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namedSheetViews/namedSheetView1.xml" ContentType="application/vnd.ms-excel.namedsheetview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epartamentodesucre.sharepoint.com/sites/PortafoliodeProyectosySeguimientoaMetas/Documentos compartidos/Portafolio Maestro/Seguimiento Plan de Desarrollo/Instrumentos de Planeación/"/>
    </mc:Choice>
  </mc:AlternateContent>
  <xr:revisionPtr revIDLastSave="223" documentId="13_ncr:1_{EACF8F43-F668-41FA-8C14-82380E240B51}" xr6:coauthVersionLast="47" xr6:coauthVersionMax="47" xr10:uidLastSave="{841E00E2-1C6A-4296-B894-1B5CB262E4E8}"/>
  <bookViews>
    <workbookView xWindow="-120" yWindow="-120" windowWidth="20730" windowHeight="11160" xr2:uid="{DF99A037-E4E8-4D1A-A312-6CF56C488802}"/>
  </bookViews>
  <sheets>
    <sheet name="Plan Indicativo 2024 - 2027" sheetId="5" r:id="rId1"/>
    <sheet name="Ponderados" sheetId="16" r:id="rId2"/>
    <sheet name="Avance de Ejecución Física" sheetId="19" r:id="rId3"/>
    <sheet name="Graficos" sheetId="20" r:id="rId4"/>
    <sheet name="OrdenPDD" sheetId="15" state="hidden" r:id="rId5"/>
    <sheet name="CatProductos" sheetId="14" state="hidden" r:id="rId6"/>
    <sheet name="Estructura PDD" sheetId="7" state="hidden" r:id="rId7"/>
    <sheet name="Salud - Agrupación" sheetId="8" state="hidden" r:id="rId8"/>
    <sheet name="Tipo de Acumulación" sheetId="9" state="hidden" r:id="rId9"/>
    <sheet name="Cooperación " sheetId="10" state="hidden" r:id="rId10"/>
    <sheet name="Plan Indicativo Agrupado" sheetId="11" state="hidden" r:id="rId11"/>
    <sheet name="Distribución Plan" sheetId="12" state="hidden" r:id="rId12"/>
  </sheets>
  <definedNames>
    <definedName name="_xlnm._FilterDatabase" localSheetId="11" hidden="1">'Distribución Plan'!$N$1:$N$2</definedName>
    <definedName name="_xlnm._FilterDatabase" localSheetId="7" hidden="1">'Salud - Agrupación'!$L$1:$M$7</definedName>
    <definedName name="_xlnm._FilterDatabase" localSheetId="8" hidden="1">'Tipo de Acumulación'!$A$1:$O$21</definedName>
    <definedName name="DatosExternos_1" localSheetId="0" hidden="1">'Plan Indicativo 2024 - 2027'!$A$3:$CS$471</definedName>
    <definedName name="FolderPath">#REF!</definedName>
  </definedNames>
  <calcPr calcId="191028" calcCompleted="0"/>
  <pivotCaches>
    <pivotCache cacheId="1"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9" l="1"/>
  <c r="AB1" i="19"/>
  <c r="J1" i="19"/>
  <c r="P1" i="19"/>
  <c r="V1" i="19"/>
  <c r="D10" i="19"/>
  <c r="D1" i="19"/>
  <c r="B102" i="16" a="1"/>
  <c r="B102" i="16" s="1"/>
  <c r="B101" i="16" a="1"/>
  <c r="B101" i="16" s="1"/>
  <c r="AE3" i="19"/>
  <c r="AE4" i="19"/>
  <c r="AE5"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87" i="19"/>
  <c r="AE88" i="19"/>
  <c r="AE89" i="19"/>
  <c r="AE90" i="19"/>
  <c r="D6" i="16"/>
  <c r="D7" i="16"/>
  <c r="D8"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D45" i="16"/>
  <c r="D46" i="16"/>
  <c r="D47" i="16"/>
  <c r="D48" i="16"/>
  <c r="D49" i="16"/>
  <c r="D50" i="16"/>
  <c r="D51" i="16"/>
  <c r="D52" i="16"/>
  <c r="D53" i="16"/>
  <c r="D54" i="16"/>
  <c r="D55" i="16"/>
  <c r="D56" i="16"/>
  <c r="D57" i="16"/>
  <c r="D58" i="16"/>
  <c r="D59" i="16"/>
  <c r="D60" i="16"/>
  <c r="D61" i="16"/>
  <c r="D62" i="16"/>
  <c r="D63" i="16"/>
  <c r="D64" i="16"/>
  <c r="D65" i="16"/>
  <c r="D66" i="16"/>
  <c r="D67" i="16"/>
  <c r="D68" i="16"/>
  <c r="D69" i="16"/>
  <c r="D70" i="16"/>
  <c r="D71" i="16"/>
  <c r="D72" i="16"/>
  <c r="D73" i="16"/>
  <c r="D74" i="16"/>
  <c r="D75" i="16"/>
  <c r="D76" i="16"/>
  <c r="D77" i="16"/>
  <c r="D78" i="16"/>
  <c r="D79" i="16"/>
  <c r="D80" i="16"/>
  <c r="D81" i="16"/>
  <c r="D82" i="16"/>
  <c r="D83" i="16"/>
  <c r="D84" i="16"/>
  <c r="D85" i="16"/>
  <c r="D86" i="16"/>
  <c r="D87" i="16"/>
  <c r="D88" i="16"/>
  <c r="D89" i="16"/>
  <c r="D90" i="16"/>
  <c r="D91" i="16"/>
  <c r="D92" i="16"/>
  <c r="D93" i="16"/>
  <c r="AF90" i="19"/>
  <c r="AF89" i="19"/>
  <c r="AF88" i="19"/>
  <c r="AF87" i="19"/>
  <c r="AF86" i="19"/>
  <c r="AF85" i="19"/>
  <c r="AF84" i="19"/>
  <c r="AF83" i="19"/>
  <c r="AF82" i="19"/>
  <c r="AF81" i="19"/>
  <c r="AF80" i="19"/>
  <c r="AF79" i="19"/>
  <c r="AF78" i="19"/>
  <c r="AF77" i="19"/>
  <c r="AF76" i="19"/>
  <c r="AF75" i="19"/>
  <c r="AF74" i="19"/>
  <c r="AF73" i="19"/>
  <c r="AF72" i="19"/>
  <c r="AF71" i="19"/>
  <c r="AF70" i="19"/>
  <c r="AF69" i="19"/>
  <c r="AF68" i="19"/>
  <c r="AF67" i="19"/>
  <c r="AF66" i="19"/>
  <c r="AF65" i="19"/>
  <c r="AF64" i="19"/>
  <c r="AF63" i="19"/>
  <c r="AF62" i="19"/>
  <c r="AF61" i="19"/>
  <c r="AF60" i="19"/>
  <c r="AF59" i="19"/>
  <c r="AF58" i="19"/>
  <c r="AF57" i="19"/>
  <c r="AF56" i="19"/>
  <c r="AF55" i="19"/>
  <c r="AF54" i="19"/>
  <c r="AF53" i="19"/>
  <c r="AF52" i="19"/>
  <c r="AF51" i="19"/>
  <c r="AF50" i="19"/>
  <c r="AF49" i="19"/>
  <c r="AF48" i="19"/>
  <c r="AF47" i="19"/>
  <c r="AF46" i="19"/>
  <c r="AF45" i="19"/>
  <c r="AF44" i="19"/>
  <c r="AF43" i="19"/>
  <c r="AF42" i="19"/>
  <c r="AF41" i="19"/>
  <c r="AF40" i="19"/>
  <c r="AF39" i="19"/>
  <c r="AF38" i="19"/>
  <c r="AF37" i="19"/>
  <c r="AF36" i="19"/>
  <c r="AF35" i="19"/>
  <c r="AF34" i="19"/>
  <c r="AF33" i="19"/>
  <c r="AF32" i="19"/>
  <c r="AF31" i="19"/>
  <c r="AF30" i="19"/>
  <c r="AF29" i="19"/>
  <c r="AF28" i="19"/>
  <c r="AF27" i="19"/>
  <c r="AF26" i="19"/>
  <c r="AF25" i="19"/>
  <c r="AF24" i="19"/>
  <c r="AF23" i="19"/>
  <c r="AF22" i="19"/>
  <c r="AF21" i="19"/>
  <c r="AF20" i="19"/>
  <c r="AF19" i="19"/>
  <c r="AF18" i="19"/>
  <c r="AF17" i="19"/>
  <c r="AF16" i="19"/>
  <c r="AF15" i="19"/>
  <c r="AF14" i="19"/>
  <c r="AF13" i="19"/>
  <c r="AF12" i="19"/>
  <c r="AF11" i="19"/>
  <c r="AF10" i="19"/>
  <c r="AF9" i="19"/>
  <c r="AF8" i="19"/>
  <c r="AF7" i="19"/>
  <c r="AF6" i="19"/>
  <c r="AF5" i="19"/>
  <c r="AF4" i="19"/>
  <c r="AF3" i="19"/>
  <c r="Z3" i="19"/>
  <c r="Z4" i="19"/>
  <c r="Z5" i="19"/>
  <c r="Z6" i="19"/>
  <c r="Z7" i="19"/>
  <c r="Z8" i="19"/>
  <c r="Z9" i="19"/>
  <c r="Z10" i="19"/>
  <c r="Z11"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43" i="19"/>
  <c r="Z44" i="19"/>
  <c r="Z45" i="19"/>
  <c r="Z46" i="19"/>
  <c r="Z47" i="19"/>
  <c r="Z48" i="19"/>
  <c r="Z49" i="19"/>
  <c r="Z50" i="19"/>
  <c r="Z51" i="19"/>
  <c r="Z52" i="19"/>
  <c r="Z53" i="19"/>
  <c r="Z54" i="19"/>
  <c r="Z55" i="19"/>
  <c r="Z56" i="19"/>
  <c r="Z57" i="19"/>
  <c r="Z58" i="19"/>
  <c r="Z59" i="19"/>
  <c r="Z60" i="19"/>
  <c r="Z61" i="19"/>
  <c r="Z62" i="19"/>
  <c r="Z63" i="19"/>
  <c r="Z64" i="19"/>
  <c r="Z65" i="19"/>
  <c r="Z66" i="19"/>
  <c r="Z67" i="19"/>
  <c r="Z68" i="19"/>
  <c r="Z69" i="19"/>
  <c r="Z70" i="19"/>
  <c r="Z71" i="19"/>
  <c r="Z72" i="19"/>
  <c r="Z73" i="19"/>
  <c r="Z74" i="19"/>
  <c r="Z75" i="19"/>
  <c r="Z76" i="19"/>
  <c r="Z77" i="19"/>
  <c r="Z78" i="19"/>
  <c r="Z79" i="19"/>
  <c r="Z80" i="19"/>
  <c r="Z81" i="19"/>
  <c r="Z82" i="19"/>
  <c r="Z83" i="19"/>
  <c r="Z84" i="19"/>
  <c r="Z85" i="19"/>
  <c r="Z86" i="19"/>
  <c r="Z87" i="19"/>
  <c r="Z88" i="19"/>
  <c r="Z89" i="19"/>
  <c r="Z90" i="19"/>
  <c r="E6" i="16"/>
  <c r="E7" i="16"/>
  <c r="E8" i="16"/>
  <c r="E9" i="16"/>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E45" i="16"/>
  <c r="E46" i="16"/>
  <c r="E47" i="16"/>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77" i="16"/>
  <c r="E78" i="16"/>
  <c r="E79" i="16"/>
  <c r="E80" i="16"/>
  <c r="E81" i="16"/>
  <c r="E82" i="16"/>
  <c r="E83" i="16"/>
  <c r="E84" i="16"/>
  <c r="E85" i="16"/>
  <c r="E86" i="16"/>
  <c r="E87" i="16"/>
  <c r="E88" i="16"/>
  <c r="E89" i="16"/>
  <c r="E90" i="16"/>
  <c r="E91" i="16"/>
  <c r="E92" i="16"/>
  <c r="E93" i="16"/>
  <c r="N36" i="16"/>
  <c r="R3" i="19" a="1"/>
  <c r="R3" i="19" s="1"/>
  <c r="R4" i="19" a="1"/>
  <c r="R4" i="19" s="1"/>
  <c r="R5" i="19" a="1"/>
  <c r="R5" i="19" s="1"/>
  <c r="R6" i="19" a="1"/>
  <c r="R6" i="19" s="1"/>
  <c r="R7" i="19" a="1"/>
  <c r="R7" i="19" s="1"/>
  <c r="R8" i="19" a="1"/>
  <c r="R8" i="19" s="1"/>
  <c r="R9" i="19" a="1"/>
  <c r="R9" i="19" s="1"/>
  <c r="R10" i="19" a="1"/>
  <c r="R10" i="19" s="1"/>
  <c r="R11" i="19" a="1"/>
  <c r="R11" i="19" s="1"/>
  <c r="R12" i="19" a="1"/>
  <c r="R12" i="19" s="1"/>
  <c r="R13" i="19" a="1"/>
  <c r="R13" i="19" s="1"/>
  <c r="R14" i="19" a="1"/>
  <c r="R14" i="19" s="1"/>
  <c r="R15" i="19" a="1"/>
  <c r="R15" i="19" s="1"/>
  <c r="R16" i="19" a="1"/>
  <c r="R16" i="19" s="1"/>
  <c r="R17" i="19" a="1"/>
  <c r="R17" i="19" s="1"/>
  <c r="R18" i="19" a="1"/>
  <c r="R18" i="19" s="1"/>
  <c r="R19" i="19" a="1"/>
  <c r="R19" i="19" s="1"/>
  <c r="R20" i="19" a="1"/>
  <c r="R20" i="19" s="1"/>
  <c r="R21" i="19" a="1"/>
  <c r="R21" i="19" s="1"/>
  <c r="R22" i="19" a="1"/>
  <c r="R22" i="19" s="1"/>
  <c r="R23" i="19" a="1"/>
  <c r="R23" i="19" s="1"/>
  <c r="R24" i="19" a="1"/>
  <c r="R24" i="19" s="1"/>
  <c r="R25" i="19" a="1"/>
  <c r="R25" i="19" s="1"/>
  <c r="R26" i="19" a="1"/>
  <c r="R26" i="19" s="1"/>
  <c r="F12" i="19" a="1"/>
  <c r="F12" i="19" s="1"/>
  <c r="F13" i="19" a="1"/>
  <c r="F13" i="19" s="1"/>
  <c r="F14" i="19" a="1"/>
  <c r="F14" i="19" s="1"/>
  <c r="F15" i="19" a="1"/>
  <c r="F15" i="19" s="1"/>
  <c r="F16" i="19" a="1"/>
  <c r="F16" i="19" s="1"/>
  <c r="F4" i="19" a="1"/>
  <c r="F4" i="19" s="1"/>
  <c r="F5" i="19" a="1"/>
  <c r="F5" i="19" s="1"/>
  <c r="F6" i="19" a="1"/>
  <c r="F6" i="19" s="1"/>
  <c r="F7" i="19" a="1"/>
  <c r="F7" i="19" s="1"/>
  <c r="F3" i="19" a="1"/>
  <c r="F3" i="19" s="1"/>
  <c r="B1" i="16"/>
  <c r="F49" i="16" l="1"/>
  <c r="F50" i="16"/>
  <c r="F26" i="16"/>
  <c r="F25" i="16"/>
  <c r="F53" i="16"/>
  <c r="F52" i="16"/>
  <c r="S26" i="19"/>
  <c r="F92" i="16"/>
  <c r="F44" i="16"/>
  <c r="F32" i="16"/>
  <c r="F20" i="16"/>
  <c r="F8" i="16"/>
  <c r="F68" i="16"/>
  <c r="S19" i="19"/>
  <c r="F28" i="16"/>
  <c r="Q9" i="19" s="1" a="1"/>
  <c r="Q9" i="19" s="1"/>
  <c r="F80" i="16"/>
  <c r="F56" i="16"/>
  <c r="F89" i="16"/>
  <c r="F77" i="16"/>
  <c r="F65" i="16"/>
  <c r="F41" i="16"/>
  <c r="F29" i="16"/>
  <c r="Q10" i="19" s="1" a="1"/>
  <c r="Q10" i="19" s="1"/>
  <c r="F17" i="16"/>
  <c r="F88" i="16"/>
  <c r="F76" i="16"/>
  <c r="F64" i="16"/>
  <c r="F40" i="16"/>
  <c r="F16" i="16"/>
  <c r="F87" i="16"/>
  <c r="F75" i="16"/>
  <c r="F63" i="16"/>
  <c r="S8" i="19"/>
  <c r="S11" i="19"/>
  <c r="F86" i="16"/>
  <c r="F74" i="16"/>
  <c r="Q22" i="19" s="1" a="1"/>
  <c r="Q22" i="19" s="1"/>
  <c r="F62" i="16"/>
  <c r="F38" i="16"/>
  <c r="F85" i="16"/>
  <c r="F73" i="16"/>
  <c r="F61" i="16"/>
  <c r="F37" i="16"/>
  <c r="F13" i="16"/>
  <c r="G12" i="19"/>
  <c r="S7" i="19"/>
  <c r="S4" i="19"/>
  <c r="S18" i="19"/>
  <c r="S6" i="19"/>
  <c r="S24" i="19"/>
  <c r="S16" i="19"/>
  <c r="G15" i="19"/>
  <c r="G16" i="19"/>
  <c r="F51" i="16"/>
  <c r="F39" i="16"/>
  <c r="F27" i="16"/>
  <c r="Q8" i="19" s="1" a="1"/>
  <c r="Q8" i="19" s="1"/>
  <c r="F15" i="16"/>
  <c r="S3" i="19"/>
  <c r="S15" i="19"/>
  <c r="S20" i="19"/>
  <c r="F14" i="16"/>
  <c r="G14" i="19"/>
  <c r="S14" i="19"/>
  <c r="S5" i="19"/>
  <c r="G13" i="19"/>
  <c r="S25" i="19"/>
  <c r="F72" i="16"/>
  <c r="F12" i="16"/>
  <c r="S12" i="19"/>
  <c r="F83" i="16"/>
  <c r="F71" i="16"/>
  <c r="F59" i="16"/>
  <c r="F47" i="16"/>
  <c r="F35" i="16"/>
  <c r="F23" i="16"/>
  <c r="F11" i="16"/>
  <c r="S23" i="19"/>
  <c r="S17" i="19"/>
  <c r="S13" i="19"/>
  <c r="F60" i="16"/>
  <c r="F36" i="16"/>
  <c r="F82" i="16"/>
  <c r="F70" i="16"/>
  <c r="F58" i="16"/>
  <c r="F46" i="16"/>
  <c r="F34" i="16"/>
  <c r="F22" i="16"/>
  <c r="F10" i="16"/>
  <c r="S22" i="19"/>
  <c r="S10" i="19"/>
  <c r="F84" i="16"/>
  <c r="F48" i="16"/>
  <c r="F24" i="16"/>
  <c r="F93" i="16"/>
  <c r="Q26" i="19" s="1" a="1"/>
  <c r="Q26" i="19" s="1"/>
  <c r="F81" i="16"/>
  <c r="F69" i="16"/>
  <c r="F57" i="16"/>
  <c r="F45" i="16"/>
  <c r="F33" i="16"/>
  <c r="F21" i="16"/>
  <c r="F9" i="16"/>
  <c r="S21" i="19"/>
  <c r="S9" i="19"/>
  <c r="F91" i="16"/>
  <c r="F79" i="16"/>
  <c r="F67" i="16"/>
  <c r="F55" i="16"/>
  <c r="F43" i="16"/>
  <c r="F31" i="16"/>
  <c r="F19" i="16"/>
  <c r="F7" i="16"/>
  <c r="F90" i="16"/>
  <c r="F78" i="16"/>
  <c r="F66" i="16"/>
  <c r="F54" i="16"/>
  <c r="F42" i="16"/>
  <c r="F30" i="16"/>
  <c r="Q11" i="19" s="1" a="1"/>
  <c r="Q11" i="19" s="1"/>
  <c r="F18" i="16"/>
  <c r="F6" i="16"/>
  <c r="T26" i="19" l="1"/>
  <c r="Q16" i="19" a="1"/>
  <c r="Q16" i="19" s="1"/>
  <c r="T16" i="19" s="1"/>
  <c r="T11" i="19"/>
  <c r="T22" i="19"/>
  <c r="T8" i="19"/>
  <c r="T9" i="19"/>
  <c r="Q7" i="19" a="1"/>
  <c r="Q7" i="19" s="1"/>
  <c r="T7" i="19" s="1"/>
  <c r="Q5" i="19" a="1"/>
  <c r="Q5" i="19" s="1"/>
  <c r="T5" i="19" s="1"/>
  <c r="Q24" i="19" a="1"/>
  <c r="Q24" i="19" s="1"/>
  <c r="T24" i="19" s="1"/>
  <c r="Q19" i="19" a="1"/>
  <c r="Q19" i="19" s="1"/>
  <c r="T19" i="19" s="1"/>
  <c r="Q14" i="19" a="1"/>
  <c r="Q14" i="19" s="1"/>
  <c r="T14" i="19" s="1"/>
  <c r="Q21" i="19" a="1"/>
  <c r="Q21" i="19" s="1"/>
  <c r="T21" i="19" s="1"/>
  <c r="Q18" i="19" a="1"/>
  <c r="Q18" i="19" s="1"/>
  <c r="T18" i="19" s="1"/>
  <c r="Q15" i="19" a="1"/>
  <c r="Q15" i="19" s="1"/>
  <c r="T15" i="19" s="1"/>
  <c r="Q12" i="19" a="1"/>
  <c r="Q12" i="19" s="1"/>
  <c r="T12" i="19" s="1"/>
  <c r="Q13" i="19" a="1"/>
  <c r="Q13" i="19" s="1"/>
  <c r="T13" i="19" s="1"/>
  <c r="Q23" i="19" a="1"/>
  <c r="Q23" i="19" s="1"/>
  <c r="T23" i="19" s="1"/>
  <c r="E12" i="19" a="1"/>
  <c r="E12" i="19" s="1"/>
  <c r="E15" i="19" a="1"/>
  <c r="E15" i="19" s="1"/>
  <c r="H15" i="19" s="1"/>
  <c r="Q17" i="19" a="1"/>
  <c r="Q17" i="19" s="1"/>
  <c r="T17" i="19" s="1"/>
  <c r="Q3" i="19" a="1"/>
  <c r="Q3" i="19" s="1"/>
  <c r="Q20" i="19" a="1"/>
  <c r="Q20" i="19" s="1"/>
  <c r="T20" i="19" s="1"/>
  <c r="E16" i="19" a="1"/>
  <c r="E16" i="19" s="1"/>
  <c r="H16" i="19" s="1"/>
  <c r="Q25" i="19" a="1"/>
  <c r="Q25" i="19" s="1"/>
  <c r="T25" i="19" s="1"/>
  <c r="Q6" i="19" a="1"/>
  <c r="Q6" i="19" s="1"/>
  <c r="T6" i="19" s="1"/>
  <c r="E14" i="19" a="1"/>
  <c r="E14" i="19" s="1"/>
  <c r="H14" i="19" s="1"/>
  <c r="E13" i="19" a="1"/>
  <c r="E13" i="19" s="1"/>
  <c r="H13" i="19" s="1"/>
  <c r="Q4" i="19" a="1"/>
  <c r="Q4" i="19" s="1"/>
  <c r="T4" i="19" s="1"/>
  <c r="B3" i="19"/>
  <c r="B4" i="19" s="1"/>
  <c r="T10" i="19"/>
  <c r="Q27" i="19" l="1"/>
  <c r="H12" i="19"/>
  <c r="E17" i="19"/>
  <c r="T3" i="19"/>
  <c r="E4" i="12" l="1"/>
  <c r="Y61" i="19" a="1"/>
  <c r="Y58" i="19" a="1"/>
  <c r="L24" i="19" a="1"/>
  <c r="K14" i="16" a="1"/>
  <c r="Y3" i="19" a="1"/>
  <c r="L25" i="16"/>
  <c r="L70" i="16"/>
  <c r="Y6" i="19" a="1"/>
  <c r="Y79" i="19" a="1"/>
  <c r="K83" i="16" a="1"/>
  <c r="Y68" i="19" a="1"/>
  <c r="Y41" i="19" a="1"/>
  <c r="Y73" i="19" a="1"/>
  <c r="L59" i="16"/>
  <c r="L13" i="19" a="1"/>
  <c r="L16" i="19" a="1"/>
  <c r="L10" i="16"/>
  <c r="Y82" i="19" a="1"/>
  <c r="L8" i="19" a="1"/>
  <c r="K25" i="16" a="1"/>
  <c r="L81" i="16"/>
  <c r="Y5" i="19" a="1"/>
  <c r="K33" i="16" a="1"/>
  <c r="K76" i="16" a="1"/>
  <c r="K28" i="16" a="1"/>
  <c r="L82" i="16"/>
  <c r="K20" i="16" a="1"/>
  <c r="K73" i="16" a="1"/>
  <c r="L18" i="19" a="1"/>
  <c r="Y75" i="19" a="1"/>
  <c r="K82" i="16" a="1"/>
  <c r="L39" i="16"/>
  <c r="L28" i="16"/>
  <c r="Y57" i="19" a="1"/>
  <c r="Y40" i="19" a="1"/>
  <c r="Y39" i="19" a="1"/>
  <c r="K89" i="16" a="1"/>
  <c r="K26" i="16" a="1"/>
  <c r="Y62" i="19" a="1"/>
  <c r="Y69" i="19" a="1"/>
  <c r="L55" i="16"/>
  <c r="L63" i="16"/>
  <c r="L11" i="19" a="1"/>
  <c r="K47" i="16" a="1"/>
  <c r="Y36" i="19" a="1"/>
  <c r="K17" i="16" a="1"/>
  <c r="Y80" i="19" a="1"/>
  <c r="L65" i="16"/>
  <c r="L9" i="19" a="1"/>
  <c r="K38" i="16" a="1"/>
  <c r="K30" i="16" a="1"/>
  <c r="K54" i="16" a="1"/>
  <c r="Y46" i="19" a="1"/>
  <c r="Y88" i="19" a="1"/>
  <c r="Y14" i="19" a="1"/>
  <c r="Y89" i="19" a="1"/>
  <c r="Y45" i="19" a="1"/>
  <c r="Y17" i="19" a="1"/>
  <c r="K11" i="16" a="1"/>
  <c r="K58" i="16" a="1"/>
  <c r="L20" i="19" a="1"/>
  <c r="L49" i="16"/>
  <c r="L9" i="16"/>
  <c r="K39" i="16" a="1"/>
  <c r="L56" i="16"/>
  <c r="K69" i="16" a="1"/>
  <c r="L22" i="19" a="1"/>
  <c r="Y38" i="19" a="1"/>
  <c r="L67" i="16"/>
  <c r="K77" i="16" a="1"/>
  <c r="K84" i="16" a="1"/>
  <c r="K80" i="16" a="1"/>
  <c r="Y59" i="19" a="1"/>
  <c r="K6" i="16" a="1"/>
  <c r="L88" i="16"/>
  <c r="B2" i="16" a="1"/>
  <c r="Y84" i="19" a="1"/>
  <c r="L25" i="19" a="1"/>
  <c r="L30" i="16"/>
  <c r="L8" i="16"/>
  <c r="L24" i="16"/>
  <c r="L48" i="16"/>
  <c r="L61" i="16"/>
  <c r="L19" i="16"/>
  <c r="L91" i="16"/>
  <c r="L57" i="16"/>
  <c r="Y54" i="19" a="1"/>
  <c r="L45" i="16"/>
  <c r="K9" i="16" a="1"/>
  <c r="Y72" i="19" a="1"/>
  <c r="K59" i="16" a="1"/>
  <c r="K81" i="16" a="1"/>
  <c r="Y60" i="19" a="1"/>
  <c r="Y74" i="19" a="1"/>
  <c r="Y30" i="19" a="1"/>
  <c r="Y21" i="19" a="1"/>
  <c r="Y13" i="19" a="1"/>
  <c r="L34" i="16"/>
  <c r="L89" i="16"/>
  <c r="L84" i="16"/>
  <c r="L68" i="16"/>
  <c r="K50" i="16" a="1"/>
  <c r="L62" i="16"/>
  <c r="K91" i="16" a="1"/>
  <c r="K62" i="16" a="1"/>
  <c r="L40" i="16"/>
  <c r="K22" i="16" a="1"/>
  <c r="L44" i="16"/>
  <c r="L38" i="16"/>
  <c r="L74" i="16"/>
  <c r="L16" i="16"/>
  <c r="K13" i="16" a="1"/>
  <c r="L47" i="16"/>
  <c r="K41" i="16" a="1"/>
  <c r="K32" i="16" a="1"/>
  <c r="Y51" i="19" a="1"/>
  <c r="Y67" i="19" a="1"/>
  <c r="Y77" i="19" a="1"/>
  <c r="K60" i="16" a="1"/>
  <c r="L20" i="16"/>
  <c r="K68" i="16" a="1"/>
  <c r="Y8" i="19" a="1"/>
  <c r="K66" i="16" a="1"/>
  <c r="Y34" i="19" a="1"/>
  <c r="Y29" i="19" a="1"/>
  <c r="L4" i="19" a="1"/>
  <c r="K44" i="16" a="1"/>
  <c r="L72" i="16"/>
  <c r="Y7" i="19" a="1"/>
  <c r="K45" i="16" a="1"/>
  <c r="K65" i="16" a="1"/>
  <c r="Y53" i="19" a="1"/>
  <c r="K8" i="16" a="1"/>
  <c r="L42" i="16"/>
  <c r="K34" i="16" a="1"/>
  <c r="K36" i="16" a="1"/>
  <c r="K23" i="16" a="1"/>
  <c r="L78" i="16"/>
  <c r="Y35" i="19" a="1"/>
  <c r="Y90" i="19" a="1"/>
  <c r="L73" i="16"/>
  <c r="K35" i="16" a="1"/>
  <c r="Y76" i="19" a="1"/>
  <c r="L43" i="16"/>
  <c r="L7" i="19" a="1"/>
  <c r="L10" i="19" a="1"/>
  <c r="L5" i="19" a="1"/>
  <c r="Y48" i="19" a="1"/>
  <c r="K48" i="16" a="1"/>
  <c r="Y63" i="19" a="1"/>
  <c r="L75" i="16"/>
  <c r="L12" i="19" a="1"/>
  <c r="L26" i="16"/>
  <c r="L69" i="16"/>
  <c r="Y78" i="19" a="1"/>
  <c r="K71" i="16" a="1"/>
  <c r="Y50" i="19" a="1"/>
  <c r="Y20" i="19" a="1"/>
  <c r="L64" i="16"/>
  <c r="L15" i="19" a="1"/>
  <c r="K37" i="16" a="1"/>
  <c r="K85" i="16" a="1"/>
  <c r="Y28" i="19" a="1"/>
  <c r="L15" i="16"/>
  <c r="L14" i="19" a="1"/>
  <c r="Y31" i="19" a="1"/>
  <c r="L11" i="16"/>
  <c r="L71" i="16"/>
  <c r="L29" i="16"/>
  <c r="K53" i="16" a="1"/>
  <c r="L51" i="16"/>
  <c r="L22" i="16"/>
  <c r="Y86" i="19" a="1"/>
  <c r="Y12" i="19" a="1"/>
  <c r="L52" i="16"/>
  <c r="Y32" i="19" a="1"/>
  <c r="L23" i="19" a="1"/>
  <c r="K93" i="16" a="1"/>
  <c r="Y47" i="19" a="1"/>
  <c r="Y23" i="19" a="1"/>
  <c r="L7" i="16"/>
  <c r="K88" i="16" a="1"/>
  <c r="L60" i="16"/>
  <c r="Y25" i="19" a="1"/>
  <c r="Y18" i="19" a="1"/>
  <c r="K24" i="16" a="1"/>
  <c r="K78" i="16" a="1"/>
  <c r="L3" i="19" a="1"/>
  <c r="Y55" i="19" a="1"/>
  <c r="Y52" i="19" a="1"/>
  <c r="L17" i="16"/>
  <c r="Y42" i="19" a="1"/>
  <c r="K10" i="16" a="1"/>
  <c r="K92" i="16" a="1"/>
  <c r="L90" i="16"/>
  <c r="L19" i="19" a="1"/>
  <c r="K79" i="16" a="1"/>
  <c r="K90" i="16" a="1"/>
  <c r="L21" i="16"/>
  <c r="L83" i="16"/>
  <c r="Y26" i="19" a="1"/>
  <c r="L41" i="16"/>
  <c r="K30" i="16" l="1"/>
  <c r="K82" i="16"/>
  <c r="L15" i="19"/>
  <c r="Y7" i="19"/>
  <c r="Y73" i="19"/>
  <c r="K58" i="16"/>
  <c r="Y86" i="19"/>
  <c r="K88" i="16"/>
  <c r="L12" i="19"/>
  <c r="K66" i="16"/>
  <c r="K37" i="16"/>
  <c r="L5" i="19"/>
  <c r="Y6" i="19"/>
  <c r="Y12" i="19"/>
  <c r="K41" i="16"/>
  <c r="Y45" i="19"/>
  <c r="K33" i="16"/>
  <c r="K92" i="16"/>
  <c r="Y32" i="19"/>
  <c r="L10" i="19"/>
  <c r="K34" i="16"/>
  <c r="Y50" i="19"/>
  <c r="Y35" i="19"/>
  <c r="Y80" i="19"/>
  <c r="L7" i="19"/>
  <c r="K10" i="16"/>
  <c r="Y72" i="19"/>
  <c r="L23" i="19"/>
  <c r="L19" i="19"/>
  <c r="K44" i="16"/>
  <c r="Y36" i="19"/>
  <c r="Y78" i="19"/>
  <c r="K91" i="16"/>
  <c r="Y61" i="19"/>
  <c r="K90" i="16"/>
  <c r="K62" i="16"/>
  <c r="Y14" i="19"/>
  <c r="K80" i="16"/>
  <c r="L18" i="19"/>
  <c r="K28" i="16"/>
  <c r="L13" i="19"/>
  <c r="K32" i="16"/>
  <c r="Y60" i="19"/>
  <c r="Y18" i="19"/>
  <c r="Y69" i="19"/>
  <c r="Y30" i="19"/>
  <c r="Y17" i="19"/>
  <c r="K53" i="16"/>
  <c r="Y51" i="19"/>
  <c r="Y52" i="19"/>
  <c r="Y21" i="19"/>
  <c r="L14" i="19"/>
  <c r="K93" i="16"/>
  <c r="K26" i="16"/>
  <c r="K85" i="16"/>
  <c r="K73" i="16"/>
  <c r="Y62" i="19"/>
  <c r="Y76" i="19"/>
  <c r="Y57" i="19"/>
  <c r="Y31" i="19"/>
  <c r="L22" i="19"/>
  <c r="K68" i="16"/>
  <c r="Y42" i="19"/>
  <c r="B2" i="16"/>
  <c r="G6" i="19" s="1"/>
  <c r="Y26" i="19"/>
  <c r="K79" i="16"/>
  <c r="Y54" i="19"/>
  <c r="K71" i="16"/>
  <c r="L24" i="19"/>
  <c r="K23" i="16"/>
  <c r="K39" i="16"/>
  <c r="Y5" i="19"/>
  <c r="L4" i="19"/>
  <c r="K25" i="16"/>
  <c r="K84" i="16"/>
  <c r="K38" i="16"/>
  <c r="K9" i="16"/>
  <c r="Y77" i="19"/>
  <c r="K78" i="16"/>
  <c r="K20" i="16"/>
  <c r="K45" i="16"/>
  <c r="L3" i="19"/>
  <c r="L8" i="19"/>
  <c r="Y8" i="19"/>
  <c r="Y25" i="19"/>
  <c r="Y39" i="19"/>
  <c r="K83" i="16"/>
  <c r="Y23" i="19"/>
  <c r="Y34" i="19"/>
  <c r="Y59" i="19"/>
  <c r="Y53" i="19"/>
  <c r="K6" i="16"/>
  <c r="Y63" i="19"/>
  <c r="K69" i="16"/>
  <c r="Y48" i="19"/>
  <c r="K76" i="16"/>
  <c r="K54" i="16"/>
  <c r="K81" i="16"/>
  <c r="Y20" i="19"/>
  <c r="Y47" i="19"/>
  <c r="K13" i="16"/>
  <c r="K60" i="16"/>
  <c r="Y79" i="19"/>
  <c r="L9" i="19"/>
  <c r="Y88" i="19"/>
  <c r="K65" i="16"/>
  <c r="Y38" i="19"/>
  <c r="K17" i="16"/>
  <c r="K11" i="16"/>
  <c r="Y74" i="19"/>
  <c r="Y46" i="19"/>
  <c r="K14" i="16"/>
  <c r="K8" i="16"/>
  <c r="Y55" i="19"/>
  <c r="K35" i="16"/>
  <c r="Y84" i="19"/>
  <c r="Y75" i="19"/>
  <c r="L20" i="19"/>
  <c r="L11" i="19"/>
  <c r="K77" i="16"/>
  <c r="K89" i="16"/>
  <c r="Y28" i="19"/>
  <c r="K48" i="16"/>
  <c r="Y58" i="19"/>
  <c r="L16" i="19"/>
  <c r="Y41" i="19"/>
  <c r="K36" i="16"/>
  <c r="Y68" i="19"/>
  <c r="Y82" i="19"/>
  <c r="K50" i="16"/>
  <c r="Y67" i="19"/>
  <c r="Y3" i="19"/>
  <c r="K22" i="16"/>
  <c r="Y13" i="19"/>
  <c r="Y90" i="19"/>
  <c r="K59" i="16"/>
  <c r="L25" i="19"/>
  <c r="Y40" i="19"/>
  <c r="Y29" i="19"/>
  <c r="K24" i="16"/>
  <c r="K47" i="16"/>
  <c r="Y89" i="19"/>
  <c r="A5" i="12"/>
  <c r="D5" i="12"/>
  <c r="B5" i="12"/>
  <c r="C5" i="12"/>
  <c r="Y71" i="19" a="1"/>
  <c r="Y65" i="19" a="1"/>
  <c r="L14" i="16"/>
  <c r="K87" i="16" a="1"/>
  <c r="K16" i="16" a="1"/>
  <c r="K51" i="16" a="1"/>
  <c r="K86" i="16" a="1"/>
  <c r="K19" i="16" a="1"/>
  <c r="Y56" i="19" a="1"/>
  <c r="L79" i="16"/>
  <c r="L12" i="16"/>
  <c r="L86" i="16"/>
  <c r="K49" i="16" a="1"/>
  <c r="K70" i="16" a="1"/>
  <c r="Y22" i="19" a="1"/>
  <c r="K72" i="16" a="1"/>
  <c r="Y10" i="19" a="1"/>
  <c r="L92" i="16"/>
  <c r="Y24" i="19" a="1"/>
  <c r="Y87" i="19" a="1"/>
  <c r="L26" i="19" a="1"/>
  <c r="Y49" i="19" a="1"/>
  <c r="K12" i="16" a="1"/>
  <c r="K74" i="16" a="1"/>
  <c r="L76" i="16"/>
  <c r="L23" i="16"/>
  <c r="L21" i="19" a="1"/>
  <c r="K67" i="16" a="1"/>
  <c r="L77" i="16"/>
  <c r="L50" i="16"/>
  <c r="L58" i="16"/>
  <c r="L6" i="16"/>
  <c r="L31" i="16"/>
  <c r="K52" i="16" a="1"/>
  <c r="Y83" i="19" a="1"/>
  <c r="L53" i="16"/>
  <c r="L6" i="19" a="1"/>
  <c r="L36" i="16"/>
  <c r="K15" i="16" a="1"/>
  <c r="K75" i="16" a="1"/>
  <c r="Y16" i="19" a="1"/>
  <c r="K29" i="16" a="1"/>
  <c r="L66" i="16"/>
  <c r="K46" i="16" a="1"/>
  <c r="K21" i="16" a="1"/>
  <c r="Y43" i="19" a="1"/>
  <c r="K27" i="16" a="1"/>
  <c r="L33" i="16"/>
  <c r="K31" i="16" a="1"/>
  <c r="Y44" i="19" a="1"/>
  <c r="L54" i="16"/>
  <c r="Y4" i="19" a="1"/>
  <c r="L46" i="16"/>
  <c r="Y85" i="19" a="1"/>
  <c r="L85" i="16"/>
  <c r="Y70" i="19" a="1"/>
  <c r="K57" i="16" a="1"/>
  <c r="K55" i="16" a="1"/>
  <c r="L32" i="16"/>
  <c r="L13" i="16"/>
  <c r="Y64" i="19" a="1"/>
  <c r="K61" i="16" a="1"/>
  <c r="Y33" i="19" a="1"/>
  <c r="Y37" i="19" a="1"/>
  <c r="K43" i="16" a="1"/>
  <c r="Y11" i="19" a="1"/>
  <c r="L93" i="16"/>
  <c r="K18" i="16" a="1"/>
  <c r="K56" i="16" a="1"/>
  <c r="L27" i="16"/>
  <c r="L35" i="16"/>
  <c r="Y9" i="19" a="1"/>
  <c r="L18" i="16"/>
  <c r="Y15" i="19" a="1"/>
  <c r="L80" i="16"/>
  <c r="L17" i="19" a="1"/>
  <c r="K7" i="16" a="1"/>
  <c r="Y19" i="19" a="1"/>
  <c r="Y66" i="19" a="1"/>
  <c r="K40" i="16" a="1"/>
  <c r="K63" i="16" a="1"/>
  <c r="L87" i="16"/>
  <c r="Y27" i="19" a="1"/>
  <c r="K42" i="16" a="1"/>
  <c r="L37" i="16"/>
  <c r="K64" i="16" a="1"/>
  <c r="Y81" i="19" a="1"/>
  <c r="M25" i="19" l="1"/>
  <c r="M5" i="19"/>
  <c r="M71" i="16"/>
  <c r="M20" i="16"/>
  <c r="M8" i="16"/>
  <c r="M37" i="16"/>
  <c r="M28" i="16"/>
  <c r="K9" i="19" s="1" a="1"/>
  <c r="K9" i="19" s="1"/>
  <c r="M84" i="16"/>
  <c r="M8" i="19"/>
  <c r="G5" i="19"/>
  <c r="M11" i="16"/>
  <c r="Y65" i="19"/>
  <c r="K29" i="16"/>
  <c r="M29" i="16" s="1"/>
  <c r="K10" i="19" s="1" a="1"/>
  <c r="K10" i="19" s="1"/>
  <c r="K86" i="16"/>
  <c r="M86" i="16" s="1"/>
  <c r="K70" i="16"/>
  <c r="M70" i="16" s="1"/>
  <c r="K27" i="16"/>
  <c r="M27" i="16" s="1"/>
  <c r="K8" i="19" s="1" a="1"/>
  <c r="K8" i="19" s="1"/>
  <c r="L17" i="19"/>
  <c r="M17" i="19" s="1"/>
  <c r="Y33" i="19"/>
  <c r="Y71" i="19"/>
  <c r="K75" i="16"/>
  <c r="M75" i="16" s="1"/>
  <c r="Y4" i="19"/>
  <c r="K49" i="16"/>
  <c r="M49" i="16" s="1"/>
  <c r="K46" i="16"/>
  <c r="M46" i="16" s="1"/>
  <c r="K63" i="16"/>
  <c r="M63" i="16" s="1"/>
  <c r="K56" i="16"/>
  <c r="M56" i="16" s="1"/>
  <c r="Y11" i="19"/>
  <c r="Y81" i="19"/>
  <c r="K18" i="16"/>
  <c r="M18" i="16" s="1"/>
  <c r="Y10" i="19"/>
  <c r="Y27" i="19"/>
  <c r="Y37" i="19"/>
  <c r="Y87" i="19"/>
  <c r="Y49" i="19"/>
  <c r="K19" i="16"/>
  <c r="M19" i="16" s="1"/>
  <c r="L6" i="19"/>
  <c r="M6" i="19" s="1"/>
  <c r="Y19" i="19"/>
  <c r="Y64" i="19"/>
  <c r="K87" i="16"/>
  <c r="M87" i="16" s="1"/>
  <c r="K74" i="16"/>
  <c r="M74" i="16" s="1"/>
  <c r="K22" i="19" s="1" a="1"/>
  <c r="K22" i="19" s="1"/>
  <c r="K12" i="16"/>
  <c r="M12" i="16" s="1"/>
  <c r="Y66" i="19"/>
  <c r="Y56" i="19"/>
  <c r="K21" i="16"/>
  <c r="M21" i="16" s="1"/>
  <c r="Y16" i="19"/>
  <c r="K43" i="16"/>
  <c r="M43" i="16" s="1"/>
  <c r="Y24" i="19"/>
  <c r="Y85" i="19"/>
  <c r="K31" i="16"/>
  <c r="M31" i="16" s="1"/>
  <c r="Y15" i="19"/>
  <c r="K67" i="16"/>
  <c r="M67" i="16" s="1"/>
  <c r="L21" i="19"/>
  <c r="M21" i="19" s="1"/>
  <c r="Y9" i="19"/>
  <c r="K40" i="16"/>
  <c r="M40" i="16" s="1"/>
  <c r="Y44" i="19"/>
  <c r="K64" i="16"/>
  <c r="M64" i="16" s="1"/>
  <c r="Y70" i="19"/>
  <c r="K61" i="16"/>
  <c r="M61" i="16" s="1"/>
  <c r="M10" i="16"/>
  <c r="M16" i="19"/>
  <c r="M65" i="16"/>
  <c r="M17" i="16"/>
  <c r="M78" i="16"/>
  <c r="M26" i="16"/>
  <c r="M47" i="16"/>
  <c r="M93" i="16"/>
  <c r="K26" i="19" s="1" a="1"/>
  <c r="K26" i="19" s="1"/>
  <c r="M20" i="19"/>
  <c r="G4" i="19"/>
  <c r="M58" i="16"/>
  <c r="M48" i="16"/>
  <c r="M24" i="16"/>
  <c r="M50" i="16"/>
  <c r="M30" i="16"/>
  <c r="K11" i="19" s="1" a="1"/>
  <c r="K11" i="19" s="1"/>
  <c r="M69" i="16"/>
  <c r="M25" i="16"/>
  <c r="M14" i="16"/>
  <c r="M38" i="16"/>
  <c r="M15" i="19"/>
  <c r="G7" i="19"/>
  <c r="M35" i="16"/>
  <c r="M9" i="16"/>
  <c r="M79" i="16"/>
  <c r="M76" i="16"/>
  <c r="G3" i="19"/>
  <c r="M11" i="19"/>
  <c r="M9" i="19"/>
  <c r="M4" i="19"/>
  <c r="M44" i="16"/>
  <c r="M7" i="19"/>
  <c r="M41" i="16"/>
  <c r="M32" i="16"/>
  <c r="M91" i="16"/>
  <c r="M18" i="19"/>
  <c r="M54" i="16"/>
  <c r="M22" i="16"/>
  <c r="M60" i="16"/>
  <c r="M6" i="16"/>
  <c r="M39" i="16"/>
  <c r="M13" i="19"/>
  <c r="M14" i="19"/>
  <c r="M13" i="16"/>
  <c r="M3" i="19"/>
  <c r="M23" i="16"/>
  <c r="M89" i="16"/>
  <c r="M83" i="16"/>
  <c r="M59" i="16"/>
  <c r="M36" i="16"/>
  <c r="M77" i="16"/>
  <c r="K42" i="16"/>
  <c r="M42" i="16" s="1"/>
  <c r="L26" i="19"/>
  <c r="M26" i="19" s="1"/>
  <c r="K7" i="16"/>
  <c r="M7" i="16" s="1"/>
  <c r="Y83" i="19"/>
  <c r="K55" i="16"/>
  <c r="M55" i="16" s="1"/>
  <c r="K57" i="16"/>
  <c r="M57" i="16" s="1"/>
  <c r="K72" i="16"/>
  <c r="M72" i="16" s="1"/>
  <c r="K15" i="16"/>
  <c r="M15" i="16" s="1"/>
  <c r="K51" i="16"/>
  <c r="M51" i="16" s="1"/>
  <c r="Y43" i="19"/>
  <c r="K16" i="16"/>
  <c r="M16" i="16" s="1"/>
  <c r="K52" i="16"/>
  <c r="M52" i="16" s="1"/>
  <c r="Y22" i="19"/>
  <c r="M45" i="16"/>
  <c r="M24" i="19"/>
  <c r="M68" i="16"/>
  <c r="M22" i="19"/>
  <c r="M73" i="16"/>
  <c r="M85" i="16"/>
  <c r="M53" i="16"/>
  <c r="M80" i="16"/>
  <c r="M62" i="16"/>
  <c r="M90" i="16"/>
  <c r="M19" i="19"/>
  <c r="M23" i="19"/>
  <c r="M34" i="16"/>
  <c r="M10" i="19"/>
  <c r="M92" i="16"/>
  <c r="M33" i="16"/>
  <c r="M66" i="16"/>
  <c r="M12" i="19"/>
  <c r="M88" i="16"/>
  <c r="M82" i="16"/>
  <c r="M81" i="16"/>
  <c r="N9" i="19" l="1"/>
  <c r="K21" i="19" a="1"/>
  <c r="K21" i="19" s="1"/>
  <c r="N21" i="19" s="1"/>
  <c r="K13" i="19" a="1"/>
  <c r="K13" i="19" s="1"/>
  <c r="N13" i="19" s="1"/>
  <c r="K16" i="19" a="1"/>
  <c r="K16" i="19" s="1"/>
  <c r="N16" i="19" s="1"/>
  <c r="N8" i="19"/>
  <c r="K12" i="19" a="1"/>
  <c r="K12" i="19" s="1"/>
  <c r="N12" i="19" s="1"/>
  <c r="K6" i="19" a="1"/>
  <c r="K6" i="19" s="1"/>
  <c r="N6" i="19" s="1"/>
  <c r="N26" i="19"/>
  <c r="K24" i="19" a="1"/>
  <c r="K24" i="19" s="1"/>
  <c r="N24" i="19" s="1"/>
  <c r="K18" i="19" a="1"/>
  <c r="K18" i="19" s="1"/>
  <c r="N18" i="19" s="1"/>
  <c r="K7" i="19" a="1"/>
  <c r="K7" i="19" s="1"/>
  <c r="N7" i="19" s="1"/>
  <c r="K5" i="19" a="1"/>
  <c r="K5" i="19" s="1"/>
  <c r="N5" i="19" s="1"/>
  <c r="K17" i="19" a="1"/>
  <c r="K17" i="19" s="1"/>
  <c r="N17" i="19" s="1"/>
  <c r="E3" i="19" a="1"/>
  <c r="E3" i="19" s="1"/>
  <c r="H3" i="19" s="1"/>
  <c r="K14" i="19" a="1"/>
  <c r="K14" i="19" s="1"/>
  <c r="N14" i="19" s="1"/>
  <c r="K19" i="19" a="1"/>
  <c r="K19" i="19" s="1"/>
  <c r="N19" i="19" s="1"/>
  <c r="N22" i="19"/>
  <c r="E4" i="19" a="1"/>
  <c r="E4" i="19" s="1"/>
  <c r="H4" i="19" s="1"/>
  <c r="K23" i="19" a="1"/>
  <c r="K23" i="19" s="1"/>
  <c r="N23" i="19" s="1"/>
  <c r="K25" i="19" a="1"/>
  <c r="K25" i="19" s="1"/>
  <c r="N25" i="19" s="1"/>
  <c r="K4" i="19" a="1"/>
  <c r="K4" i="19" s="1"/>
  <c r="N4" i="19" s="1"/>
  <c r="N11" i="19"/>
  <c r="E7" i="19" a="1"/>
  <c r="E7" i="19" s="1"/>
  <c r="H7" i="19" s="1"/>
  <c r="K3" i="19" a="1"/>
  <c r="K3" i="19" s="1"/>
  <c r="N3" i="19" s="1"/>
  <c r="K15" i="19" a="1"/>
  <c r="K15" i="19" s="1"/>
  <c r="N15" i="19" s="1"/>
  <c r="E6" i="19" a="1"/>
  <c r="E6" i="19" s="1"/>
  <c r="H6" i="19" s="1"/>
  <c r="E5" i="19" a="1"/>
  <c r="E5" i="19" s="1"/>
  <c r="H5" i="19" s="1"/>
  <c r="K20" i="19" a="1"/>
  <c r="K20" i="19" s="1"/>
  <c r="N20" i="19" s="1"/>
  <c r="N10" i="19"/>
  <c r="A3" i="19"/>
  <c r="A4" i="19" s="1"/>
  <c r="K27" i="19" l="1"/>
  <c r="E8"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324D23-8671-41B5-9FD7-B0F818416663}" keepAlive="1" name="Consulta - Access" description="Conexión a la consulta 'Access' en el libro." type="5" refreshedVersion="0" background="1">
    <dbPr connection="Provider=Microsoft.Mashup.OleDb.1;Data Source=$Workbook$;Location=Access;Extended Properties=&quot;&quot;" command="SELECT * FROM [Access]"/>
  </connection>
  <connection id="2" xr16:uid="{7D072050-C28B-47F8-8CD2-46306915B0EC}" keepAlive="1" name="Consulta - CatalogoProductoDescripcionIndicadores" description="Conexión a la consulta 'CatalogoProductoDescripcionIndicadores' en el libro." type="5" refreshedVersion="0" background="1">
    <dbPr connection="Provider=Microsoft.Mashup.OleDb.1;Data Source=$Workbook$;Location=CatalogoProductoDescripcionIndicadores;Extended Properties=&quot;&quot;" command="SELECT * FROM [CatalogoProductoDescripcionIndicadores]"/>
  </connection>
  <connection id="3" xr16:uid="{224A4D1D-CCDE-49CB-A5F2-7C624A7AD37A}" keepAlive="1" name="Consulta - EjecucionesAccess" description="Conexión a la consulta 'EjecucionesAccess' en el libro." type="5" refreshedVersion="0" background="1">
    <dbPr connection="Provider=Microsoft.Mashup.OleDb.1;Data Source=$Workbook$;Location=EjecucionesAccess;Extended Properties=&quot;&quot;" command="SELECT * FROM [EjecucionesAccess]"/>
  </connection>
  <connection id="4" xr16:uid="{FAEB5991-0243-4C69-BEA5-B9B68D8F71D7}" keepAlive="1" name="Consulta - EjecucionFisicaAccess" description="Conexión a la consulta 'EjecucionFisicaAccess' en el libro." type="5" refreshedVersion="0" background="1">
    <dbPr connection="Provider=Microsoft.Mashup.OleDb.1;Data Source=$Workbook$;Location=EjecucionFisicaAccess;Extended Properties=&quot;&quot;" command="SELECT * FROM [EjecucionFisicaAccess]"/>
  </connection>
  <connection id="5" xr16:uid="{85EFCDFD-623B-46F6-A904-557A6A5B8BCE}" keepAlive="1" name="Consulta - EjecucionFisicaGestiones" description="Conexión a la consulta 'EjecucionFisicaGestiones' en el libro." type="5" refreshedVersion="0" background="1">
    <dbPr connection="Provider=Microsoft.Mashup.OleDb.1;Data Source=$Workbook$;Location=EjecucionFisicaGestiones;Extended Properties=&quot;&quot;" command="SELECT * FROM [EjecucionFisicaGestiones]"/>
  </connection>
  <connection id="6" xr16:uid="{FFA400D1-F171-4D9B-8566-CB6E34266E04}" keepAlive="1" name="Consulta - EjecucionFisicaPIIP" description="Conexión a la consulta 'EjecucionFisicaPIIP' en el libro." type="5" refreshedVersion="0" background="1">
    <dbPr connection="Provider=Microsoft.Mashup.OleDb.1;Data Source=$Workbook$;Location=EjecucionFisicaPIIP;Extended Properties=&quot;&quot;" command="SELECT * FROM [EjecucionFisicaPIIP]"/>
  </connection>
  <connection id="7" xr16:uid="{24836232-0FFF-43F2-A8BB-63584FA893CD}" keepAlive="1" name="Consulta - EjecucionFisicaPortafolio" description="Conexión a la consulta 'EjecucionFisicaPortafolio' en el libro." type="5" refreshedVersion="0" background="1">
    <dbPr connection="Provider=Microsoft.Mashup.OleDb.1;Data Source=$Workbook$;Location=EjecucionFisicaPortafolio;Extended Properties=&quot;&quot;" command="SELECT * FROM [EjecucionFisicaPortafolio]"/>
  </connection>
  <connection id="8" xr16:uid="{584D6ED0-F7FA-4D22-BB94-FFA47B83E03F}" keepAlive="1" name="Consulta - EjecucionGestiones" description="Conexión a la consulta 'EjecucionGestiones' en el libro." type="5" refreshedVersion="0" background="1">
    <dbPr connection="Provider=Microsoft.Mashup.OleDb.1;Data Source=$Workbook$;Location=EjecucionGestiones;Extended Properties=&quot;&quot;" command="SELECT * FROM [EjecucionGestiones]"/>
  </connection>
  <connection id="9" xr16:uid="{5ED35D37-D645-49E4-9C3B-266D40C1F83C}" keepAlive="1" name="Consulta - EjecucionPIIP" description="Conexión a la consulta 'EjecucionPIIP' en el libro." type="5" refreshedVersion="0" background="1">
    <dbPr connection="Provider=Microsoft.Mashup.OleDb.1;Data Source=$Workbook$;Location=EjecucionPIIP;Extended Properties=&quot;&quot;" command="SELECT * FROM [EjecucionPIIP]"/>
  </connection>
  <connection id="10" xr16:uid="{15A7C047-C884-4A6D-A42A-BF78640F1147}" keepAlive="1" name="Consulta - EjecucionPIIP(1)" description="Conexión a la consulta 'EjecucionPIIP' en el libro." type="5" refreshedVersion="0" background="1">
    <dbPr connection="Provider=Microsoft.Mashup.OleDb.1;Data Source=$Workbook$;Location=EjecucionPIIP;Extended Properties=&quot;&quot;" command="SELECT * FROM [EjecucionPIIP]"/>
  </connection>
  <connection id="11" xr16:uid="{0F83EFC1-85BA-46B2-A868-773409291952}" keepAlive="1" name="Consulta - EjecucionPortafolio" description="Conexión a la consulta 'EjecucionPortafolio' en el libro." type="5" refreshedVersion="0" background="1">
    <dbPr connection="Provider=Microsoft.Mashup.OleDb.1;Data Source=$Workbook$;Location=EjecucionPortafolio;Extended Properties=&quot;&quot;" command="SELECT * FROM [EjecucionPortafolio]"/>
  </connection>
  <connection id="12" xr16:uid="{459843EB-7F37-4142-BE65-366887C1A102}" keepAlive="1" name="Consulta - EjecucionPortafolio(1)" description="Conexión a la consulta 'EjecucionPortafolio' en el libro." type="5" refreshedVersion="0" background="1">
    <dbPr connection="Provider=Microsoft.Mashup.OleDb.1;Data Source=$Workbook$;Location=EjecucionPortafolio;Extended Properties=&quot;&quot;" command="SELECT * FROM [EjecucionPortafolio]"/>
  </connection>
  <connection id="13" xr16:uid="{31076838-3B7E-4292-86ED-5D3F0ABAA0F8}" keepAlive="1" name="Consulta - Gestiones" description="Conexión a la consulta 'Gestiones' en el libro." type="5" refreshedVersion="0" background="1">
    <dbPr connection="Provider=Microsoft.Mashup.OleDb.1;Data Source=$Workbook$;Location=Gestiones;Extended Properties=&quot;&quot;" command="SELECT * FROM [Gestiones]"/>
  </connection>
  <connection id="14" xr16:uid="{94F312F8-8D3B-4CC3-9310-E79184C34D83}" keepAlive="1" name="Consulta - PI_2025" description="Conexión a la consulta 'PI_2025' en el libro." type="5" refreshedVersion="0" background="1">
    <dbPr connection="Provider=Microsoft.Mashup.OleDb.1;Data Source=$Workbook$;Location=PI_2025;Extended Properties=&quot;&quot;" command="SELECT * FROM [PI_2025]"/>
  </connection>
  <connection id="15" xr16:uid="{678D3553-579C-40C2-822E-0F9DA5E261FE}" keepAlive="1" name="Consulta - PIIP" description="Conexión a la consulta 'PIIP' en el libro." type="5" refreshedVersion="0" background="1">
    <dbPr connection="Provider=Microsoft.Mashup.OleDb.1;Data Source=$Workbook$;Location=PIIP;Extended Properties=&quot;&quot;" command="SELECT * FROM [PIIP]"/>
  </connection>
  <connection id="16" xr16:uid="{22A2C910-734D-4AD6-8700-C547B6EC354A}" keepAlive="1" name="Consulta - Portafolio" description="Conexión a la consulta 'Portafolio' en el libro." type="5" refreshedVersion="0" background="1">
    <dbPr connection="Provider=Microsoft.Mashup.OleDb.1;Data Source=$Workbook$;Location=Portafolio;Extended Properties=&quot;&quot;" command="SELECT * FROM [Portafolio]"/>
  </connection>
  <connection id="17" xr16:uid="{14D6F575-14B3-43D2-BBE6-CBAD34826E3D}" keepAlive="1" name="Consulta - Programaciones2027" description="Conexión a la consulta 'Programaciones2027' en el libro." type="5" refreshedVersion="0" background="1">
    <dbPr connection="Provider=Microsoft.Mashup.OleDb.1;Data Source=$Workbook$;Location=Programaciones2027;Extended Properties=&quot;&quot;" command="SELECT * FROM [Programaciones2027]"/>
  </connection>
  <connection id="18" xr16:uid="{48D9A652-783C-424E-809C-7F221A48F8AE}" keepAlive="1" name="Consulta - ProgramacionesGestiones2026" description="Conexión a la consulta 'ProgramacionesGestiones2026' en el libro." type="5" refreshedVersion="0" background="1">
    <dbPr connection="Provider=Microsoft.Mashup.OleDb.1;Data Source=$Workbook$;Location=ProgramacionesGestiones2026;Extended Properties=&quot;&quot;" command="SELECT * FROM [ProgramacionesGestiones2026]"/>
  </connection>
  <connection id="19" xr16:uid="{C83A39A0-6BEC-46DA-82DB-FC40ADA56BD0}" keepAlive="1" name="Consulta - ProgramacionesGestiones20261" description="Conexión a la consulta 'ProgramacionesGestiones2026' en el libro." type="5" refreshedVersion="0" background="1">
    <dbPr connection="Provider=Microsoft.Mashup.OleDb.1;Data Source=$Workbook$;Location=ProgramacionesGestiones2026;Extended Properties=&quot;&quot;" command="SELECT * FROM [ProgramacionesGestiones2026]"/>
  </connection>
  <connection id="20" xr16:uid="{EFF71DAE-E6CA-46E6-B313-6DF159106D50}" keepAlive="1" name="Consulta - ProgramacionesProyectos2026" description="Conexión a la consulta 'ProgramacionesProyectos2026' en el libro." type="5" refreshedVersion="0" background="1" saveData="1">
    <dbPr connection="Provider=Microsoft.Mashup.OleDb.1;Data Source=$Workbook$;Location=ProgramacionesProyectos2026;Extended Properties=&quot;&quot;" command="SELECT * FROM [ProgramacionesProyectos2026]"/>
  </connection>
  <connection id="21" xr16:uid="{83D01C74-6538-43F2-8282-78A73C5D921E}" keepAlive="1" name="Consulta - Proyectos20261" description="Conexión a la consulta 'Proyectos2026' en el libro." type="5" refreshedVersion="0" background="1">
    <dbPr connection="Provider=Microsoft.Mashup.OleDb.1;Data Source=$Workbook$;Location=Proyectos2026;Extended Properties=&quot;&quot;" command="SELECT * FROM [Proyectos2026]"/>
  </connection>
  <connection id="22" xr16:uid="{DFCF82C4-7985-4BED-9746-8DE145A6D60B}" keepAlive="1" name="Consulta - RutaDinamica" description="Conexión a la consulta 'RutaDinamica' en el libro." type="5" refreshedVersion="0" background="1">
    <dbPr connection="Provider=Microsoft.Mashup.OleDb.1;Data Source=$Workbook$;Location=RutaDinamica;Extended Properties=&quot;&quot;" command="SELECT * FROM [RutaDinamica]"/>
  </connection>
  <connection id="23" xr16:uid="{96FD0A65-5494-4002-84C7-3E7A31A88ED1}" keepAlive="1" name="Consulta - tblPlanIndicativo_2" description="Conexión a la consulta 'tblPlanIndicativo_2' en el libro." type="5" refreshedVersion="8" background="1" saveData="1">
    <dbPr connection="Provider=Microsoft.Mashup.OleDb.1;Data Source=$Workbook$;Location=tblPlanIndicativo_2;Extended Properties=&quot;&quot;" command="SELECT * FROM [tblPlanIndicativo_2]"/>
  </connection>
  <connection id="24" xr16:uid="{583CAFBC-CB02-4A26-B1A2-E971D4E90AAE}" keepAlive="1" name="Consulta - tblProyectos" description="Conexión a la consulta 'tblProyectos' en el libro." type="5" refreshedVersion="0" background="1">
    <dbPr connection="Provider=Microsoft.Mashup.OleDb.1;Data Source=$Workbook$;Location=tblProyectos;Extended Properties=&quot;&quot;" command="SELECT * FROM [tblProyectos]"/>
  </connection>
  <connection id="25" xr16:uid="{DBB6CF98-C5A0-4F49-BB58-7B391D49F241}" keepAlive="1" name="Consulta - tblProyectos_2026" description="Conexión a la consulta 'tblProyectos_2026' en el libro." type="5" refreshedVersion="0" background="1">
    <dbPr connection="Provider=Microsoft.Mashup.OleDb.1;Data Source=$Workbook$;Location=tblProyectos_2026;Extended Properties=&quot;&quot;" command="SELECT * FROM [tblProyectos_2026]"/>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<sst xmlns="http://schemas.openxmlformats.org/spreadsheetml/2006/main" count="37048" uniqueCount="6631">
  <si>
    <t>Meta de resultado</t>
  </si>
  <si>
    <t>Programación física del cuatrienio</t>
  </si>
  <si>
    <t>PROYECTOS</t>
  </si>
  <si>
    <t>EJECUCIÓN 2024</t>
  </si>
  <si>
    <t>EJECUCIÓN 2025</t>
  </si>
  <si>
    <t>EJECUCIÓN 2026</t>
  </si>
  <si>
    <t>EJECUCIÓN ACUMULADA</t>
  </si>
  <si>
    <t>GRAN TOTAL</t>
  </si>
  <si>
    <t>OBSERVACIONES</t>
  </si>
  <si>
    <t>PROGRAMADO</t>
  </si>
  <si>
    <t>EJECUTADO-EJECUCIÓN</t>
  </si>
  <si>
    <t>Codigo Meta</t>
  </si>
  <si>
    <t>Serie Numero</t>
  </si>
  <si>
    <t>Línea Estratégica</t>
  </si>
  <si>
    <t>Indicador de resultado</t>
  </si>
  <si>
    <t>Línea base</t>
  </si>
  <si>
    <t>Unidad de Medida</t>
  </si>
  <si>
    <t>Año base</t>
  </si>
  <si>
    <t>Fuente</t>
  </si>
  <si>
    <t>Meta cuatrienio</t>
  </si>
  <si>
    <t>ODS</t>
  </si>
  <si>
    <t>Sector PDD</t>
  </si>
  <si>
    <t>Numero Programa PDD</t>
  </si>
  <si>
    <t>Programa PDD</t>
  </si>
  <si>
    <t>Sector de inversión</t>
  </si>
  <si>
    <t>Código del sector</t>
  </si>
  <si>
    <t>Programa Presupuestal</t>
  </si>
  <si>
    <t>Código del programa</t>
  </si>
  <si>
    <t>Producto</t>
  </si>
  <si>
    <t>Código del producto</t>
  </si>
  <si>
    <t>Indicador de producto principal</t>
  </si>
  <si>
    <t>código de indicador principal</t>
  </si>
  <si>
    <t>Descripción</t>
  </si>
  <si>
    <t>Medido a través de</t>
  </si>
  <si>
    <t>Tiene EDT</t>
  </si>
  <si>
    <t>Unidad de medida2</t>
  </si>
  <si>
    <t>Meta de cuatrenio</t>
  </si>
  <si>
    <t>Tipo de Acumulación</t>
  </si>
  <si>
    <t>Responsable</t>
  </si>
  <si>
    <t>Meta Física Esperada 2024</t>
  </si>
  <si>
    <t>Meta Física Esperada 2025</t>
  </si>
  <si>
    <t>Meta Física Esperada 2026</t>
  </si>
  <si>
    <t>Meta Física Esperada 2027</t>
  </si>
  <si>
    <t>PROYECTOS 2024</t>
  </si>
  <si>
    <t>PROYECTOS Y/O GESTIONES PROGRAMADOS 2025</t>
  </si>
  <si>
    <t>PROYECTOS 2025</t>
  </si>
  <si>
    <t>PROYECTOS/GESTIONES PROGRAMADAS 2026</t>
  </si>
  <si>
    <t>PROYECTOS 2026</t>
  </si>
  <si>
    <t>PROYECTOS 2027</t>
  </si>
  <si>
    <t>PORCENTAJE DE EJECUCIÓN 2024</t>
  </si>
  <si>
    <t>CATEGORÍA DE EJECUCIÓN FÍSICA 2024</t>
  </si>
  <si>
    <t>PORCENTAJE DE EJECUCIÓN 2025</t>
  </si>
  <si>
    <t>CATEGORÍA DE EJECUCIÓN FÍSICA 2025</t>
  </si>
  <si>
    <t>PORCENTAJE DE EJECUCIÓN 2026</t>
  </si>
  <si>
    <t>CATEGORÍA DE EJECUCIÓN FÍSICA 2026</t>
  </si>
  <si>
    <t>PORCENTAJE DE EJECUCIÓN ACUMULADA</t>
  </si>
  <si>
    <t>CATEGORÍA DE EJECUCIÓN ACUMULADA</t>
  </si>
  <si>
    <t>Programación Recursos propios ICLD24</t>
  </si>
  <si>
    <t>Programación Recursos propios ICDE24</t>
  </si>
  <si>
    <t>Programación SGP Educación24</t>
  </si>
  <si>
    <t>Programación SGP Salud24</t>
  </si>
  <si>
    <t>Programación SGP APSB24</t>
  </si>
  <si>
    <t>Programación Cofinanciación Municipio24</t>
  </si>
  <si>
    <t>Programación Cofinanciación Nación24</t>
  </si>
  <si>
    <t>Programación Crédito24</t>
  </si>
  <si>
    <t>Programación Regalías24</t>
  </si>
  <si>
    <t>Programación Otras Fuentes24</t>
  </si>
  <si>
    <t>Programación TOTAL24</t>
  </si>
  <si>
    <t>Programación Recursos propios ICLD25</t>
  </si>
  <si>
    <t>Programación Recursos propios ICDE25</t>
  </si>
  <si>
    <t>Programación SGP Educación25</t>
  </si>
  <si>
    <t>Programación SGP Salud25</t>
  </si>
  <si>
    <t>Programación SGP APSB25</t>
  </si>
  <si>
    <t>Programación Cofinanciación Municipio25</t>
  </si>
  <si>
    <t>Programación Cofinanciación Nación25</t>
  </si>
  <si>
    <t>Programación Crédito25</t>
  </si>
  <si>
    <t>Programación Regalías25</t>
  </si>
  <si>
    <t>Programación Otras Fuentes25</t>
  </si>
  <si>
    <t>Programación TOTAL25</t>
  </si>
  <si>
    <t>Programación Recursos propios ICLD26</t>
  </si>
  <si>
    <t>Programación Recursos propios ICDE26</t>
  </si>
  <si>
    <t>Programación SGP Educación26</t>
  </si>
  <si>
    <t>Programación SGP Salud26</t>
  </si>
  <si>
    <t>Programación SGP APSB26</t>
  </si>
  <si>
    <t>Programación Cofinanciación Municipio26</t>
  </si>
  <si>
    <t>Programación Cofinanciación Nación26</t>
  </si>
  <si>
    <t>Programación Crédito26</t>
  </si>
  <si>
    <t>Programación Regalías26</t>
  </si>
  <si>
    <t>Programación Otras Fuentes26</t>
  </si>
  <si>
    <t>Programación TOTAL26</t>
  </si>
  <si>
    <t>Programación Recursos propios ICLD27</t>
  </si>
  <si>
    <t>Programación Recursos propios ICDE27</t>
  </si>
  <si>
    <t>Programación SGP Educación27</t>
  </si>
  <si>
    <t>Programación SGP Salud27</t>
  </si>
  <si>
    <t>Programación SGP APSB27</t>
  </si>
  <si>
    <t>Programación Cofinanciación Municipio27</t>
  </si>
  <si>
    <t>Programación Cofinanciación Nación27</t>
  </si>
  <si>
    <t>Programación Crédito27</t>
  </si>
  <si>
    <t>Programación Regalías27</t>
  </si>
  <si>
    <t>Programación Otras Fuentes27</t>
  </si>
  <si>
    <t>Programación TOTAL27</t>
  </si>
  <si>
    <t>OBSERVACIONES SEGUIMIENTO</t>
  </si>
  <si>
    <t>MT001</t>
  </si>
  <si>
    <t>2</t>
  </si>
  <si>
    <t>Transformación del Ser Humano</t>
  </si>
  <si>
    <t>Porcentaje de ejecución de las actividades del plan de acción de la “Política pública diferencial para la primera infancia, la infancia y adolescencia y el fortalecimiento familiar, porque en Sucre, ser niño, niña o adolescente cuenta, 2019-2029”</t>
  </si>
  <si>
    <t>0,5</t>
  </si>
  <si>
    <t>Porcentaje</t>
  </si>
  <si>
    <t>2023</t>
  </si>
  <si>
    <t>Informe de avance Politica para la primera infancia, la infancia y adolescencia y el fortalecimiento familiar</t>
  </si>
  <si>
    <t>0,75</t>
  </si>
  <si>
    <t>3. Salud y bienestar</t>
  </si>
  <si>
    <t>Inclusión Social</t>
  </si>
  <si>
    <t>1</t>
  </si>
  <si>
    <t>Primera infancia, infancia y adolescencia con garantía de derechos y Oportunidades</t>
  </si>
  <si>
    <t>Inclusión Social y Reconciliación</t>
  </si>
  <si>
    <t>41</t>
  </si>
  <si>
    <t>Desarrollo integral de la primera infancia a la juventud, y fortalecimiento de las capacidades de las familias de niñas, niños y adolescentes</t>
  </si>
  <si>
    <t>4102</t>
  </si>
  <si>
    <t>Servicio de protección integral a niños, niñas, adolescentes y jóvenes</t>
  </si>
  <si>
    <t>4102052</t>
  </si>
  <si>
    <t>Niños, niñas, adolescentes y jóvenes beneficiados</t>
  </si>
  <si>
    <t>410205200</t>
  </si>
  <si>
    <t>Servicios enfocados a garantizar los derechos fundamentales , la prevención de amenazas o vulneración y restablecimiento de derechos.</t>
  </si>
  <si>
    <t>Número de niños, niñas, adolescentes y jóvenes</t>
  </si>
  <si>
    <t>No</t>
  </si>
  <si>
    <t>Número</t>
  </si>
  <si>
    <t>Acumulativo</t>
  </si>
  <si>
    <t>Secretaria de Inclusión Social, Mujer y Equidad de Genero</t>
  </si>
  <si>
    <t>APOYO A LA MESA DE PARTICIPACIÓN DE NIÑOS, NIÑAS Y ADOLESCENTES 2024 EN EL DEPATRTAMENTO DE SUCRE (BPIN: Por Gestión) (Meta del Proyecto: 1050) (Ejecución 2024: 1050)</t>
  </si>
  <si>
    <t>FOMENTO Y FORTALECIMIENTO DE UNIDADES PRODUCTIVAS A FAMILIAS CON NIÑOS, NIÑAS Y ADOLECENTES TRABAJADORES EN EL DEPARTAMENTYO DE SUCRE (Tipo Banco: Banco de Gestiones) (Meta de la gestión: )
APOYO A LA MESA DE PARTICIPACIÓN DE NIÑOS, NIÑAS Y ADOLESCENTES CAMPAMENTO 2025 EN EL DEPARTAMENTO DE SUCRE (Tipo Banco: Banco de Gestiones) (Meta de la gestión: 26)
IMPLEMENTACIÓN DE LA ESTRETEGIA MI TERRITORIO SIN VIOLENCIA (Tipo Banco: Banco de Gestiones) (Meta de la gestión: 574)
FORTALECIMIENTO DE LA INICIATIVA PRESENTADA EN LAS MESAS SUBREGIONALES DE PARTICIPACIÓN DE NIÑOS, NIÑAS Y ADOLESCENTES (BPIN: ) (Tipo de Banco: Sin Tipo de Banco)</t>
  </si>
  <si>
    <t>APOYO A LA MESA DE PARTICIPACIÓN DE NIÑOS, NIÑAS Y ADOLESCENTES CAMPAMENTO 2025 EN EL DEPARTAMENTO DE SUCRE (Tipo de banco: Banco de Gestiones) (Meta de la gestión: 26) (Ejecutado: 26)
IMPLEMENTACIÓN DE LA ESTRETEGIA MI TERRITORIO SIN VIOLENCIA (Tipo de banco: Banco de Gestiones) (Meta de la gestión: 574) (Ejecutado: 643)</t>
  </si>
  <si>
    <t>MESAS REGIONALES DE NIÑOS, NIÑAS Y ADOLESCENTES 2026
Implementación DE ACCIONES DE APOYO PSICOSOCIAL COMO ESTRATEGIA FRENTE A LAS PROBLEMÁTICAS DE SALUD MENTAL EN EL DEPARTAMENTO DE Sucre (BPIN: 202500000050658) (Meta del proyecto: 1040) (Tipo de Banco: Banco Territorial)
Desarrollo de talleres para la prevención de la violencia - campaña mi territorio sin violencia. (Meta Programada: 450) (Tipo de Banco: Banco de Gestiones)</t>
  </si>
  <si>
    <t>Desarrollo de talleres para la prevención de la violencia - campaña mi territorio sin violencia. (Meta programada: 450) (Ejecución: 246) (Tipo de banco: Banco de Gestiones)</t>
  </si>
  <si>
    <t>FORTALECIMIENTO DE LA INICIATIVA PRESENTADA EN LAS MESAS SUBREGIONALES DE PARTICIPACIÓN DE NIÑOS, NIÑAS Y ADOLESCENTES (Bpin: )</t>
  </si>
  <si>
    <t>Superior</t>
  </si>
  <si>
    <t>03/10/2024: se reviso la meta establecida con la profesional encargada de esta y se determino un error en el establecimiento de esta, solicita bajar de 1500 a 800 como esta la distribución por vigencia, teniendo en cuenta que esta meta ya se encuentra aprobada por asamblea, no puede hacerse una reducción, por lo que se solicita redistribución en vigencias, Actividad realizada por Gestión.</t>
  </si>
  <si>
    <t xml:space="preserve">Campaña para el fomento del acceso de los niños, niñas y adolescentes a las ofertas institucionales y campaña mi territorio sin violencias.
</t>
  </si>
  <si>
    <t>MT002</t>
  </si>
  <si>
    <t>3</t>
  </si>
  <si>
    <t>Gobierno Territorial</t>
  </si>
  <si>
    <t>45</t>
  </si>
  <si>
    <t>Fortalecimiento del buen gobierno para el respeto y garantía de los derechos humanos</t>
  </si>
  <si>
    <t>4502</t>
  </si>
  <si>
    <t>Servicio de educación informal</t>
  </si>
  <si>
    <t>4502034</t>
  </si>
  <si>
    <t>Personas Capacitadas</t>
  </si>
  <si>
    <t>450203400</t>
  </si>
  <si>
    <t>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</si>
  <si>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Número de personas</t>
  </si>
  <si>
    <t>CAPACITACION EN DERECHO INTERNACIONAL HUMANITARIO CON ENFASIS EN RECLUTAMIENTO (BPIN: Por Gestión) (Meta del Proyecto: 50) (Ejecución 2024: 50)
MESAS DE PARTICIPACION DE NIÑAS, NIÑOS Y ADOLESCENTES (BPIN: Por Gestión) (Meta del Proyecto: 180) (Ejecución 2024: 180)
CAPACITACIÓN A NIÑOS, NIÑAS Y ADOLESCENTES COMO DEFENSORES Y DEFENSORITOS (BPIN: Por Gestión) (Meta del Proyecto: 100) (Ejecución 2024: 100)</t>
  </si>
  <si>
    <t>IMPLEMENTACIÓN DE LA ESTRETEGIA MI TERRITORIO SIN VIOLENCIA (BPIN: Por Gestión)
CAPACITACIÓN A NIÑOS, NIÑAS Y ADOLESCENTES (BPIN: Por Gestión)
Jornada de sencibilización sobre cuidado ambiental en articulación con interaseo (Meta Programada: 50) (Tipo de Banco: Banco de Gestiones)</t>
  </si>
  <si>
    <t>Jornada de sencibilización sobre cuidado ambiental en articulación con interaseo (Meta programada: 50) (Ejecución: 53) (Tipo de banco: Banco de Gestiones)</t>
  </si>
  <si>
    <t>IMPLEMENTACIÓN DE LA ESTRETEGIA MI TERRITORIO SIN VIOLENCIA (Bpin: Por Gestión)
CAPACITACIÓN A NIÑOS, NIÑAS Y ADOLESCENTES (Bpin: Por Gestión)</t>
  </si>
  <si>
    <t>El proyecto de mi territorio sin violencia, está programado para 2025, 2026 y 2027 en cumplimiento de la política pública. Sin embargo, se tiene una estrategia del plan de desarrollo que se gestionaría por valor de $3000 millones, si esta se gestiona, no hay necesidad de hacer cada año los proyectos pequeños
03/10/2024: Se encuentra una discrepancia engtre la meta de cuatrenio que se encuentra en 200 y las metas por vigencias que estan por 100, dando una cantidad de 400, por lo cual se procede de confornidad a lo definido por el profesional a ajustar la meta de cuatrenio a 400.</t>
  </si>
  <si>
    <t xml:space="preserve">Funcionarios capacitados y mujeres capacitadas con formaciònes para el trabajo y su autonomia productiva, Campañas de prevenciòn de la fobia, bifobia y transfobia. Niños, niñas y adolescentes formados y capacitados </t>
  </si>
  <si>
    <t>MT003</t>
  </si>
  <si>
    <t>Porcentaje de ejecución de las actividades del Plan de Acción de la Política Pública Departamental de Juventudes "Sucre Territorio Joven"</t>
  </si>
  <si>
    <t>0,26700000000000002</t>
  </si>
  <si>
    <t>Informe Polìtica Pùblica Departamental de Juventudes</t>
  </si>
  <si>
    <t>Sucre territorio Joven</t>
  </si>
  <si>
    <t>Trabajo</t>
  </si>
  <si>
    <t>36</t>
  </si>
  <si>
    <t>Generación y formalización del empleo</t>
  </si>
  <si>
    <t>3602</t>
  </si>
  <si>
    <t>Servicio de gestión para el emprendimiento solidario</t>
  </si>
  <si>
    <t>3602003</t>
  </si>
  <si>
    <t>Emprendimientos solidarios dinamizados</t>
  </si>
  <si>
    <t>360200300</t>
  </si>
  <si>
    <t xml:space="preserve">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t>
  </si>
  <si>
    <t>Número de emprendimientos solidarios</t>
  </si>
  <si>
    <t xml:space="preserve">Número </t>
  </si>
  <si>
    <t>APOYO LOGISTICO PARA LA IMPLEMENTACIÓN DEL LABORATORIO DE EMPREDIMIENTO PARA JOVENES VULNERABLES DEL DEPARTAMENTO DE SUCRE (BPIN: Por Gestión) (Meta del Proyecto: 300) (Ejecución 2024: 32)</t>
  </si>
  <si>
    <t>APOYO LOGISTICO PARA LA IMPLEMENTACIÓN DEL LABORATORIO DE EMPREDIMIENTO PARA JOVENES VULNERABLES DEL DEPARTAMENTO DE SUCRE (Tipo Banco: Banco de Gestiones) (Meta de la gestión: )
IMPLEMENTACIÓN DE ACCIONES DE APOYO INTEGRAL PARA EL FORTALECIMIENTO ECONÓMICO Y EL CUMPLIMIENTO DE LA POLÍTICA PÚBLICA DEPARTAMENTAL DE JÓVENES EN EL DEPARTAMENTO DE SUCRE (Tipo Banco: Banco de Gestiones) (Meta de la gestión: 1500)</t>
  </si>
  <si>
    <t>Alto</t>
  </si>
  <si>
    <t>Minimo</t>
  </si>
  <si>
    <t>Indican que para 1000 jóvenes pero la meta es 500
03/10/2024: Se indica que para el mes de noviembre se realizara un laboratorio de emprendimiento e innovación con el cual se alcanzara la meta de 500 emprendimientos, esto por Gestión.
Se tienen programada la realización del evento para el 28 y 29 de Novimebtre.</t>
  </si>
  <si>
    <t>Jovenes capacitidos para el fomento del empredimiento</t>
  </si>
  <si>
    <t>MT004</t>
  </si>
  <si>
    <t>4</t>
  </si>
  <si>
    <t>Servicio de asistencia técnica en el ciclo de políticas públicas de familia y otras relacionadas</t>
  </si>
  <si>
    <t>4102041</t>
  </si>
  <si>
    <t>Instituciones y entidades asistidas técnicamente</t>
  </si>
  <si>
    <t>410204100</t>
  </si>
  <si>
    <t>Comprende la capacitación, asesoría y acompañamiento en el diseño e implementación de programas dirigidos a las familias y a la garantía de sus derechos y los de sus integrantes .</t>
  </si>
  <si>
    <t>Número de instituciones y organizaciones</t>
  </si>
  <si>
    <t>No acumulativo</t>
  </si>
  <si>
    <t>FORTALECIMIENTO A LOS SISTEMAS DE PARTICIPACIÓN JUVENIL MUNICIPALES (BPIN: Por Gestión) (Meta del Proyecto: 24) (Ejecución 2024: 24)</t>
  </si>
  <si>
    <t>ASISTENCIAS TECNICAS A LOS SUBSISTEMAS DE PARTICIPACIÓN JUVENIL MUNICIPALES.  (Tipo Banco: Banco de Gestiones) (Meta de la gestión: 26)</t>
  </si>
  <si>
    <t>ASISTENCIAS TECNICAS A LOS SUBSISTEMAS DE PARTICIPACIÓN JUVENIL MUNICIPALES.  (Tipo de banco: Banco de Gestiones) (Meta de la gestión: 26) (Ejecutado: 26)</t>
  </si>
  <si>
    <t>FORTALECIMIENTO A LOS SISTEMAS DE PARTICIPACIÓN JUVENIL MUNICIPALES (Por Gestión) (BPIN: Por Gestión) (Tipo de Banco: Sin Tipo de Banco)</t>
  </si>
  <si>
    <t>FORTALECIMIENTO A LOS SISTEMAS DE PARTICIPACIÓN JUVENIL MUNICIPALES (Bpin: Por Gestión)</t>
  </si>
  <si>
    <t>03/10/2024: Se ha brindado asistencia técnica a los sistemas de participación juvenil municipales, Por Gestión, se tenia previsto la formulación de un proyecto pero este no cuenta con financiación.
Se brindo asistencia a las dependencias encargadas de juventud de cada municipio -enlaces de juventud o secretarios de gobierno y miembros de consejos y plataformas municipales de juventud, faltando solo los municipios de Sampues y Majagual.</t>
  </si>
  <si>
    <t xml:space="preserve">Fortalecer y hacer seguimiento a la Ruta Integral de Atenciones -RIA del Departamento.y observatorios de familia operando en el departamento de Sucre </t>
  </si>
  <si>
    <t>MT005</t>
  </si>
  <si>
    <t>Porcentaje de ejecución de las actividades del Plan de acción de la Política Pública para el fortalecimiento integral de las familias de sucre 2023-2037</t>
  </si>
  <si>
    <t>0</t>
  </si>
  <si>
    <t>Informe de avance Política Pública para el fortalecimiento integral de las familias</t>
  </si>
  <si>
    <t>0,25</t>
  </si>
  <si>
    <t>3. Salud y bienestar
10- Reducción de las desigualdades.</t>
  </si>
  <si>
    <t>Familias con Oportunidades</t>
  </si>
  <si>
    <t>ASISTENCIA TÉCNICA A LOS 26 OBSERVATORIOS MUNICIPALES DE SUCRE (BPIN: Por Gestión) (Meta del Proyecto: 26) (Ejecución 2024: 26)</t>
  </si>
  <si>
    <t>Realizar asistencias tecnicas a los 26 observatorios creados en los 26 mucipios del departamento de sucre, en el fortalecimiento institucional.  (Tipo Banco: Banco de Gestiones) (Meta de la gestión: 26)
FORTALECIMIENTO INSTITUCIONAL DE LOS OBSERVATORIOS DE FAMILIA EN EL DEPARTAMENTO DE SUCRE (BPIN: ) (Tipo de Banco: Banco Territorial)</t>
  </si>
  <si>
    <t>Realizar asistencias tecnicas a los 26 observatorios creados en los 26 mucipios del departamento de sucre, en el fortalecimiento institucional.  (Tipo de banco: Banco de Gestiones) (Meta de la gestión: 26) (Ejecutado: 26)</t>
  </si>
  <si>
    <t>ASISTENCIA TÉCNICA A LOS 26 OBSERVATORIOS MUNICIPALES DE SUCRE (Tipo de Banco: Sin Tipo de Banco)
Implementación DE ACCIONES DE APOYO PSICOSOCIAL COMO ESTRATEGIA FRENTE A LAS PROBLEMÁTICAS DE SALUD MENTAL EN EL DEPARTAMENTO DE Sucre (BPIN: 202500000050658) (Meta del proyecto: 26) (Tipo de Banco: Banco Territorial)
Asistencia técnica virtual a los observatorios municipales de familia del Departamento de Sucre, en lo relacionado en la implementación de la politica pública de familia y al plan de desarrollo. (Meta Programada: 26) (Tipo de Banco: Banco de Gestiones)</t>
  </si>
  <si>
    <t>Asistencia técnica virtual a los observatorios municipales de familia del Departamento de Sucre, en lo relacionado en la implementación de la politica pública de familia y al plan de desarrollo. (Meta programada: 26) (Ejecución: 19) (Tipo de banco: Banco de Gestiones)</t>
  </si>
  <si>
    <t>ASISTENCIA TÉCNICA A LOS 26 OBSERVATORIOS MUNICIPALES DE SUCRE (Bpin: ) (Tipo de banco: Sin Tipo de Banco)</t>
  </si>
  <si>
    <t>El año 2024 se va a hacer por gestión</t>
  </si>
  <si>
    <t>MT006</t>
  </si>
  <si>
    <t>Servicio de atención integral a la primera infancia</t>
  </si>
  <si>
    <t>4102001</t>
  </si>
  <si>
    <t>Niños y niñas atendidos en Servicio integrales</t>
  </si>
  <si>
    <t>410200100</t>
  </si>
  <si>
    <t>Servicio dispuestos para atender a los niños y niñas en primera infancia, con el fin de promover su desarrollo integral a través de la atención en educación inicial, cuidado calificado, salud, nutrición, protección y acompañamiento familiar.</t>
  </si>
  <si>
    <t>Número de niños y niñas</t>
  </si>
  <si>
    <t>APOYO PARA LA REALIZACIÓN DE ACTIVIDADES CULTURALES Y RECREATIVAS EN EL MARCO DEL MES DE LA NIÑEZ EN EL DEPARTAMENTO DE SUCRE (BPIN: 2024002700041) (Meta del Proyecto: 1769) (Ejecución 2024: 1769)</t>
  </si>
  <si>
    <t>APOYO NUTRICIONAL A NIÑAS Y NIÑOS DE LA PRIMERA INFANCIA CON DESNUTRICIÓN Y EN RIESGO DE DESNUTRICIÓN EN EL DEPARTAMENTO DE SUCRE (BPIN: ) (Tipo de Banco: Banco Territorial)
APOYO PARA LA REALIZACIÓN DE ACTIVIDADES RECREATIVAS Y LÚDICAS EN EL MARCO DEL MES DE LA NIÑEZ VIGENCIA 2025, EN EL DEPARTAMENTO DE SUCRE (BPIN: 202400000004298) (Tipo de Banco: Banco Territorial)
APOYO NUTRICIONAL A FAMILIAS CON NIÑAS Y NIÑOS MENORES DE 5 AÑOS CON DESNUTRICIÓN  Y RIESGO DE DESNUTRICIÓN EN EL DEPARTAMENTO DE SUCRE (BPIN: ) (Tipo de Banco: Banco Territorial)
APOYO PARA LA ELABORACIÓN E IMPLEMENTACIÓN DEL MAPA DE LA RUTA INTEGRAL DE ATENCIÓN A LA PRIMERA INFANCIA Y ADOLESCENCIA - RIA EN LOS MUNICIPIOS DEL DEPARTAMENTO DE SUCRE (BPIN: 2024002700095) (Tipo de Banco: Banco Territorial)</t>
  </si>
  <si>
    <t>Apoyo PARA LA ELABORACIÓN E IMPLEMENTACIÓN DEL MAPA DE LA RUTA INTEGRAL DE ATENCIÓN A LA PRIMERA INFANCIA Y ADOLESCENCIA - RIA EN LOS MUNICIPIOS DEL DEPARTAMENTO DE   Sucre (Bpin: 2024002700095) (Tipo de Banco: Banco Territorial) (Meta total del indicador: 70081.0) (Meta total de la vigencia: 70081.0) (Ejecutado: 70081.0)
Apoyo para la realización de actividades recreativas y lúdicas en el marco del mes de la niñez Vigencia 2025, en el Departamento de  Sucre (Bpin: 202400000004298) (Tipo de Banco: Banco Territorial) (Meta total del indicador: 1320.0) (Meta total de la vigencia: 1320.0) (Ejecutado: 1320.0)</t>
  </si>
  <si>
    <t>Apoyo PARA LA REALIZACIÓN DE ACTIVIDADES RECREATIVAS, DE EMPRENDIMIENTO, JUEGO, CIENCIA Y TECNOLOGIA A NIÑOS Y NIÑAS DEL DEPARTAMENTO DE Sucre (BPIN: 202500000050596) (Meta del proyecto: 1358) (Tipo de Banco: Banco Territorial) (Estado en Portafolio: En Ejecución)
APOYO PARA LA REALIZACIÓN DE ACTIVIDADES CULTURALES Y RECREATIVAS EN EL MARCO DEL MES DE LA NIÑEZ EN EL DEPARTAMENTO DE SUCRE (Tipo de Banco: Sin Tipo de Banco)
FORTALECIMIENTO NUTRICIONAL A NIÑOS MENORES DE 5 AÑOS EN RIESGO DE DESNUTRICIÓN EN EL DEPARTAMENTO DE SUCRE (Tipo de Banco: Sin Tipo de Banco)</t>
  </si>
  <si>
    <t>APOYO PARA LA REALIZACIÓN DE ACTIVIDADES CULTURALES Y RECREATIVAS EN EL MARCO DEL MES DE LA NIÑEZ EN EL DEPARTAMENTO DE SUCRE (Pendiente por formular) (Bpin: ) (Tipo de banco: Sin Tipo de Banco)
FORTALECIMIENTO NUTRICIONAL A NIÑOS MENORES DE 5 AÑOS EN RIESGO DE DESNUTRICIÓN EN EL DEPARTAMENTO DE SUCRE (Bpin: ) (Tipo de banco: Sin Tipo de Banco)</t>
  </si>
  <si>
    <t>Se dio orientación de mantenimiento porque se está programando sobrecumplir la meta con los proyectos que asociaron
Se alcanzo el cumplimiento de la meta con la ejecución APOYO PARA LA REALIZACIÓN DE ACTIVIDADES CULTURALES Y RECREATIVAS EN EL MARCO DEL MES DE LA NIÑEZ EN EL DEPARTAMENTO DE SUCRE (2024002700041), en el cual se beneficiaror 1,769 niños y niñas
03/10/2024: se tenia una meta de 1230 por mantenimiento, en conversacion la profesional tresponsable de la meta detecta un error y solicita subir la meta a 1500 para el mes de la niñez.
Se elimina la iniciativa IMPLEMEMENTACIÓN DEL PROGRAMA DE PUERICULTURA (Pendiente por formular), y se incluye en la iniciativa IMPLEMENTACIÓN DE LA ESTRETEGIA MI TERRITORIO SIN VIOLENCIA (Pendiente por formular)</t>
  </si>
  <si>
    <t xml:space="preserve">Estrategia "mi territorio sin violencias", redes de instituciones y servicios destinados a la atención de la primera infancia y conmemoraciòn del mes del niño.
</t>
  </si>
  <si>
    <t>MT007</t>
  </si>
  <si>
    <t>Servicio de promoción a la participación ciudadana</t>
  </si>
  <si>
    <t>4502001</t>
  </si>
  <si>
    <t>Espacios de participación promovidos</t>
  </si>
  <si>
    <t>450200100</t>
  </si>
  <si>
    <t>Corresponde al diseño e implementación de acciones y estrategias que promuevan el ejercicio de la participación ciudadana para el respeto y garantía de los derechos humanos</t>
  </si>
  <si>
    <t>Número de iniciativas</t>
  </si>
  <si>
    <t>APOYO LOGÍSTICO PARA LA CONMEMORACIÓN DEL MES DE LA JUVENTUD EN EL DEPARTAMENTO DE SUCRE (BPIN: 2024002700096) (Meta del Proyecto: 9) (Ejecución 2024: 9)
APOYO A LA PRIMERA CUMBRE REGIONAL DE JOVENES CARIBE 2024 EN EL DEPARTAMENTO DE SUCRE (BPIN: Por Gestión) (Meta del Proyecto: 1) (Ejecución 2024: 1)</t>
  </si>
  <si>
    <t>Jornadas de promoción en las instituciones educativas para promover la participación de los jovenes en las elecciones de Consejos de Juventud Municipales.  (Tipo Banco: Banco de Gestiones) (Meta de la gestión: 31)
Apoyo logístico para la conmemoración del mes de la juventud 2025 en el Departamento de Sucre (BPIN: 202500000028886) (Tipo de Banco: Banco Territorial)
APOYO A LA ENTREGA DE ESTÍMULOS DE CARÁCTER EDUCATIVO, CULTURAL Y RECREATIVO PARA LOS CONSEJEROS Y PLATAFORMADOS DEPARTAMENTALES DE JUVENTUD Y SUMINISTRO DE ELEMENTOS DE APOYO AL SISTEMA DE PARTICIPACIÓN JUVENIL DEL DEPARTAMENTO DE SUCRE (BPIN: ) (Tipo de Banco: Banco Territorial)
APOYO AL FORTALECIMIENTO DEL SISTEMA DE PARTICIPACIÓN  JUVENIL DURANTE LAS VIGENCIAS 2025 - 2026 EN EL DEPARTAMENTO DE SUCRE (BPIN: 202500000028900) (Tipo de Banco: Banco Territorial)
APOYO LOGISTICO PARA EL FORTALECIMIENTO DEL SISTEMA DE PARTICIPACIÓN JUVENIL EN EL DEPARTAMENTO DE SUCRE (BPIN: 202400000001355) (Tipo de Banco: Banco Territorial)
APOYO PARA EL FORTALECIMIENTO DEL SISTEMA DE PARTICIPACION JUVENIL DURANTE LAS VIGENCIAS 2025 - 2026 EN EL DEPARTAMENTO DE SUCRE (BPIN: ) (Tipo de Banco: Banco Territorial)
APOYO LOGISTICO PARA LA CONMEMORACIÓN DEL MES DE LA JUVENTUD 2025 EN EL DEPARTAMENTO DE SUCRE (BPIN: ) (Tipo de Banco: Banco Territorial)</t>
  </si>
  <si>
    <t>Apoyo logístico para la conmemoración del mes de la juventud 2025 en el Departamento de  Sucre (Bpin: 202500000028886) (Tipo de Banco: Banco Territorial) (Meta total del indicador: 5.0) (Meta total de la vigencia: 5.0) (Ejecutado: 5.0)
Jornadas de promoción en las instituciones educativas para promover la participación de los jovenes en las elecciones de Consejos de Juventud Municipales.  (Tipo de banco: Banco de Gestiones) (Meta de la gestión: 31) (Ejecutado: 25)
APOYO LOGISTICO PARA EL FORTALECIMIENTO DEL SISTEMA DE PARTICIPACIÓN JUVENIL EN EL DEPARTAMENTO DE SUCRE (BPIN: 202400000001355) (Tipo de banco: Banco Territorial) (Meta total del proyecto: 7) (Ejecutado: 7.0)</t>
  </si>
  <si>
    <t>Apoyo para el fomento de las oportunidades de los jovenes mediante la realización de Ferias Universitarias, espacios de emprendimiento y otros escenarios de participación en el departamento de Sucre (BPIN: 202600000005647) (Meta del proyecto: 2) (Tipo de Banco: Banco Territorial) (Estado en Portafolio: En gestión de recursos)
Apoyo para el fortalecimiento del sistema de participación juvenil para la vigencia 2026 en el Departamento de Sucre (BPIN: 202600000003201) (Meta del proyecto: 14) (Tipo de Banco: Banco Territorial) (Estado en Portafolio: En gestión de recursos)
APOYO AL FORTALECIMIENTO DEL SISTEMA DE PARTICIPACIÓN JUVENIL EN EL DEPARTAMENTO DE SUCRE (Pendiente de subsanaciones) (Tipo de Banco: Sin Tipo de Banco)
APOYO LOGÍSTICO PARA LA CONMEMORACIÓN DEL MES DE LA JUVENTUD EN EL DEPARTAMENTO DE SUCRE
APOYO A LA ENTREGA DE ESTÍMULOS DE CARÁCTER EDUCATIVO, CULTURAL Y RECREATIVO PARA LOS CONSEJEROS Y PLATAFORMADOS DEPARTAMENTALES DE JUVENTUD Y SUMINISTRO DE ELEMENTOS DE APOYO AL SISTEMA DE PARTICIPACIÓN JUVENIL DEL DEPARTAMENTO DE SUCRE
APOYO A LA PRIMERA CUMBRE REGIONAL DE JOVENES CARIBE 2024 EN EL DEPARTAMENTO DE SUCRE
Poseción del Consejo Departamental de Juventudes 2026-2027.
Elección del Consejo Departamental de Juventudes 2026-2027.
Espacio de socialización con la junta directiva y Comite de Concertación y Desición del Consejo Departamentalde Juventudes.  (Meta Programada: 3) (Tipo de Banco: Banco de Gestiones)</t>
  </si>
  <si>
    <t>Poseción del Consejo Departamental de Juventudes 2026-2027.
Elección del Consejo Departamental de Juventudes 2026-2027.
Espacio de socialización con la junta directiva y Comite de Concertación y Desición del Consejo Departamentalde Juventudes.  (Meta programada: 3) (Ejecución: 3) (Tipo de banco: Banco de Gestiones)</t>
  </si>
  <si>
    <t>APOYO A LA PRIMERA CUMBRE REGIONAL DE JOVENES CARIBE 2024 EN EL DEPARTAMENTO DE SUCRE. (Bpin: ) (Tipo de banco: Sin Tipo de Banco)
APOYO LOGÍSTICO PARA LA CONMEMORACIÓN DEL MES DE LA JUVENTUD EN EL DEPARTAMENTO DE SUCRE (Bpin: )
APOYO A LA ENTREGA DE ESTÍMULOS DE CARÁCTER EDUCATIVO, CULTURAL Y RECREATIVO PARA LOS CONSEJEROS Y PLATAFORMADOS DEPARTAMENTALES DE JUVENTUD Y SUMINISTRO DE ELEMENTOS DE APOYO AL SISTEMA DE PARTICIPACIÓN JUVENIL DEL DEPARTAMENTO DE SUCRE (Bpin: )
APOYO AL FORTALECIMIENTO DEL SISTEMA DE PARTICIPACIÓN JUVENIL EN EL DEPARTAMENTO DE SUCRE (Bpin: )</t>
  </si>
  <si>
    <t>Medio</t>
  </si>
  <si>
    <t>se adelantará proceso contractual este año y se solicitará vigencias futuras para ejecución
03/10/2024: Se tenia una meta de 108 espacios en el cuatrienio, se establece por incremento, por solicitud del profesional a cargo se redistribuyen las metas por vigencia.</t>
  </si>
  <si>
    <t>Sesiones Consejo Departamental de Juventudes y asiistencias tecnicas a las alcaldias municipales para el fortalecimiento del Subsistema de participaciòn juvenil</t>
  </si>
  <si>
    <t>MT008</t>
  </si>
  <si>
    <t>Fomento de la investigación, desarrollo tecnológico e innovación del sector trabajo</t>
  </si>
  <si>
    <t>3605</t>
  </si>
  <si>
    <t>Servicios de información implementados</t>
  </si>
  <si>
    <t>3605011</t>
  </si>
  <si>
    <t>Sistema de información implementados</t>
  </si>
  <si>
    <t>360501100</t>
  </si>
  <si>
    <t>Corresponde al proceso que mejora en la disposición de la información para asegurar que sea accesible, confiable y oportuna.</t>
  </si>
  <si>
    <t>Número de sistemasde información</t>
  </si>
  <si>
    <t>Sí</t>
  </si>
  <si>
    <t>CONVENIO CON LA CAJA DE COMPENSACIÓN DE COMFASUCRE PARA IMPLEMENTACIÓN DE LA ORDENANZA 028 DE 2022.  (Tipo Banco: Banco de Gestiones) (Meta de la gestión: 1)
IMPLEMENTACIÓN DE ACTIVIDADES DE CORTE TECNOLOGICO EN CUMPLIMIENTO DE LA ORDENANZA 028 DE 2022 PARA LA PLATAFORMA DE JUVENTUDES DEL DEPARTAMENTO DE SUCRE (BPIN: 2024002700093) (Tipo de Banco: Banco Territorial)</t>
  </si>
  <si>
    <t>CONVENIO CON LA CAJA DE COMPENSACIÓN DE COMFASUCRE PARA IMPLEMENTACIÓN DE LA ORDENANZA 028 DE 2022.  (Meta Programada: 1) (Tipo de Banco: Banco de Gestiones)</t>
  </si>
  <si>
    <t>CONVENIO CON LA CAJA DE COMPENSACIÓN DE COMFASUCRE PARA IMPLEMENTACIÓN DE LA ORDENANZA 028 DE 2022.  (Meta programada: 1) (Ejecución: 1) (Tipo de banco: Banco de Gestiones)</t>
  </si>
  <si>
    <t>Se tiene previsto la contratación y ejecutación durante la vigencia 2025, no cuenta con financiación, pero se esta realizando gestiones para la aplicación de un software de otras entidades.</t>
  </si>
  <si>
    <t xml:space="preserve">Pllataforma ordenanza empleo joven </t>
  </si>
  <si>
    <t>MT009</t>
  </si>
  <si>
    <t>5</t>
  </si>
  <si>
    <t>Servicios de educación informal a niños, niñas, adolescentes y jóvenes para el reconocimiento de sus derechos</t>
  </si>
  <si>
    <t>4102045</t>
  </si>
  <si>
    <t>Personas capacitadas</t>
  </si>
  <si>
    <t>410204500</t>
  </si>
  <si>
    <t>Servicios mediante los cuales se socializan a los niños, niñas, adolescentes y jóvenes;  al igual que a sus padres, madres, cuidadores y docentes, los temas relacionados con el reconocimiento de los derechos de la niñez, la adolescencia y la juventud.</t>
  </si>
  <si>
    <t>CAMPAÑA SUCRE TERRITORIO JOVEN EN LA INSTITUCIÓN EDUCATIVA ALTOS DEL ROSARIO Y CAPACITACIÓN A LOS CONSEJEROS MUNICIPALES DE JUVENTUD ELECTOS CON COLOMBIA LIDER Y LA RAP CARIBE  (Tipo Banco: Banco de Gestiones) (Meta de la gestión: 0)
RUTA DE LA LECTURA JUVENIL.  (Tipo Banco: Banco de Gestiones) (Meta de la gestión: )
CAPACITACIÓN EN CUIDADO DEL MEDIO AMBIENTE CON JOVENES DEL MUNICIPIO DE COLOSO (Tipo Banco: Banco de Gestiones) (Meta de la gestión: 50)</t>
  </si>
  <si>
    <t>CAMPAÑA SUCRE TERRITORIO JOVEN EN LA INSTITUCIÓN EDUCATIVA ALTOS DEL ROSARIO Y CAPACITACIÓN A LOS CONSEJEROS MUNICIPALES DE JUVENTUD ELECTOS CON COLOMBIA LIDER Y LA RAP CARIBE  (Tipo de banco: Banco de Gestiones) (Meta de la gestión: 0) (Ejecutado: 195)
RUTA DE LA LECTURA JUVENIL.  (Tipo de banco: Banco de Gestiones) (Meta de la gestión: ) (Ejecutado: 53)
CAPACITACIÓN EN CUIDADO DEL MEDIO AMBIENTE CON JOVENES DEL MUNICIPIO DE COLOSO (Tipo de banco: Banco de Gestiones) (Meta de la gestión: 50) (Ejecutado: 32)</t>
  </si>
  <si>
    <t>Sensibilizacion dia de las manos rojas para entornos protectores.
Prevencion del consumo de sustancias psicoactivas y embarazo adolescentes.
Sensibilizacion en genro, diversidad sexual y no violencia.
Jornada de formacion ambiental juvenil.
Sensibilizacion en salud mental y buen uso dela inteligencia artificial.
Capacitacion en uso responsable y creativo de las TICS. 
Formacion ambiental juvenil.
Charla pedagogica sobre salud mental. (Meta Programada: 693) (Tipo de Banco: Banco de Gestiones)</t>
  </si>
  <si>
    <t>Sensibilizacion dia de las manos rojas para entornos protectores.
Prevencion del consumo de sustancias psicoactivas y embarazo adolescentes.
Sensibilizacion en genro, diversidad sexual y no violencia.
Jornada de formacion ambiental juvenil.
Sensibilizacion en salud mental y buen uso dela inteligencia artificial.
Capacitacion en uso responsable y creativo de las TICS. 
Formacion ambiental juvenil.
Charla pedagogica sobre salud mental. (Meta programada: 693) (Ejecución: 693) (Tipo de banco: Banco de Gestiones)</t>
  </si>
  <si>
    <t>Se tenia previsto formular proyecto, pero no cuenta con financiación</t>
  </si>
  <si>
    <t xml:space="preserve">Mujeres, jovenes, niños, niñas y adolescentes y familias capacitados con formaciones para su crecimiento academico y autonomia economica </t>
  </si>
  <si>
    <t>MT010</t>
  </si>
  <si>
    <t>SE ASISTIERON TECNICAMENTE 174 PERSONAS EN LOS TEMAS DE: MARCO LEGAL Y CONSTITUCIONAL DE FAMILIAS, POLITICA PUBLICA DE FAMILIAS, ENTRE OTROS (BPIN: Por Gestión) (Meta del Proyecto: 174) (Ejecución 2024: 174)</t>
  </si>
  <si>
    <t>CAPACITAR A FAMILIAS POR AÑO EN EL RESCATE DE LOS VALORES Y EL FORTALECIMIENTO FAMILIAR EN EL MARCO DEL MES DE LA FAMILIA (Tipo Banco: Banco de Gestiones) (Meta de la gestión: 50)</t>
  </si>
  <si>
    <t>CAPACITAR A FAMILIAS POR AÑO EN EL RESCATE DE LOS VALORES Y EL FORTALECIMIENTO FAMILIAR EN EL MARCO DEL MES DE LA FAMILIA (Tipo de banco: Banco de Gestiones) (Meta de la gestión: 50) (Ejecutado: 50)</t>
  </si>
  <si>
    <t>CAPACITAR A 50 FAMILIAS POR AÑO EN EL RESCATE DE LOS VALORES Y EL FORTALECIMIENTO FAMILIAR EN EL MARCO DEL MES DE LA FAMILIA
Implementación DE ACCIONES DE APOYO PSICOSOCIAL COMO ESTRATEGIA FRENTE A LAS PROBLEMÁTICAS DE SALUD MENTAL EN EL DEPARTAMENTO DE Sucre (BPIN: 202500000050658) (Meta del proyecto: 1040) (Tipo de Banco: Banco Territorial)</t>
  </si>
  <si>
    <t>CAPACITAR A 50 FAMILIAS POR AÑO EN EL RESCATE DE LOS VALORES Y EL FORTALECIMIENTO FAMILIAR EN EL MARCO DEL MES DE LA FAMILIA</t>
  </si>
  <si>
    <t>MT011</t>
  </si>
  <si>
    <t>Servicio de promoción de temas de dinámica relacional y desarrollo autónomo</t>
  </si>
  <si>
    <t>4102043</t>
  </si>
  <si>
    <t>Familias atendidas</t>
  </si>
  <si>
    <t>410204300</t>
  </si>
  <si>
    <t>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t>
  </si>
  <si>
    <t>Número de familias</t>
  </si>
  <si>
    <t>SUCRE ESCUCHA EN EL DEPARTAMENTO DE SUCRE (BPIN: 2022000020011) (Meta del Proyecto: 2600) (Ejecución 2024: 2600)
APOYO PARA LA REALIZACIÓN DE ACTIVIDADES RECREATIVAS, CULTURALES Y DE EMPRENDIMIENTO EN EL MARCO DEL MES DE LA FAMILIA 2024 EL DEPARTAMENTO DE SUCRE (BPIN: 2024002700060) (Meta del Proyecto: ) (Ejecución 2024: 1)</t>
  </si>
  <si>
    <t>Apuesta institucional de la estrategia SUCRE TERRITORIO DE FAMILIAS UNIDAS (Tipo Banco: Banco de Gestiones) (Meta de la gestión: 388)
APOYO PARA LA REALIZACIÓN DE ACTIVIDADES RECREATIVAS, CULTURALES Y DE EMPRENDIMIENTO EN EL MARCO DEL MES DE LA FAMILIA 2025 EL DEPARTAMENTO DE SUCRE (BPIN: 202400000004252) (Tipo de Banco: Banco Territorial)</t>
  </si>
  <si>
    <t>Apoyo PARA LA REALIZACIÓN DE ACTIVIDADES   RECREATIVAS, CULTURALES, Y DE EMPRENDIMIENTO EN EL MARCO DEL MES DE LA FAMILIA 2025 EN EL DEPARTAMENTO DE   Sucre (Bpin: 202400000004252) (Tipo de Banco: Banco Territorial) (Meta total del indicador: 432.0) (Meta total de la vigencia: 432.0) (Ejecutado: 432.0)
Apuesta institucional de la estrategia SUCRE TERRITORIO DE FAMILIAS UNIDAS (Tipo de banco: Banco de Gestiones) (Meta de la gestión: 388) (Ejecutado: 388)</t>
  </si>
  <si>
    <t>INICIATIVA DE IMPLEMENTACIÓN DE ACTIVIDADES DE LA POLÍTICA PÚBLICA DE FAMILIA
SUCRE ESCUCHA FAMILIA
Fortalecimiento DE CAPACIDADES PSICOSOCIALES, PRODUCTIVAS Y PARTICIPATIVAS DE LAS FAMILAS VULNERABLES DEL DEPARTAMENTO DE Sucre (BPIN: 202600000005053) (Meta del proyecto: 297) (Tipo de Banco: Banco Territorial)
Jornada de sensibilización a los padres de familia de la Institución Educativa La Unión (Meta Programada: 820) (Tipo de Banco: Banco de Gestiones)</t>
  </si>
  <si>
    <t>Jornada de sensibilización a los padres de familia de la Institución Educativa La Unión (Meta programada: 820) (Ejecución: 620) (Tipo de banco: Banco de Gestiones)</t>
  </si>
  <si>
    <t>INICIATIVA DE IMPLEMENTACIÓN DE ACTIVIDADES DE LA POLÍTICA PÚBLICA DE FAMILIA (Bpin: )</t>
  </si>
  <si>
    <t>- El proyecto de mes de la familia para 2024 fue homologado porque se formuló con un indicador de Sucre Diferente
- Se dio orientación de mantenimiento porque se está programando sobrecumplir la meta con los proyectos que asociaron</t>
  </si>
  <si>
    <t xml:space="preserve">Sucre escucha familia </t>
  </si>
  <si>
    <t>MT012</t>
  </si>
  <si>
    <t>Servicio de apoyo financiero para la implementación de proyectos en materia de derechos humanos</t>
  </si>
  <si>
    <t>4502021</t>
  </si>
  <si>
    <t>Proyectos cofinanciados</t>
  </si>
  <si>
    <t>450202100</t>
  </si>
  <si>
    <t>Contempla la asignación de recursos financieros a iniciativas en temas relacionados con derechos humanos y el Derecho Internacional Humanitario.</t>
  </si>
  <si>
    <t>Número de proyectos</t>
  </si>
  <si>
    <t>IMPLEMENTACION DE UNA ESTRATEGIA DE APROPIACION CULTURAL PARA LAS FAMILIAS INDIGENAS DEL DEPARTAMENTO DE SUCRE (Tipo Banco: Banco de Gestiones) (Meta de la gestión: )
Fortalecimiento Productivo y Comercial para Familias Artesanas Indígenas Víctimas de Violencia Intrafamiliar en el Departamento de Sucre (Por Formular) (BPIN: ) (Tipo de Banco: Sin Tipo de Banco)</t>
  </si>
  <si>
    <t xml:space="preserve"> BANCO DE ALIMENTOS (BPIN: Por Gestión)</t>
  </si>
  <si>
    <t>Se realizo el cambio de vigencia de la iniciativa  BANCO DE ALIMENTOS (Por gestión de cofinanciación)</t>
  </si>
  <si>
    <t xml:space="preserve">Banco de alimentos </t>
  </si>
  <si>
    <t>MT013</t>
  </si>
  <si>
    <t>Porcentaje de ejecución de las actividades del Plan de Acción de la Política Pública Departamental para la protección del adulto mayor</t>
  </si>
  <si>
    <t>Informe Politica Publica de Adulto Mayor</t>
  </si>
  <si>
    <t>3 Salud y bienestar</t>
  </si>
  <si>
    <t>Edad plateada con oportunidades</t>
  </si>
  <si>
    <t>Atención integral de población en situación permanente de desprotección social y/o familiar</t>
  </si>
  <si>
    <t>4104</t>
  </si>
  <si>
    <t>Servicio de atención y protección integral al adulto mayor</t>
  </si>
  <si>
    <t>4104008</t>
  </si>
  <si>
    <t>Adultos mayores atendidos con servicios integrales</t>
  </si>
  <si>
    <t>410400800</t>
  </si>
  <si>
    <t>Servicios integrales que incluyen aspectos relacionados con protección a la salud y bienestar social, educación, cultura, recreación, entorno físico y social favorable, productividad para los adultos mayores.</t>
  </si>
  <si>
    <t>Número de adultos mayores</t>
  </si>
  <si>
    <t>FASES MUNICIPALES PROGRAMA NUEVO COMIENZO (BPIN: Por Gestión) (Meta del Proyecto: 932) (Ejecución 2024: 932)
FORTALECIMIENTO DEL PROGRAMA DE ATENCIÓN INTEGRAL PARA LA PROTECCIÓN Y LOS DERECHOS DE LAS PERSONAS MAYORES DURANTE EL AÑO 2024 EN LOS CENTROS DE VIDA DEL DEPARTAMENTO DE SUCRE (BPIN: 2024002700107) (Meta del Proyecto: 2771) (Ejecución 2024: 2771)
FASE DEPARTAMENTAL PROGRAMA NUEVO COMIENZO (BPIN: Por Gestión) (Meta del Proyecto: 65) (Ejecución 2024: 65)</t>
  </si>
  <si>
    <t>APOYO A LOS CENTROS DE BIENESTAR PARA LA ATENCIÓN INTEGRAL DE LAS PERSONAS MAYORES DURANTE EL AÑO 2024 EN LOS MUNICIPIOS DE SAN MARCOS Y SAN ONOFRE DEL DEPARTAMENTO DE SUCRE (BPIN: 2024002700106) (Tipo de Banco: Banco Territorial)
FORTALECIMIENTO DEL PROGRAMA DE ATENCIÓN INTEGRAL PARA LA PROTECCIÓN Y GARANTÍA DE LOS DERECHOS DE LAS PERSONAS MAYORES DURANTE EL AÑO 2025 EN LOS CENTROS DE VIDA DEL DEPARTAMENTO DE SUCRE (BPIN: 202500000026392) (Tipo de Banco: Banco Territorial)
APOYO A LOS CENTROS DE BIENESTAR PARA LA ATENCIÓN INTEGRAL DE LAS PERSONAS MAYORES DURANTE EL AÑO 2025 EN LOS MUNICIPIOS DE SAN MARCOS, SAN ONOFRE Y SINCELEJO EN EL DEPARTAMENTO DE SUCRE (BPIN: ) (Tipo de Banco: Banco Territorial)
FORTALECIMIENTO E IMPLEMENTACION DE ACTIVIDADES DE LA POLITICA PUBLICA DEL ADULTO MAYOR EN EL MARCO DEL MES POBLACIONAL EN EL DEPARTAMENTO DE SUCRE (BPIN: ) (Tipo de Banco: Banco Territorial)
FOMENTO Y FORTALECIMIENTO DE UNIDADES PRODUCTIVAS PARA LA PERSONA MAYOR (BPIN: ) (Tipo de Banco: Banco Territorial)
FORTALECIMIENTO DE LOS ESPACIOS DE PARTICIPACIÓN DE LA PERSONA MAYOR EN EL MARCO DE LA ESTRATEGIA NACIONAL “NUEVO COMIENZO OTRO MOTIVO PARA VIVIR 2024  DEL DEPARTAMENTO DE  SUCRE (BPIN: 2024002700097) (Tipo de Banco: Banco Territorial)
Fortalecimiento DE LOS ESPACIOS DE PARTICIPACIÓN DE LA PERSONA MAYOR EN EL MARCO DE LA ESTRATEGIA NACIONAL “NUEVO COMIENZO OTRO MOTIVO PARA VIVIR" 2025  DEL DEPARTAMENTO DE  Sucre (BPIN: 202500000032732) (Tipo de Banco: Banco Territorial)</t>
  </si>
  <si>
    <t>Fortalecimiento DE LOS ESPACIOS DE PARTICIPACIÓN DE LA PERSONA MAYOR EN EL MARCO DE LA ESTRATEGIA NACIONAL “NUEVO COMIENZO OTRO MOTIVO PARA VIVIR" 2025  DEL DEPARTAMENTO DE  Sucre (Bpin: 202500000032732) (Tipo de Banco: Banco Territorial) (Meta total del indicador: 10.0) (Meta total de la vigencia: 10.0) (Ejecutado: 10.0)
Fortalecimiento DE LOS ESPACIOS DE PARTICIPACIÓN DE LA PERSONA MAYOR EN EL MARCO DE LA ESTRATEGIA NACIONAL NUEVO COMIENZO OTRO MOTIVO PARA VIVIR  2024  DEL DEPARTAMENTO DE  Sucre (Bpin: 2024002700097) (Tipo de Banco: Banco Territorial) (Meta total del indicador: 12.0) (Meta total de la vigencia: 12.0) (Ejecutado: 12.0)
Apoyo A LOS CENTROS DE BIENESTAR PARA LA ATENCIÓN INTEGRAL DE LAS PERSONAS MAYORES DURANTE EL AÑO 2024 EN LOS MUNICIPIOS DE SAN MARCOS Y SAN ONOFRE DEL DEPARTAMENTO DE   Sucre (Bpin: 2024002700106) (Tipo de Banco: Banco Territorial) (Meta total del indicador: 55.0) (Meta total de la vigencia: 55.0) (Ejecutado: 22.0)
Fortalecimiento del Programa de atención integral para la protección y garantía de los derechos de las personas mayores durante el año 2025en los Centros de Vida del Departamento de  Sucre (Bpin: 202500000026392) (Tipo de Banco: Banco Territorial) (Meta total del indicador: 2473.0) (Meta total de la vigencia: 2473.0) (Ejecutado: 2473.0)</t>
  </si>
  <si>
    <t>Apoyo AL CENTRO DE BIENESTAR PARA LA ATENCIÓN INTEGRAL DE LAS PERSONAS MAYORES DURANTE EL AÑO 2025 EN EL MUNICIPIO DE SAN ONOFRE, EN EL DEPARTAMENTO DE Sucre (BPIN: 202500000034941) (Meta del proyecto: 22) (Tipo de Banco: Banco Territorial) (Estado en Portafolio: En Ejecución)
FORTALECIMIENTO DEL PROGRAMA DE ATENCIÓN INTEGRAL PARA LA PROTECCIÓN Y LOS DERECHOS DE LAS PERSONAS MAYORES DURANTE EL AÑO 2026 EN LOS CENTROS DE VIDA DEL DEPARTAMENTO DE SUCRE
APOYO A LOS CENTROS DE BIENESTAR PARA LA ATENCIÓN INTEGRAL DE LAS PERSONAS MAYORES DURANTE EL AÑO 2026 EN LOS MUNICIPIOS DE SAN MARCOS, SAN ONOFRE Y SINCELEJO EN EL DEPARTAMENTO DE SUCRE
FORTALECIMIENTO DE LOS ESPACIOS DE PARTICIPACIÓN DE LA PERSONA MAYOR EN EL MARCO DE LA ESTRATEGIA NACIONAL “NUEVO COMIENZO OTRO MOTIVO PARA VIVIR DEL DEPARTAMENTO DE  SUCRE
FASES MUNICIPALES PROGRAMA NUEVO COMIENZO (BPIN: Por Gestión)
FORTALECIMIENTO DE EMPRENDIMIENTOS DE LAS PERSONAS MAYORES EN ETAPA PRODUCTIVA EN EL DEPARTAMENTO DE SUCRE</t>
  </si>
  <si>
    <t>FASES MUNICIPALES PROGRAMA NUEVO COMIENZO (Bpin: Por Gestión)
FORTALECIMIENTO DE LOS ESPACIOS DE PARTICIPACIÓN DE LA PERSONA MAYOR EN EL MARCO DE LA ESTRATEGIA NACIONAL “NUEVO COMIENZO OTRO MOTIVO PARA VIVIR  DEL DEPARTAMENTO DE  SUCRE
APOYO A LOS CENTROS DE BIENESTAR PARA LA ATENCIÓN INTEGRAL DE LAS PERSONAS MAYORES DURANTE EL AÑO 2027 EN LOS MUNICIPIOS DE SAN MARCOS, SAN ONOFRE Y SINCELEJO EN EL DEPARTAMENTO DE SUCRE
FORTALECIMIENTO DEL PROGRAMA DE ATENCIÓN INTEGRAL PARA LA PROTECCIÓN Y LOS DERECHOS DE LAS PERSONAS MAYORES DURANTE EL AÑO 2027 EN LOS CENTROS DE VIDA DEL DEPARTAMENTO DE SUCRE</t>
  </si>
  <si>
    <t>- Los beneficiarios de cada año para adulto mayor, están sobre pasando la meta.
- Hay dos proyectos para apoyo al emprendimiento de la persona mayor, uno para 2025 que se propondría por recursos propios (mínimo una mínima) y uno para 2026 que es un proyecto grande ($2.500millones)
03/10/2024: Se tiene una meta de cuatrienio por 7.200, pero en la meta por vigencia suman aproximadamente 15.500, se definio con el profesional que esta meta debe ser de mantenimiento, Pasandode 7.200 a 3.000.
El numero de benefiriarios se presentan de la siguiente manetar, 2771 centro vida y centro de bienestar 55.</t>
  </si>
  <si>
    <t>Centro de bienestar del adulto mayor, programa edad plateada con oportunidades</t>
  </si>
  <si>
    <t>MT014</t>
  </si>
  <si>
    <t>Servicio de educación informal a los cuidadores del adulto mayor</t>
  </si>
  <si>
    <t>4104010</t>
  </si>
  <si>
    <t>Cuidadores cualificados</t>
  </si>
  <si>
    <t>410401000</t>
  </si>
  <si>
    <t>Servicios dirigidos a fortalecer las habilidades y competencias de los cuidadores del adulto mayor en temas de protección y atención integral a esta población.</t>
  </si>
  <si>
    <t>Número de cuidadores</t>
  </si>
  <si>
    <t>Formación a cuidadores  de personas mayores en los centros vida del Departamento de Sucre. (Tipo Banco: Banco de Gestiones) (Meta de la gestión: )</t>
  </si>
  <si>
    <t>Formación a cuidadores  de personas mayores en los centros vida del Departamento de Sucre. (Tipo de banco: Banco de Gestiones) (Meta de la gestión: ) (Ejecutado: 271)</t>
  </si>
  <si>
    <t>IMPLEMENTACIÓN DEL SISTEMA INTEGRAL DE CUIDADO DIRIGIDO A LA PRIMERA INFANCIA, PERSONAS CON DISCAPACIDAD Y PERSONAS MAYORES
FORMACIÓN EN EMPRENDIMIENTO A CUIDADORAS DE PERSONAS MAYORES</t>
  </si>
  <si>
    <t>FORMACIÓN EN EMPRENDIMIENTO A CUIDADORAS DE PERSONAS MAYORES (Bpin: )</t>
  </si>
  <si>
    <t>Esta meta se encuentra incluida en el proyecto de cuidadores del programa soy capaz</t>
  </si>
  <si>
    <t xml:space="preserve">Cuidadores de poblaciòn adulto mayor y personas en condiciòn de discapacidad capacitados </t>
  </si>
  <si>
    <t>MT015</t>
  </si>
  <si>
    <t>Centros de protección social para el adulto mayor adecuados</t>
  </si>
  <si>
    <t>4104002</t>
  </si>
  <si>
    <t>410400200</t>
  </si>
  <si>
    <t>Corresponde a la adecuación de infraestructura destinada al ofrecimiento de servicios de hospedaje, bienestar social y cuidado integral de manera permanente o temporal a los adultos mayores en condicionesde descuido, abandono o víctimas de violencia intrafamiliar.</t>
  </si>
  <si>
    <t>Número de centros</t>
  </si>
  <si>
    <t>GESTIÓN DE TATIANA CON LA SAE</t>
  </si>
  <si>
    <t xml:space="preserve">Adecuacion locativa para los adultos mayores </t>
  </si>
  <si>
    <t>MT016</t>
  </si>
  <si>
    <t>Porcentaje de ejecución de las actividades del Plan de Acción de la Política Pública de discapacidad 2019-2029 implementadas en el departamento de Sucre</t>
  </si>
  <si>
    <t>Informe Politica Publica de Discapacidad</t>
  </si>
  <si>
    <t>Soy Capaz</t>
  </si>
  <si>
    <t>Servicio de atención integral a población en condición de discapacidad</t>
  </si>
  <si>
    <t>4104020</t>
  </si>
  <si>
    <t>Personas con discapacidad atendidas con servicios integrales</t>
  </si>
  <si>
    <t>410402000</t>
  </si>
  <si>
    <t>Servicios integrales que incluyen aspectos relacionados con atención en salud, cuidado, alimentación, hospedaje, formación para el trabajo, inclusión productiva, recreación, entre otros, para población en condición de discapacidad.</t>
  </si>
  <si>
    <t>ADQUISICIÓN DE SILLAS DE RUEDA NEUROLOGICAS PARA PERSNAS EN CONDICIÓN DE DISCAPACIDAD DEL DEPAETAMENTO DE SUCRE (BPIN: 2024002700046) (Meta del Proyecto: 72) (Ejecución 2024: 72)</t>
  </si>
  <si>
    <t>ADQUISICIÓN DE SILLAS DE RUEDAS PARA PERSONAS EN CONDICIÓN DE DISCAPACIDAD DEL DEPARTAMENTO DE SUCRE (BPIN: 202500000031435) (Tipo de Banco: Banco Territorial)
DESARROLLO DE UNA ESTRATEGIA PARA EL FORTALECIMIENTO DEL EMPRENDIMIENTO Y EL TALENTO DE PERSONAS CON DISCAPACIDAD, COMO MECANISMO PARA LA SUPERACIÓN DE BARRERAS SOCIALES, EN EL MARCO DEL PROGRAMA SOY CAPAZ EN EL DEPARTAMENTO DE SUCRE (BPIN: 202500000026317) (Tipo de Banco: Banco Territorial)
Fortalecimiento a la atención integral de personas en condición de discapacidad en el Departamento de Sucre (BPIN: ) (Tipo de Banco: Banco Territorial)</t>
  </si>
  <si>
    <t>Adquisición DE SILLAS DE RUEDAS PARA PERSONAS EN CONDICIÓN DE DISCAPACIDAD DEL DEPARTAMENTO DE  Sucre (Bpin: 202500000031435) (Tipo de Banco: Banco Territorial) (Meta total del indicador: 119.0) (Meta total de la vigencia: 119.0) (Ejecutado: 119.0)
Desarrollo de una estrategia para el fortalecimiento del emprendimiento y el talento de personas con discapacidad , como mecanismo para lasuperación de barreras sociales, en el marco del programa "Soy Capaz" vigencia 2025, en el Departamento de  Sucre (Bpin: 202500000026317) (Tipo de Banco: Banco Territorial) (Meta total del indicador: 25.0) (Meta total de la vigencia: 25.0) (Ejecutado: 25.0)</t>
  </si>
  <si>
    <t>Adquisición DE SILLAS DE RUEDA PARA PERSONAS EN CONDICIÓN DE DISCAPACIDAD VIGENCIA 2026 EN EL DEPARTAMENTO DE Sucre (BPIN: 202500000042332) (Meta del proyecto: 109) (Tipo de Banco: Banco Territorial) (Estado en Portafolio: Acta Final)
APOYO AL PRIMER FESTIVAL LÚDICO CULTURAL Y DEPORTE DE LAS PERSONAS CON DISCAPACIDAD DEL DEPARTAMENTO DE SUCRE
DESARROLLO DE UNA ESTRATEGIA PARA EL FORTALECIMIENTO DEL EMPRENDIMIENTO Y EL TALENTO DE PERSONAS CON DISCAPACIDAD, COMO MECANISMO PARA LA SUPERACIÓN DE BARRERAS SOCIALES, EN EL MARCO DEL PROGRAMA SOY CAPAZ EN EL DEPARTAMENTO DE SUCRE
FORMULACIÓN DE UN PROYECTO QUE PERMITA ATENDER A LA POBLACIÓN CON DISCAPACIDAD DE MANERA INTEGRAL EN TODO EL CICLO VITAL, EN EL CUAL SE REALICE LA ENTREGA DE COMPLEMENTO ALIMENTARIO, JORNADAS INTEGRALES DE ATENCIÓN Y UN EJERCICIO DE SENSIBILIZACIÓN CON CU
ADQUISICIÓN DE PRODUCTOS DE APOYO PARA PERSONAS EN CONDICIÓN DE DISCAPACIDAD DEL DEPAETAMENTO DE SUCRE</t>
  </si>
  <si>
    <t>Adquisición DE SILLAS DE RUEDA PARA PERSONAS EN CONDICIÓN DE DISCAPACIDAD VIGENCIA 2026 EN EL DEPARTAMENTO DE  Sucre (Bpin: 202500000042332) (Meta de la vigencia: 109,00) (Ejecucion: 109,00) (Tipo de banco: Banco Territorial) (Estado en portafolio: Acta Final)</t>
  </si>
  <si>
    <t>APOYO AL PRIMER FESTIVAL LÚDICO CULTURAL Y DEPORTE DE LAS PERSONAS CON DISCAPACIDAD DEL DEPARTAMENTO DE SUCRE (Bpin: )
DESARROLLO DE UNA ESTRATEGIA PARA EL FORTALECIMIENTO DEL EMPRENDIMIENTO Y EL TALENTO DE PERSONAS CON DISCAPACIDAD, COMO MECANISMO PARA LA SUPERACIÓN DE BARRERAS SOCIALES, EN EL MARCO DEL PROGRAMA SOY CAPAZ EN EL DEPARTAMENTO DE SUCRE (Bpin: )
FORMULACIÓN DE UN PROYECTO QUE PERMITA ATENDER A LA POBLACIÓN CON DISCAPACIDAD DE MANERA INTEGRAL EN TODO EL CICLO VITAL, EN EL CUAL SE REALICE LA ENTREGA DE COMPLEMENTO ALIMENTARIO, JORNADAS INTEGRALES DE ATENCIÓN Y UN EJERCICIO DE SENSIBILIZACIÓN CON CU (Bpin: )
ADQUISICIÓN DE PRODUCTOS DE APOYO PARA PERSONAS EN CONDICIÓN DE DISCAPACIDAD DEL DEPAETAMENTO DE SUCRE (Bpin: )</t>
  </si>
  <si>
    <t>03/10/2024: Se realizo la adquisición de sillas de ruedas neurologicas, la Gobernación es la encargada de realizar la entrega de las mismas.</t>
  </si>
  <si>
    <t xml:space="preserve">Feria Sucre sin limites y entrega de ayudas tecnicas a personas con discapacidad </t>
  </si>
  <si>
    <t>MT017</t>
  </si>
  <si>
    <t>CAPACITAR NIÑOS, NIÑAS Y ADOLECENTES EN TEMAS DE MEDIO AMBIENTE Y CUIDADO DE RECURSOS (Tipo Banco: Banco de Gestiones) (Meta de la gestión: 411)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Banco: Banco de Gestiones) (Meta de la gestión: 81)
FORMACIÓN A CUIDADORES DE PERSONAS CON DISCAPACIDAD Y ADULTOS MAYORES PARA EL FORTALECIMIENTO DE UNIDADES PRODUCTIVAS EN EL DEPARTAMENTO DE SUCRE (BPIN: ) (Tipo de Banco: Banco Territorial)</t>
  </si>
  <si>
    <t>CAPACITAR NIÑOS, NIÑAS Y ADOLECENTES EN TEMAS DE MEDIO AMBIENTE Y CUIDADO DE RECURSOS (Tipo de banco: Banco de Gestiones) (Meta de la gestión: 411) (Ejecutado: 411)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de banco: Banco de Gestiones) (Meta de la gestión: 81) (Ejecutado: 81)
FORMACIÓN A CUIDADORES DE PERSONAS CON DISCAPACIDAD Y ADULTOS MAYORES PARA EL FORTALECIMIENTO DE UNIDADES PRODUCTIVAS EN EL DEPARTAMENTO DE SUCRE (BPIN: ) (Tipo de banco: Banco Territorial) (Meta total del proyecto: 30) (Ejecutado: 80.0)</t>
  </si>
  <si>
    <t>PROCESO FORMATIVO A CUIDADORES DE PERSONAS CON DISCAPACIDAD QUE PERMITA ADEMÁS LA ENTREGA DE UN CAPITAL SEMILLA AL FINAL DEL PROCESO PARA PROPICIAR CONDICIONES  DE GENERACIÓN DE INGRESO Y SOSTENIBILIDAD A LAS FAMILIAS</t>
  </si>
  <si>
    <t>PROCESO FORMATIVO A CUIDADORES DE PERSONAS CON DISCAPACIDAD QUE PERMITA ADEMÁS LA ENTREGA DE UN CAPITAL SEMILLA AL FINAL DEL PROCESO PARA PROPICIAR CONDICIONES  DE GENERACIÓN DE INGRESO Y SOSTENIBILIDAD A LAS FAMILIAS (Bpin: )</t>
  </si>
  <si>
    <t>MT018</t>
  </si>
  <si>
    <t>Servicio de promoción de la garantía de derechos</t>
  </si>
  <si>
    <t>4502038</t>
  </si>
  <si>
    <t>Estrategias de promoción de la garantía de derechos implementadas</t>
  </si>
  <si>
    <t>450203800</t>
  </si>
  <si>
    <t>Incluye el desarrollo de acciones orientadas a divulgar y promover los mecanismos de atención, protección y ejercicio de los derechos de las mujeres, población LGTBI y personas y comunidades en riesgo así como la prevención de su vulneración.</t>
  </si>
  <si>
    <t>Número de estrategias</t>
  </si>
  <si>
    <t>Diseño e implementación de la Campaña Soy Capaz, para la inclusión, empoderamiento, prevención de estigma y/o violencias contra las personas con discapacidad y participación activa de personas con discapacidad en el Departamento de Sucre (Tipo Banco: Banco de Gestiones) (Meta de la gestión: 1)</t>
  </si>
  <si>
    <t>Diseño e implementación de la Campaña Soy Capaz, para la inclusión, empoderamiento, prevención de estigma y/o violencias contra las personas con discapacidad y participación activa de personas con discapacidad en el Departamento de Sucre (Tipo de banco: Banco de Gestiones) (Meta de la gestión: 1) (Ejecutado: 1)</t>
  </si>
  <si>
    <t>Campaña para la promociòn de los derechos de la poblaciòn en condiciòn de discapacidad Rutas de implementaciòn de atenciòn a victimas de violencia</t>
  </si>
  <si>
    <t>MT019</t>
  </si>
  <si>
    <t>Porcentaje de ejecución de las actividades del Plan de Acción de la Política Pública de Mujer implementadas en el departamento de Sucre</t>
  </si>
  <si>
    <t>Informe de cumplimiento política pública de mujer</t>
  </si>
  <si>
    <t>6</t>
  </si>
  <si>
    <t>Mujeres empoderadas, productivas y con oportunidades</t>
  </si>
  <si>
    <t>Servicio de integración de la oferta pública</t>
  </si>
  <si>
    <t>4502033</t>
  </si>
  <si>
    <t>Espacios de integración de oferta pública generados</t>
  </si>
  <si>
    <t>450203300</t>
  </si>
  <si>
    <t>Corresponde al diseño e implementación de espacios que articulen la oferta institucional para que los ciudadanos conozcan sus derechos y deberes y los mecanismos de acceso a la oferta publica.</t>
  </si>
  <si>
    <t>Número de espacios</t>
  </si>
  <si>
    <t>Se realizaron concejos consultivos en Galeras, Sampues, Sincé y Morroa; de igual forma con asociacones de mujeres en sampues, corozal, sincelejo y guaranda. Se llevo la oferta institucional We effect en ovejas y los palmitos (BPIN: Por Gestión) (Meta del Proyecto: 10) (Ejecución 2024: 10)
APOYO LOGISTICO PARA EL DESARROLLO DE REUNIONES, ENCUENTROS Y MECANISMOS PARA LA GENERACIÓN INTERACCIÓN PÚBLICA Y DIVULGACIÓN DE LA OFERTA INSTITUCIONAL DE LA GOBERNACIÓN DE SUCRE (450203300: Espacios de integración de oferta pública generados - HOMOLOGAD (BPIN: 2024002700026) (Meta del Proyecto: 31) (Ejecución 2024: 31)</t>
  </si>
  <si>
    <t xml:space="preserve">
PROYECTO CRISALIDA, EMPODERAMIENTO ECONOMICO, PSICOLOGICO Y SOCIOPOLITICO DE LAS MUJERES DE LA CAMPAÑA YO SOY EMPODERADA Y PRODUCTIVA DEL DEPARTAMENTO DE SUCRE (BPIN: ) (Tipo de Banco: Banco Territorial)</t>
  </si>
  <si>
    <t>OFERTA DE LA CAMPAÑA MUJER EMPODERADA Y PRODUCTIVA  A LAS MUJERES RURAL (Tipo de banco: Banco de Gestiones) (Meta de la gestión:  ) (Ejecutado: 11)</t>
  </si>
  <si>
    <t>Meta alcanzada por gestión (BPIN: Por Gestión)
CURSO SOBRE MANIPULACIÓN DE ALIMENTOS DIRIGIDO A MUJERES RURALES (Meta Programada: 1) (Tipo de Banco: Banco de Gestiones)</t>
  </si>
  <si>
    <t>CURSO SOBRE MANIPULACIÓN DE ALIMENTOS DIRIGIDO A MUJERES RURALES (Meta programada: 1) (Ejecución: 1) (Tipo de banco: Banco de Gestiones)</t>
  </si>
  <si>
    <t>Meta alcanzada por gestión (Bpin: Por Gestión)</t>
  </si>
  <si>
    <t>Se realizo la redistribución de la meta por vigencia para dar alcance por gestión</t>
  </si>
  <si>
    <t>Mecanismo articulador de mujeres para la prevenciòn de las violencias basadas en genero.</t>
  </si>
  <si>
    <t>MT020</t>
  </si>
  <si>
    <t>Servicio de apoyo para la implementación de medidas en derechos humanos y derecho internacional humanitario</t>
  </si>
  <si>
    <t>4502024</t>
  </si>
  <si>
    <t>Medidas implementadas en cumplimiento de las obligaciones internacionales en materia de Derechos Humanos y Derecho Internacional Humanitario</t>
  </si>
  <si>
    <t>450202400</t>
  </si>
  <si>
    <t xml:space="preserve"> Implementar decisiones de instancias internacionales frente a violaciones de Derechos Humanos para el cumplimiento de las obligaciones que tiene el Estado colombiano.</t>
  </si>
  <si>
    <t>Número de medidas</t>
  </si>
  <si>
    <t>ESTRATEGIA "SOY MUJER EMPODERADA Y PRODUCTIVA" (BPIN: Por Gestión) (Meta del Proyecto: ) (Ejecución 2024: 1)</t>
  </si>
  <si>
    <t>APOYO A LAS MEDIDAS DE ATENCIÓN TEMPORAL PARA CASOS DE TRATA DE PERSONAS Y OTRAS FORMAS DE VIOLENCIA REPORTADAS EN LA VIGENCIA 2025 EN EL DEPARTAMENTO DE SUCRE (BPIN: 202400000006061) (Tipo de Banco: Banco Territorial)
“FORTALECIMIENTO ESTRATEGICO PARA PREVENIR, DETECTAR Y ACOMPAÑAR A VÍCTIMAS DE VIOLENCIA BASADAS EN GÉNERO MEDIANTE UNA SOLUCION TECNOLOGICA INTEGRADA, EN EL DEPARTAMENTO DE SUCRE” (BPIN: 202400000001165) (Tipo de Banco: Banco Territorial)</t>
  </si>
  <si>
    <t>Apoyo a las medidas de atención temporal para casos de trata de personas y otras formas de violencia reportadas en la vigencia 2025 en el departamento de  Sucre (Bpin: 202400000006061) (Tipo de Banco: Banco Territorial) (Meta total del indicador: 1.0) (Meta total de la vigencia: 1.0) (Ejecutado: 0.0)
“FORTALECIMIENTO ESTRATEGICO PARA PREVENIR, DETECTAR Y ACOMPAÑAR A VÍCTIMAS DE VIOLENCIA BASADAS EN GÉNERO MEDIANTE UNA SOLUCION TECNOLOGICA INTEGRADA, EN EL DEPARTAMENTO DE SUCRE” (BPIN: 202400000001165) (Tipo de banco: Banco Territorial) (Meta total del proyecto: 1) (Ejecutado: 1.0)</t>
  </si>
  <si>
    <t>Apoyo a las medidas de atención temporal para casos de trata de personas y otras formas de violencia reportadas en la vigencia 2026 en eldepartamento de Sucre (BPIN: 202500000047992) (Meta del proyecto: 1) (Tipo de Banco: Banco Territorial) (Estado en Portafolio: En proceso de contratación)
Fortalecimiento DE CAPACIDADES PSICOSOCIALES, PRODUCTIVAS Y PARTICIPATIVAS DE LAS MUJERES DEL DEPARTAMENTO DE Sucre (BPIN: 202600000000479) (Meta del proyecto: 1) (Tipo de Banco: Banco Territorial) (Estado en Portafolio: En proceso de contratación)
PROYECTO APOYO A LAS MEDIDAS DE ATENCIÓN TEMPORAL PARA CASOS DE TRATA DE PERSONAS Y OTRAS FORMAS DE VIOLENCIAS REPORTADAS EN LA VIGENCIA 2026 EN EL DEPARTAMENTO DE SUCRE</t>
  </si>
  <si>
    <t>PROYECTO APOYO A LAS MEDIDAS DE ATENCIÓN TEMPORAL PARA CASOS DE TRATA DE PERSONAS Y OTRAS FORMAS DE VIOLENCIAS REPORTADAS EN LA VIGENCIA 2027 EN EL DEPARTAMENTO DE SUCRE (Bpin: )</t>
  </si>
  <si>
    <t>03/10/2024: se reviso la meta encontrandose una diferencia entre la meta cuatrenio y la meta por vigencia, dejando la meta como de mantenimiento con una meta de dos por vigencia.
Se realizo proyecto casa refugio, APOYO A LAS MEDIDAS DE ATENCIÓN TEMPORAL PARA CASOS DE TRATA DE PERSONAS Y OTRAS FORMAS DE VIOLENCIA REPORTADAS EN LA VIGENCIA 2024 EN EL DEPARTAMENTO DE SUCRE (2024002700051),  el cual no cuenta con financiación.</t>
  </si>
  <si>
    <t>CASA REFUGIO PARA MUJERES VICTIMAS DE LA VIOLENCIA Y SUS HIJOS Y CASA PARA LA DIGNIDAD</t>
  </si>
  <si>
    <t>MT021</t>
  </si>
  <si>
    <t>Servicio de apoyo financiero para empresas y emprendimientos productivos</t>
  </si>
  <si>
    <t>4502039</t>
  </si>
  <si>
    <t>Personas y empresas beneficiadas</t>
  </si>
  <si>
    <t>450203900</t>
  </si>
  <si>
    <t xml:space="preserve">Comprende el apoyo con recursos monetarios para el fortalecimiento de empresas y el desarrollo de emprendimientos de personas y comunidades en riesgo, mujeres y población LGTBI. </t>
  </si>
  <si>
    <t>Número de personas y empresas</t>
  </si>
  <si>
    <t>ENTREGA DE ROLLOS DE TELA A MUJERES VULNERABLES  (Tipo Banco: Banco de Gestiones) (Meta de la gestión: )
FORTALECIMIENTO DEL SECTOR AGROINDUSTRIAL MEDIANTE LA DOTACIÓN DE ACTIVOS Y FORMACIÓN A LA ASOCIACIÓN AMUCIPALMITO EN SU PLANTA PILOTO DE TRANSFORMACIÓN DE FRUTAS Y VERDURAS EN EL CORREGIMIENTO DEL PIÑAL, MUNICIPIO DE LOS PALMITOS DEL DEPARTAMENTO DE SUCRE (BPIN: 202400000000536) (Tipo de Banco: Banco Territorial)</t>
  </si>
  <si>
    <t>ENTREGA DE ROLLOS DE TELA A MUJERES VULNERABLES  (Tipo de banco: Banco de Gestiones) (Meta de la gestión: ) (Ejecutado: 730)</t>
  </si>
  <si>
    <t>Fortalecimiento de la economía arcoíris y promoción del ejercicio y goce pleno de los derechos del sector poblacional LGBTIQ+ en el departamento de Sucre ( Proyecto Arcoiris)-  Fortalecimiento de la capacidad productiva de mujeres vulnerables de los munic
Fortalecimiento DE CAPACIDADES PSICOSOCIALES, PRODUCTIVAS Y PARTICIPATIVAS DE LAS MUJERES DEL DEPARTAMENTO DE Sucre (BPIN: 202600000000479) (Meta del proyecto: 36) (Tipo de Banco: Banco Territorial)
ENTREGA DE ALEVINOS A MUJERES RURALES DEL MUNICIPIO DE SAN MARCOS.
ENTREGA DE TELAS A MUJERES AFRO.  (Meta Programada: 265) (Tipo de Banco: Banco de Gestiones)</t>
  </si>
  <si>
    <t>ENTREGA DE ALEVINOS A MUJERES RURALES DEL MUNICIPIO DE SAN MARCOS.
ENTREGA DE TELAS A MUJERES AFRO.  (Meta programada: 265) (Ejecución: 117) (Tipo de banco: Banco de Gestiones)</t>
  </si>
  <si>
    <t>Fortalecimiento de la economía arcoíris y promoción del ejercicio y goce pleno de los derechos del sector poblacional LGBTIQ+ en el departamento de Sucre ( Proyecto Arcoiris)-  Fortalecimiento de la capacidad productiva de mujeres vulnerables de los munic (Bpin: )</t>
  </si>
  <si>
    <t>se actualizará en proyecto y Se adelantará proceso contractual para la vigencia 2025.
los proyectos señalados para el alcandce de las metas por vigencia 2025, no cuentan con presupuesto para su financiación.</t>
  </si>
  <si>
    <t>CONMEMORACIÒN DEL MES DE LA MUJER y proyecto productyivo para personas LGTBIQ+</t>
  </si>
  <si>
    <t>MT022</t>
  </si>
  <si>
    <t>TALLERES SALUD MENTAL, PREVENCIÓN VBG, PREVENCIÓN DE EMBARAZO EN ADOLESCENTES, PREVENCIÓN DE SUSTANCIAS PSICOACTIVAS, NUEVAS MASCULINIDADES, PROYECTO DE VIDA Y AUTOESTIMA, LEY 1257 FUNCIONARIOS, LEY 1257 MUJERES, FORMACION LIDERAZGO SOCIOPOLITICO (BPIN: Por gestión) (Meta del Proyecto: 9) (Ejecución 2024: 9)
LINEA "YO SI TE CREO", CAMPAÑA MUJER EN LA CARCEL "SOY PODEROSA", MECANISMO ARTICULADOR, FERIAS DE EMPRENDIMIENTO Y FORTALECIMIENTO A LA ASOCIATIVIDAD (BPIN: Por gestión) (Meta del Proyecto: 5) (Ejecución 2024: 5)</t>
  </si>
  <si>
    <t>Mecanismo articulador, Linea yo si te creo, nuevas masculinidades, campaña mujer empoderada y productiva, red mujeres de primera, campaña prevención de embarazos, Defensores y defensoritos, Sistema departamental del Cuidado, Estrategia de lucha contra el hambre, Salvia, estrategia soy poderosa, Donación por parte de COMFASUCRE de 400 latas de suplementos nutricionales para niños y niñas de 1 a 5 años, Donación por parte de la Fundación éxito de 1500 paquetes alimentarios  (Tipo Banco: Banco de Gestiones) (Meta de la gestión: )
APOYO A LA CREACIÓN DEL BANCO DE ALIMENTOS DEL DEPARTAMENTO DE SUCRE (BPIN: 202500000024121) (Tipo de Banco: Banco Territorial)
FORTALECIMIENTO DE LIDERAZGOS POLITICOS DE MUJERES COMUNALES Y LIDERESAS DEL DEPARTAMENTO DE SUCRE (BPIN: 202500000028833) (Tipo de Banco: Banco Territorial)
Apoyo logístico para la realización de actividades culturales y productivas enmarcadas en la conmemoración del día de la mujer durante el año 2025 en el departamento de Sucre (BPIN: 202400000006014) (Tipo de Banco: Banco Territorial)
Apoyo PARA LA REALIZACIÓN DE ACTIVIDADES CULTURALES Y ORGANIZATIVAS ENFOCADAS EN LA POBLACIÓN LGBTIQ+ DURANTE EL AÑO 2025  EN ELDEPARTAMENTO DE  Sucre (BPIN: 202400000006010) (Tipo de Banco: Banco Territorial)</t>
  </si>
  <si>
    <t>Apoyo a la creación del banco de alimentos del departamento de  Sucre (Bpin: 202500000024121) (Tipo de Banco: Banco Territorial) (Meta total del indicador: 1.0) (Meta total de la vigencia: 0.0) (Ejecutado: 0.0)
Apoyo PARA LA REALIZACIÓN DE ACTIVIDADES CULTURALES Y ORGANIZATIVAS ENFOCADAS EN LA POBLACIÓN LGBTIQ+ DURANTE EL AÑO 2025  EN ELDEPARTAMENTO DE  Sucre (Bpin: 202400000006010) (Tipo de Banco: Banco Territorial) (Meta total del indicador: 4.0) (Meta total de la vigencia: 4.0) (Ejecutado: 3.0)
Apoyo logístico para la realización de actividades culturales y productivas enmarcadas en la conmemoración del día de la mujer durante el año 2025 en el departamento de  Sucre (Bpin: 202400000006014) (Tipo de Banco: Banco Territorial) (Meta total del indicador: 1.0) (Meta total de la vigencia: 1.0) (Ejecutado: 1.0)
Fortalecimiento de Liderazgos políticos de mujeres Comunales y Lideresas del Departamento de  Sucre (Bpin: 202500000028833) (Tipo de Banco: Banco Territorial) (Meta total del indicador: 1.0) (Meta total de la vigencia: 1.0) (Ejecutado: 1.0)
Mecanismo articulador, Linea yo si te creo, nuevas masculinidades, campaña mujer empoderada y productiva, red mujeres de primera, campaña prevención de embarazos, Defensores y defensoritos, Sistema departamental del Cuidado, Estrategia de lucha contra el hambre, Salvia, estrategia soy poderosa, Donación por parte de COMFASUCRE de 400 latas de suplementos nutricionales para niños y niñas de 1 a 5 años, Donación por parte de la Fundación éxito de 1500 paquetes alimentarios  (Tipo de banco: Banco de Gestiones) (Meta de la gestión: ) (Ejecutado: 13)</t>
  </si>
  <si>
    <t>Apoyo a la creación del banco de alimentos del departamento de Sucre (BPIN: 202500000024121) (Meta del proyecto: 1) (Tipo de Banco: Banco Territorial) (Estado en Portafolio: En Ejecución)
Fortalecimiento a la salud y nutrición a personas viviendo con vih/sida para el mejoramiento de sus condiciones de vida en los municipios de Sincelejo, Corozal, San Marcos, Toluviejo, Sampués y Sincé, en el departamento de Sucre (BPIN: 202500000028388) (Meta del proyecto: 1) (Tipo de Banco: Banco Territorial) (Estado en Portafolio: En proceso de liquidación)
Fortalecimiento a la salud y nutrición a personas viviendo con vih/sida para el mejoramiento de sus condiciones de vida en los municipios de Sincelejo, Corozal, San Marcos, Toluviejo, Sampués y Sincé durante el año 2026 en el departamento de Sucre (BPIN: 202500000047734) (Meta del proyecto: 1) (Tipo de Banco: Banco Territorial) (Estado en Portafolio: En proceso de contratación)
Apoyo a la creación del banco de alimentos del departamento de Sucre (BPIN: 202500000024121) (Meta del proyecto: 1) (Tipo de Banco: Banco Territorial) (Estado en Portafolio: En estudios previos)
FORTALECIMIENTO DE LA ECONOMÍA ARCOÍRIS Y PROMOCIÓN DEL EJERCICIO Y GOCE PLENO DE LOS DERECHOS DEL SECTOR POBLACIONAL LGBTIQ+ EN EL DEPARTAMENTO DE SUCRE (PROYECTO ARCOIRIS)
APOYO LOGÍSTICO PARA LA CREACIÓN, EL FORTALECIMIENTO  Y LA CONSOLIDACIÓN DE LA RED MUJER ESCUCHA DEL DEPARTAMENTO DE SUCRE Y EL I ENCUENTRO POLÍTICO DE MUJERES DEL DEPARTAMENTO DE SUCRE.
PROYECTO APOYO A LAS MEDIDAS DE ATENCIÓN TEMPORAL PARA CASOS DE TRATA DE PERSONAS Y OTRAS FORMAS DE VIOLENCIAS REPORTADAS EN LA VIGENCIA 2024 EN EL DEPARTAMENTO DE SUCRE
PROYECTO FORTALECIMIENTO A LA SALUD Y NUTRICIÓN A PERSONAS VIVIENDO CON VIH/SIDA PARA EL MEJORAMIENTO DE SUS CONDICIONES DE VIDA EN LOS MUNICIPIOS DE SINCELEJO, COROZAL, SAN MARCOS, TOLUVIEJO, TOLU, SAN ONOFRE, SAMPUÉS, MAJAGUAL, SINCÉ Y LOS PALMITOS EN E
CASA PARA LA DIGNIDAD DE LA MUJER (339 DE LA LEY 2294 DE 2023 PND)
Apoyo AL FORTALECIMIENTO DEL BANCO DE ALIMENTOS DEL DEPARTAMENTO DE Sucre (BPIN: 202500000048057) (Meta del proyecto: 1) (Tipo de Banco: Banco Territorial)
ARTICULACIÓN CON SALVIA (SISTEMA DE PREVENCIÓN DE VIOLENCIAS DEL MINISTERIO DE LA IGUALDAD)
ESTRATEGIA "YO SI TE CREO"
SISTEMA DEL CUIDADO DEPARTAMENTAL. 
ESTRATEGIA "SOY MUJER EMPODERADA Y PRODUCTIVA"
ESTRATEGIA "MUJERES CON LIDERAZGO"
MECANISMO ARTICULADOR. 
CAMPAÑAS DE PREVENCIÓN DE EMBARAZO. 
NUEVAS MASCULINIDADES.
ESTRATEGIA LUCHA CONTRA EL HAMBRE. (Meta Programada: 9) (Tipo de Banco: Banco de Gestiones)</t>
  </si>
  <si>
    <t>ARTICULACIÓN CON SALVIA (SISTEMA DE PREVENCIÓN DE VIOLENCIAS DEL MINISTERIO DE LA IGUALDAD)
ESTRATEGIA "YO SI TE CREO"
SISTEMA DEL CUIDADO DEPARTAMENTAL. 
ESTRATEGIA "SOY MUJER EMPODERADA Y PRODUCTIVA"
ESTRATEGIA "MUJERES CON LIDERAZGO"
MECANISMO ARTICULADOR. 
CAMPAÑAS DE PREVENCIÓN DE EMBARAZO. 
NUEVAS MASCULINIDADES.
ESTRATEGIA LUCHA CONTRA EL HAMBRE. (Meta programada: 9) (Ejecución: 9) (Tipo de banco: Banco de Gestiones)
Fortalecimiento a la salud y nutrición a personas viviendo con vih/sida para el mejoramiento de sus condiciones de vida en los municipios de Sincelejo, Corozal, San Marcos, Toluviejo, Sampués y Sincé, en el departamento de  Sucre (Bpin: 202500000028388) (Meta de la vigencia: 1,00) (Ejecucion: 1,00) (Tipo de banco: Banco Territorial) (Estado en portafolio: En proceso de liquidación)</t>
  </si>
  <si>
    <t>APOYO LOGÍSTICO PARA LA CREACIÓN, EL FORTALECIMIENTO  Y LA CONSOLIDACIÓN DE LA RED MUJER ESCUCHA DEL DEPARTAMENTO DE SUCRE Y EL I ENCUENTRO POLÍTICO DE MUJERES DEL DEPARTAMENTO DE SUCRE. (Bpin: )
CASA PARA LA DIGNIDAD DE LA MUJER (339 DE LA LEY 2294 DE 2023 PND) (Bpin: )
FORTALECIMIENTO DE LA ECONOMÍA ARCOÍRIS Y PROMOCIÓN DEL EJERCICIO Y GOCE PLENO DE LOS DERECHOS DEL SECTOR POBLACIONAL LGBTIQ+ EN EL DEPARTAMENTO DE SUCRE (PROYECTO ARCOIRIS) (Bpin: )
PROYECTO FORTALECIMIENTO A LA SALUD Y NUTRICIÓN A PERSONAS VIVIENDO CON VIH/SIDA PARA EL MEJORAMIENTO DE SUS CONDICIONES DE VIDA EN LOS MUNICIPIOS DE SINCELEJO, COROZAL, SAN MARCOS, TOLUVIEJO, TOLU, SAN ONOFRE, SAMPUÉS, MAJAGUAL, SINCÉ Y LOS PALMITOS EN E (Bpin: )
PROYECTO APOYO A LAS MEDIDAS DE ATENCIÓN TEMPORAL PARA CASOS DE TRATA DE PERSONAS Y OTRAS FORMAS DE VIOLENCIAS REPORTADAS EN LA VIGENCIA 2024 EN EL DEPARTAMENTO DE SUCRE (Bpin: )</t>
  </si>
  <si>
    <t>03/10/2024: Se tiene proyecto contratado y se realizara la primera entrega el 9 de octubre, se espera beneficiar a 150 personas.
De los proyectos programados para alcanzar la meta 2025 4 no cuentan con financiación, solo el proyecto PROYECTO APOYO A LAS MEDIDAS DE ATENCIÓN TEMPORAL PARA CASOS DE TRATA DE PERSONAS Y OTRAS FORMAS DE VIOLENCIAS REPORTADAS EN LA VIGENCIA 2024 EN EL DEPARTAMENTO DE SUCRE, cuenta con recursos.</t>
  </si>
  <si>
    <t>MT023</t>
  </si>
  <si>
    <t>APOYO LOGÍSTICO PARA LA REALIZACIÓN DE ACTIVIDADES CULTURALES Y PRODUCTIVAS ENMARCADAS EN LA CONMEMORACIÓN DEL DÍA DE LA MUJER EN EL DEPARTAMENTO DE SUCRE (BPIN: 2024002700028) (Meta del Proyecto: 160) (Ejecución 2024: 160)
CAPACITACIONES EN TEMAS CONTABLES FINANCIERON, EMPRENDIMIENTO, MARKETING DIGITAL,FOTOGRAFÍA, EN GÉNERO, ASOCIATIVIDAD, ENTRE OTROS. (BPIN: Por Gestión) (Meta del Proyecto: 440) (Ejecución 2024: 440)</t>
  </si>
  <si>
    <t>TALLER TU MARCA, TU PODER (Tipo Banco: Banco de Gestiones) (Meta de la gestión: 26)
FORMAR A LOS FUNCIONARIOS EN LA LEY 1257 DE 2008 (Tipo Banco: Banco de Gestiones) (Meta de la gestión: 50)
FORTALECIMIENTO DE LIDERAZGOS POLITICOS DE MUJERES COMUNALES Y LIDERESAS DEL DEPARTAMENTO DE SUCRE (BPIN: 202500000028833) (Tipo de Banco: Banco Territorial)
APOYO PARA LA REALIZACIÓN DE ACTIVIDADES CULTURALES Y PRODUCTIVAS ENMARCADAS EN LA CONMEMORACIÓN DEL DIA DE LA MUJER EN EL DEPARTAMENTO DE SUCRE (BPIN: 202400000006014) (Tipo de Banco: Banco Territorial)
Apoyo a la creación del banco de alimentos del departamento de  Sucre (BPIN: 202500000024121) (Tipo de Banco: Banco Territorial)
Apoyo PARA LA REALIZACIÓN DE ACTIVIDADES CULTURALES Y ORGANIZATIVAS ENFOCADAS EN LA POBLACIÓN LGBTIQ+ DURANTE EL AÑO 2025  EN ELDEPARTAMENTO DE  Sucre (BPIN: 202400000006010) (Tipo de Banco: Banco Territorial)</t>
  </si>
  <si>
    <t>Apoyo a la creación del banco de alimentos del departamento de  Sucre (Bpin: 202500000024121) (Tipo de Banco: Banco Territorial) (Meta total del indicador: 300.0) (Meta total de la vigencia: 0.0) (Ejecutado: 0.0)
Apoyo PARA LA REALIZACIÓN DE ACTIVIDADES CULTURALES Y ORGANIZATIVAS ENFOCADAS EN LA POBLACIÓN LGBTIQ+ DURANTE EL AÑO 2025  EN ELDEPARTAMENTO DE  Sucre (Bpin: 202400000006010) (Tipo de Banco: Banco Territorial) (Meta total del indicador: 133.0) (Meta total de la vigencia: 133.0) (Ejecutado: 76.0)
Apoyo logístico para la realización de actividades culturales y productivas enmarcadas en la conmemoración del día de la mujer durante el año 2025 en el departamento de  Sucre (Bpin: 202400000006014) (Tipo de Banco: Banco Territorial) (Meta total del indicador: 741.0) (Meta total de la vigencia: 741.0) (Ejecutado: 413.0)
Fortalecimiento de Liderazgos políticos de mujeres Comunales y Lideresas del Departamento de  Sucre (Bpin: 202500000028833) (Tipo de Banco: Banco Territorial) (Meta total del indicador: 100.0) (Meta total de la vigencia: 100.0) (Ejecutado: 100.0)
TALLER TU MARCA, TU PODER (Tipo de banco: Banco de Gestiones) (Meta de la gestión: 26) (Ejecutado: 26)
FORMAR A LOS FUNCIONARIOS EN LA LEY 1257 DE 2008 (Tipo de banco: Banco de Gestiones) (Meta de la gestión: 50) (Ejecutado: 61)</t>
  </si>
  <si>
    <t>CAPACITACIÓN A MUEJRES VULNERABLES PARA EL FORTALECIMIENTO DE SU ACTIVIDAD ECONOMICA
Apoyo a la creación del banco de alimentos del departamento de Sucre (BPIN: 202500000024121) (Meta del proyecto: 300) (Tipo de Banco: Banco Territorial)
Fortalecimiento a la salud y nutrición a personas viviendo con vih/sida para el mejoramiento de sus condiciones de vida en los municipios de Sincelejo, Corozal, San Marcos, Toluviejo, Sampués y Sincé, en el departamento de Sucre (BPIN: 202500000028388) (Meta del proyecto: 150) (Tipo de Banco: Banco Territorial)
Fortalecimiento a la salud y nutrición a personas viviendo con vih/sida para el mejoramiento de sus condiciones de vida en los municipios de Sincelejo, Corozal, San Marcos, Toluviejo, Sampués y Sincé durante el año 2026 en el departamento de Sucre (BPIN: 202500000047734) (Meta del proyecto: 150) (Tipo de Banco: Banco Territorial)
Apoyo AL FORTALECIMIENTO DEL BANCO DE ALIMENTOS DEL DEPARTAMENTO DE Sucre (BPIN: 202500000048057) (Meta del proyecto: 200) (Tipo de Banco: Banco Territorial)</t>
  </si>
  <si>
    <t>Fortalecimiento a la salud y nutrición a personas viviendo con vih/sida para el mejoramiento de sus condiciones de vida en los municipios de Sincelejo, Corozal, San Marcos, Toluviejo, Sampués y Sincé durante el año 2026 en el departamento de  Sucre (Bpin: 202500000047734) (Meta de la vigencia: 150,00) (Ejecucion: 150,00) (Tipo de banco: Banco Territorial) (Estado en portafolio: )</t>
  </si>
  <si>
    <t>CAPACITACIÓN A MUEJRES VULNERABLES PARA EL FORTALECIMIENTO DE SU ACTIVIDAD ECONOMICA (Bpin: )</t>
  </si>
  <si>
    <t>03/10/2024: Se realizó capacitación a benefiiciarios en temas de mochila wayu y crochet, por Gestión.
El proyecto programado para cumplir con las metas de 2025, no cuenta con recursos.
Esta meta sera cumplida en articulación la Secretaria de Educación Departamental y Bellas Artes.</t>
  </si>
  <si>
    <t>Funcionarios capacitados y mujeres capacitadas con formaciònes para el trabajo y su autonomia productiva, Campañas de prevenciòn de la fobia, bifobia y transfobia. Niños, niñas y adolescentes formados y capacitados.</t>
  </si>
  <si>
    <t>MT024</t>
  </si>
  <si>
    <t>Se realizó el fortalecimiento a emprendimiento y/o Asociaciones en el ambito economico y psicosocial en los Municipos de Los palmitos, Coveñas, Sincelejo, Ovejas, El Roble, San Marcos, Corozal, Majagual, Sampues y San Onofre. (BPIN: Por Gestión) (Meta del Proyecto: 10) (Ejecución 2024: 10)</t>
  </si>
  <si>
    <t>ESPACIO CON CUIDADORAS, CUIDARTE ES AMARTE, ENCUENTRA CON LIDERESAS, FORTALECIMIENTO A MUJERES DEL DEPARTAMENTO A TRAVES DE FORMACION EN PARTICIPACIÓN DE CONVOCATORIAS, LANZAMIENTO DEL VIOLENTOMETRO EN EL LIBRO TOTAL, CONMEMORACIÓN DEL 25N EN EL MUNICIPIO DE SAMPUES, RUMBATERAPIA EN EL MARCO DEL MES DE LA PREVENCIÓN DE LA LUCHA CONTRA CON EL CANCER, APOYO AL MES DE LA PREVENCIÓN DEL CANCER DE MAMA CON LA PARTICIPACIÓN DE LA RUTA DE PREVENCIÓN DEL CANCER DE MAMA Y LA REALIZACIÓN DE 30 EXAMENES. (Tipo Banco: Banco de Gestiones) (Meta de la gestión: 1)
FORTALECIMIENTO DE LIDERAZGOS POLITICOS DE MUJERES COMUNALES Y LIDERESAS DEL DEPARTAMENTO DE SUCRE (BPIN: 202500000028833) (Tipo de Banco: Banco Territorial)</t>
  </si>
  <si>
    <t>Fortalecimiento de Liderazgos políticos de mujeres Comunales y Lideresas del Departamento de  Sucre (Bpin: 202500000028833) (Tipo de Banco: Banco Territorial) (Meta total del indicador: 1.0) (Meta total de la vigencia: 1.0) (Ejecutado: 1.0)
ESPACIO CON CUIDADORAS, CUIDARTE ES AMARTE, ENCUENTRA CON LIDERESAS, FORTALECIMIENTO A MUJERES DEL DEPARTAMENTO A TRAVES DE FORMACION EN PARTICIPACIÓN DE CONVOCATORIAS, LANZAMIENTO DEL VIOLENTOMETRO EN EL LIBRO TOTAL, CONMEMORACIÓN DEL 25N EN EL MUNICIPIO DE SAMPUES, RUMBATERAPIA EN EL MARCO DEL MES DE LA PREVENCIÓN DE LA LUCHA CONTRA CON EL CANCER, APOYO AL MES DE LA PREVENCIÓN DEL CANCER DE MAMA CON LA PARTICIPACIÓN DE LA RUTA DE PREVENCIÓN DEL CANCER DE MAMA Y LA REALIZACIÓN DE 30 EXAMENES. (Tipo de banco: Banco de Gestiones) (Meta de la gestión: 1) (Ejecutado: 7)</t>
  </si>
  <si>
    <t>Apoyo logístico para la Creación y el Fortalecimiento de los Consejos Consultivos Municipales de (municipios priorizados) Población LGBTIQ+ y del Fortalecimiento del Consejo Consultivo Departamental  Y  el I ENCUENTRO Departamental de Consejeros lgbtiq+
Fortalecimiento DE CAPACIDADES PSICOSOCIALES, PRODUCTIVAS Y PARTICIPATIVAS DE LAS MUJERES DEL DEPARTAMENTO DE Sucre (BPIN: 202600000000479) (Meta del proyecto: 2) (Tipo de Banco: Banco Territorial)
2 SOCIALIZACIONES CONVOCATORIA FONDO MUJER.
OFERTA INSTITUCIONAL BARRIO LAS MARGARITAS.
 (Meta Programada: 3) (Tipo de Banco: Banco de Gestiones)</t>
  </si>
  <si>
    <t>2 SOCIALIZACIONES CONVOCATORIA FONDO MUJER.
OFERTA INSTITUCIONAL BARRIO LAS MARGARITAS.
 (Meta programada: 3) (Ejecución: 3) (Tipo de banco: Banco de Gestiones)</t>
  </si>
  <si>
    <t>Apoyo logístico para la Creación y el Fortalecimiento de los Consejos Consultivos Municipales de (municipios priorizados) Población LGBTIQ+ y del Fortalecimiento del Consejo Consultivo Departamental  Y  el I ENCUENTRO Departamental de Consejeros lgbtiq+ (Bpin: )</t>
  </si>
  <si>
    <t xml:space="preserve">Proyecto en proceso de contratación </t>
  </si>
  <si>
    <t>MT025</t>
  </si>
  <si>
    <t>7</t>
  </si>
  <si>
    <t>Salud y Protección Social</t>
  </si>
  <si>
    <t>19</t>
  </si>
  <si>
    <t>Salud Pública</t>
  </si>
  <si>
    <t>1905</t>
  </si>
  <si>
    <t>Servicio de gestión del riesgo en temas de salud sexual y reproductiva</t>
  </si>
  <si>
    <t>1905021</t>
  </si>
  <si>
    <t>Campañas de gestión del riesgo en temas de salud sexual y reproductiva implementadas</t>
  </si>
  <si>
    <t>190502100</t>
  </si>
  <si>
    <t>Corresponde a las acciones relacionadas con la prevención y mitigación de riesgos que afectan la salud sexual y reproductiva de las personas en el curso de su vida desde un enfoque de derechos.</t>
  </si>
  <si>
    <t>Número de campañas</t>
  </si>
  <si>
    <t>Campañas para promover la salud sexual y reproductiva en 7 instituciones educativas y 1 en el Auditorio fortunato chadid (BPIN: Por Gestión) (Meta del Proyecto: 8) (Ejecución 2024: 8)</t>
  </si>
  <si>
    <t>PROYECTO CRISALIDA, EMPODERAMIENTO ECONOMICO, PSICOLOGICO Y SOCIOPOLITICO DE LAS MUJERES DE LA CAMPAÑA YO EMPODERADA Y PRODUCTIVA DEL DEPARTAMENTO DE SUCRE (BPIN: ) (Tipo de Banco: Banco Territorial)</t>
  </si>
  <si>
    <t>Campañas para promover la salud sexual y reproductiva 
PREVENCIÓN DE EMBARAZO ADOLESCENTE.
VIOLENCIAS BASADAS EN GENERO Y SALUD SEXUAL.
  (Meta Programada: 2) (Tipo de Banco: Banco de Gestiones)</t>
  </si>
  <si>
    <t>PREVENCIÓN DE EMBARAZO ADOLESCENTE.
VIOLENCIAS BASADAS EN GENERO Y SALUD SEXUAL.
  (Meta programada: 2) (Ejecución: 2) (Tipo de banco: Banco de Gestiones)</t>
  </si>
  <si>
    <t>Campañas para promover la salud sexual y reproductiva  (Bpin: )</t>
  </si>
  <si>
    <t>Esta meta sera cumplida en articulación la Secretaria de Salud Departamental.</t>
  </si>
  <si>
    <t xml:space="preserve">Campañas para promover la salud sexual y reproductiva </t>
  </si>
  <si>
    <t>MT026</t>
  </si>
  <si>
    <t>8</t>
  </si>
  <si>
    <t>Deporte y Recreación</t>
  </si>
  <si>
    <t>43</t>
  </si>
  <si>
    <t>Fomento a la recreación, la actividad física y el deporte</t>
  </si>
  <si>
    <t>4301</t>
  </si>
  <si>
    <t>Servicio de educación informal en recreación</t>
  </si>
  <si>
    <t>4301035</t>
  </si>
  <si>
    <t>430103500</t>
  </si>
  <si>
    <t>Corresponde a la formación a la ciudadanía  en recreación, actividad física, deportes social comunitario y/o aprovechamiento del tiempo libre con enfoque diferencial.</t>
  </si>
  <si>
    <t>FOMENTO DE LA CULTURA DEPORTIVA PARA MUEJERES DEL DEPARTAMENTO DE SUCRE
CURSO DE DEFENSA PERSONAL (Meta Programada: 16) (Tipo de Banco: Banco de Gestiones)</t>
  </si>
  <si>
    <t>CURSO DE DEFENSA PERSONAL (Meta programada: 16) (Ejecución: 16) (Tipo de banco: Banco de Gestiones)</t>
  </si>
  <si>
    <t>FOMENTO DE LA CULTURA DEPORTIVA PARA MUEJERES DEL DEPARTAMENTO DE SUCRE (Bpin: )</t>
  </si>
  <si>
    <t>Esta meta sera cumplida en articulación el Inder Departamental.</t>
  </si>
  <si>
    <t>Personas capactidadas a traves de la red mujer empoderada y productiva</t>
  </si>
  <si>
    <t>MT027</t>
  </si>
  <si>
    <t>9</t>
  </si>
  <si>
    <t>CAPACITACION EN FLORES TROQUELADAS Y TIE DYE (BPIN: Por Gestión) (Meta del Proyecto: 34) (Ejecución 2024: 31)
CAPACITACION EN MENTALIDAD Y CULTURA EMPRENDEDORA (BPIN: Por Gestión) (Meta del Proyecto: 23) (Ejecución 2024: 23)
CAPACITACION EN CONVOCATORIA DEL FONDO MUJER FOMUR (BPIN: Por Gestión) (Meta del Proyecto: 360) (Ejecución 2024: 360)
CAPACITACIÓN A NIÑOS, NIÑAS Y ADOLESCENTES COMO DEFENSORES Y DEFENSORITOS (BPIN: Por Gestión) (Meta del Proyecto: 105) (Ejecución 2024: 105)</t>
  </si>
  <si>
    <t>Fortalecimiento de la capacidad productiva de mujeres vulnerables de los municipios de Corozal, Sincelejo, Coveñas, Majagual, Los Palmitos, Ovejas, Morroa, San Marcos, El Roble, Sincé y Sampués en el departamento de Sucre</t>
  </si>
  <si>
    <t>Fortalecimiento de la capacidad productiva de mujeres vulnerables de los municipios de Corozal, Sincelejo, Coveñas, Majagual, Los Palmitos, Ovejas, Morroa, San Marcos, El Roble, Sincé y Sampués en el departamento de Sucre (Bpin: )</t>
  </si>
  <si>
    <t>MT028</t>
  </si>
  <si>
    <t>Porcentaje de ejecución de las actividades del plan de acción de la política pública de los sectores LGTBIQ+ en el departamento de Sucre</t>
  </si>
  <si>
    <t>Informe Política Publica de los sectores LGTBIQ+</t>
  </si>
  <si>
    <t>Oportunidades para la diversidad</t>
  </si>
  <si>
    <t>Campaña de sensibilización "17 de mayo dia internacional contra la homofobia, bifobia y transfobia" (BPIN: Por Gestión) (Meta del Proyecto: 100) (Ejecución 2024: 100)</t>
  </si>
  <si>
    <t>Campaña sobre Homofobia, transfobia, bifobia y lesfobia en la Institución Educativa Carmelo Percy Vergara. (Tipo Banco: Banco de Gestiones) (Meta de la gestión: 64)</t>
  </si>
  <si>
    <t>Campaña sobre Homofobia, transfobia, bifobia y lesfobia en la Institución Educativa Carmelo Percy Vergara. (Tipo de banco: Banco de Gestiones) (Meta de la gestión: 64) (Ejecutado: 63)</t>
  </si>
  <si>
    <t>CAMPAÑA HOMOFOBIA, BIFOBIA Y TRANSFOBIA (Meta Programada: 40) (Tipo de Banco: Banco de Gestiones)</t>
  </si>
  <si>
    <t>CAMPAÑA HOMOFOBIA, BIFOBIA Y TRANSFOBIA (Meta programada: 40) (Ejecución: 40) (Tipo de banco: Banco de Gestiones)</t>
  </si>
  <si>
    <t>03/10/2024: Se encuentra que la meta de cuatrenio es 100 y la meta de vigenta en 250, se procede a ajustar la meta de vigencia a 100.
Se realizó el traslado de la meta para 2024 dado que se ejecutará un proyecto en la presente vigencia, donde se alcanzara la meta, Proyecto se eencuentra en ejecución.</t>
  </si>
  <si>
    <t>MT029</t>
  </si>
  <si>
    <t>SE BENEFICIARON DOS PERSONAS CON UN HORNO DE PANADERIA Y UNA MESA EN ACERO INOXIDABLE (BPIN: Por Gestión) (Meta del Proyecto: 2) (Ejecución 2024: 2)</t>
  </si>
  <si>
    <t>APOYO LOGÍSTICO PARA LA REALIZACIÓN DE ACTIVIDADES CULTURALES Y ORGANIZATIVAS EN EL MES DE LA DIVERSIDAD ENFOCADAS EN LA POBLACION LGTBIQ+ DEL DEPARTAMENTO 
ENTREGA DE ROLLOS DE TELA 2
CONVOCATORIA FONDO MUJER 2 (Tipo Banco: Banco de Gestiones) (Meta de la gestión: )</t>
  </si>
  <si>
    <t>APOYO LOGÍSTICO PARA LA REALIZACIÓN DE ACTIVIDADES CULTURALES Y ORGANIZATIVAS EN EL MES DE LA DIVERSIDAD ENFOCADAS EN LA POBLACION LGTBIQ+ DEL DEPARTAMENTO 
ENTREGA DE ROLLOS DE TELA 2
CONVOCATORIA FONDO MUJER 2 (Tipo de banco: Banco de Gestiones) (Meta de la gestión: ) (Ejecutado: 18)</t>
  </si>
  <si>
    <t>Fortalecimiento de la economía arcoíris y promoción del ejercicio y goce pleno de los derechos del sector poblacional LGBTIQ+ en el departamento de Sucre (Proyecto Arcoiris)
Apoyo PARA LA REALIZACIÓN DE ACTIVIDADES CULTURALES Y ORGANIZATIVAS ENFOCADAS EN LA POBLACIÓN LGBTIQ+ DURANTE EL AÑO 2026 EN EL DEPARTAMENTO DE Sucre (BPIN: 202600000001100) (Meta del proyecto: 34) (Tipo de Banco: Banco Territorial)</t>
  </si>
  <si>
    <t>proyecto productyivo para personas LGTBIQ+,  en articulación con la Secretaria de Desarrollo Economico y Medio Ambiente se espera adelantar el proyecto agencia para las oportunidades el cual aportara al alcance de la meta.</t>
  </si>
  <si>
    <t>proyecto productyivo para personas LGTBIQ+</t>
  </si>
  <si>
    <t>MT030</t>
  </si>
  <si>
    <t>APOYO LOGÍSTICO PARA LA REALIZACIÓN DE ACTIVIDADES CULTURALES Y ORGANIZATIVAS EN EL MES DE LA DIVERSIDAD ENFOCADAS EN LA POBLACION LGTBIQ+ DEL DEPARTAMENTO (BPIN: 2024002700101) (Meta del Proyecto: 1) (Ejecución 2024: 1)</t>
  </si>
  <si>
    <t>ESPACIOS DE PARTICIPACIÓN PROMOVIDOS CON MIEMBROS DE LA COMUNIDAD LGTBIQ+ (Tipo Banco: Banco de Gestiones) (Meta de la gestión: )
APOYO PARA LA REALIZACIÓN DE ACTIVIDADES CULTURALES Y ORGANIZATIVAS ENFOCADAS EN LA POBLACIÓN LGBTIQ+ EN EL DEPARTAMENTO DE SUCRE (BPIN: 202400000006010) (Tipo de Banco: Banco Territorial)</t>
  </si>
  <si>
    <t>Apoyo PARA LA REALIZACIÓN DE ACTIVIDADES CULTURALES Y ORGANIZATIVAS ENFOCADAS EN LA POBLACIÓN LGBTIQ+ DURANTE EL AÑO 2025  EN ELDEPARTAMENTO DE  Sucre (Bpin: 202400000006010) (Tipo de Banco: Banco Territorial) (Meta total del indicador: 2.0) (Meta total de la vigencia: 2.0) (Ejecutado: 2.0)
ESPACIOS DE PARTICIPACIÓN PROMOVIDOS CON MIEMBROS DE LA COMUNIDAD LGTBIQ+ (Tipo de banco: Banco de Gestiones) (Meta de la gestión: ) (Ejecutado: 20)</t>
  </si>
  <si>
    <t>Apoyo PARA LA REALIZACIÓN DE ACTIVIDADES CULTURALES Y ORGANIZATIVAS ENFOCADAS EN LA POBLACIÓN LGBTIQ+ DURANTE EL AÑO 2026 EN EL DEPARTAMENTO DE Sucre (BPIN: 202600000001100) (Meta del proyecto: 3) (Tipo de Banco: Banco Territorial) (Estado en Portafolio: En proceso de contratación)
Apoyo logístico para la Creación y el Fortalecimiento de los Consejos Consultivos Municipales de (municipios priorizados) Población LGBTIQ+ y del Fortalecimiento del Consejo Consultivo Departamental  Y  el I ENCUENTRO Departamental de Consejeros lgbtiq+
ASISTENCIA TECNICA A CONSEJO CONSULTIVOS DE LOS PALMITOS, SAMPUES, SUCRE Y LA UNIÓN  (Meta Programada: 1) (Tipo de Banco: Banco de Gestiones)</t>
  </si>
  <si>
    <t>ASISTENCIA TECNICA A CONSEJO CONSULTIVOS DE LOS PALMITOS, SAMPUES, SUCRE Y LA UNIÓN  (Meta programada: 1) (Ejecución: 1) (Tipo de banco: Banco de Gestiones)</t>
  </si>
  <si>
    <t>Sesiones y espacios del consejo consultivo LGTBIQ+</t>
  </si>
  <si>
    <t>MT031</t>
  </si>
  <si>
    <t>Inclusión social y productiva para la población en situación de vulnerabilidad</t>
  </si>
  <si>
    <t>4103</t>
  </si>
  <si>
    <t>Servicio de gestión de oferta social para la población vulnerable</t>
  </si>
  <si>
    <t>4103052</t>
  </si>
  <si>
    <t>Beneficiarios potenciales para quienes se gestiona la oferta social</t>
  </si>
  <si>
    <t>410305200</t>
  </si>
  <si>
    <t>Incluye el desarrollo de acciones encaminadas a generar dinámicas de atención conjunta, articulada y eficiente entre las instituciones del estado hacia la población vulnerable.</t>
  </si>
  <si>
    <t>Número de beneficiarios</t>
  </si>
  <si>
    <t>PROYECTO FORTALECIMIENTO A LA SALUD Y NUTRICIÓN A PERSONAS VIVIENDO CON VIH/SIDA PARA EL MEJORAMIENTO DE SUS CONDICIONES DE VIDA EN LOS MUNICIPIOS DE SINCELEJO, COROZAL, SAN MARCOS, TOLUVIEJO, TOLU, SAN ONOFRE, SAMPUÉS, MAJAGUAL, SINCÉ Y LOS PALMITOS EN E (BPIN: 2024002700053) (Meta del Proyecto: 150) (Ejecución 2024: 150)</t>
  </si>
  <si>
    <t>APOYO LOGÍSTICO PARA LA REALIZACIÓN DE ACTIVIDADES CULTURALES Y ORGANIZATIVAS EN EL MES DE LA DIVERSIDAD ENFOCADAS EN LA POBLACION LGTBIQ+ DEL DEPARTAMENTO 2025 (BPIN: ) (Tipo de Banco: Banco Territorial)</t>
  </si>
  <si>
    <t>APOYO LOGÍSTICO PARA LA REALIZACIÓN DE ACTIVIDADES CULTURALES Y ORGANIZATIVAS EN EL MES DE LA DIVERSIDAD ENFOCADAS EN LA POBLACION LGTBIQ+ DEL DEPARTAMENTO 2026</t>
  </si>
  <si>
    <t>APOYO LOGÍSTICO PARA LA REALIZACIÓN DE ACTIVIDADES CULTURALES Y ORGANIZATIVAS EN EL MES DE LA DIVERSIDAD ENFOCADAS EN LA POBLACION LGTBIQ+ DEL DEPARTAMENTO 2027 (Bpin: )</t>
  </si>
  <si>
    <t>03/10/2024: Se encuentra una variacion entre la meta de cuatrenio que esta por 150 y la meta por vigencia que esta en 520, definiendo que el valor de la meta es de 150 y que sera de mantenimiento,  teniedo en cuenta que se viene adelantando cada año, proyecto que se encuentra en ejecución hasta 24 de diciembre.</t>
  </si>
  <si>
    <t xml:space="preserve">Proyecto mes de la diversidad </t>
  </si>
  <si>
    <t>MT032</t>
  </si>
  <si>
    <t>Numero de documentos de politica publica para la atencion integral de la poblacion habitante de calle formuladas en el departamento de Sucre</t>
  </si>
  <si>
    <t>Gobernación de Sucre</t>
  </si>
  <si>
    <t>Oportunidad para la inclusión</t>
  </si>
  <si>
    <t>Documentos de lineamientos técnicos</t>
  </si>
  <si>
    <t>4102035</t>
  </si>
  <si>
    <t>Documentos de lineamientos técnicos realizados</t>
  </si>
  <si>
    <t>410203500</t>
  </si>
  <si>
    <t>Documentos cuyo objetivo es describir y explicar instrumentos, estándares, requisitos y condiciones necesarias para llevar a cabo un proceso o actividad</t>
  </si>
  <si>
    <t>Número de documentos</t>
  </si>
  <si>
    <t>Numero</t>
  </si>
  <si>
    <t xml:space="preserve">Formulaciòn de la politica publica para la atenciòn integral de la poblaciòn habitante de calle. Caracterizacion de la poblaciòn habitante de calle </t>
  </si>
  <si>
    <t>MT033</t>
  </si>
  <si>
    <t>Centros de atención de habitantes de la calle adecuados</t>
  </si>
  <si>
    <t>4104029</t>
  </si>
  <si>
    <t>410402900</t>
  </si>
  <si>
    <t>Corresponde a la adecuación de infraestructura destinada al ofrecimiento de servicios de atención integral para población habitante de la calle.</t>
  </si>
  <si>
    <t xml:space="preserve">Centro para los habitantes de calle </t>
  </si>
  <si>
    <t>MT034</t>
  </si>
  <si>
    <t>Servicio de articulación de oferta social para la población habitante de calle</t>
  </si>
  <si>
    <t>4104026</t>
  </si>
  <si>
    <t>Personas atendidas con oferta institucional</t>
  </si>
  <si>
    <t>410402600</t>
  </si>
  <si>
    <t>Incluye el desarrollo de acciones encaminadas a generar dinámicas de atención conjunta, articulada y eficiente entre instituciones de carácter público y/o privado hacia la población habitante de la calle.</t>
  </si>
  <si>
    <t>Jornada de Atención integral, en el marco de la conmemoración del día de habitante de calle en la plaza caribe de la Gobernación de Sucre de 150 habitantes de calle (Tipo de banco: Banco de Gestiones) (Meta de la gestión:  ) (Ejecutado: 200)</t>
  </si>
  <si>
    <t>Se espera hacer una brigada dirigida a habitantes de calle, por gestión</t>
  </si>
  <si>
    <t xml:space="preserve">Proyecto para atenciòn de la poblaciòn habitante de calle </t>
  </si>
  <si>
    <t>MT035</t>
  </si>
  <si>
    <t>Cobertura Neta en educación - Total, Cobertura bruta en educación - Total</t>
  </si>
  <si>
    <t>92% - 105,42%</t>
  </si>
  <si>
    <t>Porcentaje (Multiplicado por 100)</t>
  </si>
  <si>
    <t>2022</t>
  </si>
  <si>
    <t>MEN - OAPF La cobertura se estimó con proyección censo DANE 2018</t>
  </si>
  <si>
    <t>92%, 105,5%</t>
  </si>
  <si>
    <t>4. Educación de calidad</t>
  </si>
  <si>
    <t>Educación</t>
  </si>
  <si>
    <t>Oportunidades Educativas en Educación Inicial, Preescolar, Básica y Media</t>
  </si>
  <si>
    <t>22</t>
  </si>
  <si>
    <t>Calidad, cobertura y fortalecimiento de la educación inicial, prescolar, básica y media</t>
  </si>
  <si>
    <t>2201</t>
  </si>
  <si>
    <t>Documentos de planeación</t>
  </si>
  <si>
    <t>2201001</t>
  </si>
  <si>
    <t>Documentos de planeación para la educación inicial, preescolar, básica y media emitidos.</t>
  </si>
  <si>
    <t>220100100</t>
  </si>
  <si>
    <t>Incluyen los servicio de asesoría y orientación técnica prestados a las Secretarías de Educación o por estas en los temas relacionados con la política educativa y aquellos definidos para la educación inicial, preescolar, básica y media.</t>
  </si>
  <si>
    <t>Secretaría de Educación</t>
  </si>
  <si>
    <t>Elaboración plan sectorial de educación, está aprobado en comité ejecutivo de la Secretaría de Educación en 2024 (BPIN: Por Gestión) (Meta del Proyecto: 1) (Ejecución 2024: 1)</t>
  </si>
  <si>
    <t>Se tiene el documento Plan Sectorial de Educación 2024 - 2027, el cual sera presentado para su revisión y aprobación, se espera tenerlo aprobado para el mes de noviembre</t>
  </si>
  <si>
    <t xml:space="preserve">Incluyen los servicio de asesoría y orientación técnica prestados a las Secretarías de Educación o por estas en los temas relacionados con la política educativa y aquellos definidos para la educación inicial, preescolar, básica y media.
</t>
  </si>
  <si>
    <t>MT036</t>
  </si>
  <si>
    <t>Servicio de divulgación para la educación inicial, preescolar, básica y media</t>
  </si>
  <si>
    <t>2201002</t>
  </si>
  <si>
    <t>Procesos de socialización de lineamientos, política y normativa para la educación inicial, preescolar, básica y media realizados</t>
  </si>
  <si>
    <t>220100200</t>
  </si>
  <si>
    <t>Incluye la realización de todo tipo de campañas informativas que busquen socializar lineamientos de la política educativa en todos los temas que esta contempla.</t>
  </si>
  <si>
    <t>Número de procesos de socialización</t>
  </si>
  <si>
    <t>Campañas de socialización normativa realizadas por la Secretaría de Educación (BPIN: Por Gestión) (Meta del Proyecto: 10) (Ejecución 2024: 10)
APOYO A LOS FOROS EDUCATIVOS "SUCRE, TIERRA DE OPORTUNIDADES, EDUCACIÓN Y PAZ EN SU SEGUNDA ETAPA EN EL DEPARTAMENTO DE SUCRE. (BPIN: 2024002700127) (Meta del Proyecto: 2) (Ejecución 2024: 2)
APOYO AL FORO EDUCATIVO SUCRE TIERRA DE OPORTUNIDADES "EDUCACIÓN Y PAZ EN SU PRIMERA ETAPA EN EL DEPARTAMENTO DE SUCRE" (BPIN: 2024002700120) (Meta del Proyecto: 1) (Ejecución 2024: 1)</t>
  </si>
  <si>
    <t>Campañas de socialización normativa realizadas por la Secretaría de Educación (Tipo Banco: Banco de Gestiones) (Meta de la gestión: 20)</t>
  </si>
  <si>
    <t>Campañas de socialización normativa realizadas por la Secretaría de Educación (Tipo de banco: Banco de Gestiones) (Meta de la gestión: 20) (Ejecutado: 20)</t>
  </si>
  <si>
    <t>Gestión - Campañas de socialización normativa realizadas por la Secretaría de Educación (BPIN: Por Gestión)</t>
  </si>
  <si>
    <t>Gestión - Campañas de socialización normativa realizadas por la Secretaría de Educación (Bpin: Por Gestión)</t>
  </si>
  <si>
    <t>Se realizó la socialización en 10 municipios del Departamento (Since, Galeras, Majagual, Guaranda, Toluviejo, Morroa, Ovejas, Betulia, Corozal y Sampues), en orientación de politica de educación inicial y los referentes técnicos (Decreto 1411 de 2022).</t>
  </si>
  <si>
    <t>Gestionar los mecanismos institucionales necesarios a través de los distintos actores del sistema educativo para implementar el Plan Decenal de Educación con criterios de Eficiencia, Eficacia, Innovación y Sostenibilidad.
Campañas de socialización normat</t>
  </si>
  <si>
    <t>MT037</t>
  </si>
  <si>
    <t>Documentos normativos</t>
  </si>
  <si>
    <t>2201004</t>
  </si>
  <si>
    <t>Documentos normativos para la educación inicial, preescolar, básica y media expedidos</t>
  </si>
  <si>
    <t>220100400</t>
  </si>
  <si>
    <t>Incluye los documentos para la reglamentación de la política educativa y demás lineamientos técnicos del programa.</t>
  </si>
  <si>
    <t>Expedición del calendario escolar 2025 por parte de la Secretaría de Educación (BPIN: Por Gestión) (Meta del Proyecto: 1) (Ejecución 2024: 1)</t>
  </si>
  <si>
    <t>Calendario Escolar Académico- Por norma se expide en Octubre (Tipo Banco: Banco de Gestiones) (Meta de la gestión: 1)</t>
  </si>
  <si>
    <t>Calendario Escolar Académico- Por norma se expide en Octubre (Tipo de banco: Banco de Gestiones) (Meta de la gestión: 1) (Ejecutado: 1)</t>
  </si>
  <si>
    <t>Se realizo el cambio en la meta a mantenimiento, teniendo en cuenta que por esta se pretende realizar la elaboración del calendario academico el cual es anual, y se espera tenerlo para el mes de noviembre.</t>
  </si>
  <si>
    <t>Gestionar los mecanismos institucionales necesarios a través de los distintos actores del sistema educativo para implementar el Plan Decenal de Educación con criterios de Eficiencia, Eficacia, Innovación y Sostenibilidad.
Documento normativo elaborado po</t>
  </si>
  <si>
    <t>MT038</t>
  </si>
  <si>
    <t>2201005</t>
  </si>
  <si>
    <t>Documentos de lineamientos técnicos en educación inicial, preescolar, básica y media expedidos</t>
  </si>
  <si>
    <t>220100500</t>
  </si>
  <si>
    <t>Documentos de lineamientos técnicos en educación inicial, preescolar, básica y media expedidos (Tipo de banco: Banco de Gestiones) (Meta de la gestión:  ) (Ejecutado: 1)</t>
  </si>
  <si>
    <t>Gestión - Documento técnico elaborado por la Secretaría de Educación</t>
  </si>
  <si>
    <t xml:space="preserve">Gestionar los mecanismos institucionales necesarios a través de los distintos actores del sistema educativo para implementar el Plan Decenal de Educación con criterios de Eficiencia, Eficacia, Innovación y Sostenibilidad.
Documento técnico elaborado por </t>
  </si>
  <si>
    <t>MT039</t>
  </si>
  <si>
    <t>Servicio de asistencia técnica en educación inicial, preescolar, básica y media</t>
  </si>
  <si>
    <t>2201006</t>
  </si>
  <si>
    <t>Entidades y organizaciones asistidas técnicamente</t>
  </si>
  <si>
    <t>220100600</t>
  </si>
  <si>
    <t>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t>
  </si>
  <si>
    <t>Número de entidades y organizaciones</t>
  </si>
  <si>
    <t>Servicio de asistencia técnica en educación inicial Decreto 1411 y Ampliación del grado jardín. (BPIN: Por Gestión) (Meta del Proyecto: 30) (Ejecución 2024: 109)
Asistencia técnica proyecto educativo institucional - PEI (BPIN: Por Gestión) (Meta del Proyecto: 80) (Ejecución 2024: 119)
APOYO AL PROGRAMA DE FONDOS EDUCATIVOS (FOSE) PARA EL SEGUIMIENTO, CONTROL Y CONSOLIDACION FINANCIERA DE RECURSOS DE GRATUIDAD EDUCATIVA VIGENCIA 2024, PARA LOS ESTABLECIMIENTOS EDUCATIVOS DEL DEPARTAMENTO DE SUCRE (BPIN: 2024002700013) (Meta del Proyecto: 186) (Ejecución 2024: 108)</t>
  </si>
  <si>
    <t>Acompañamiento para la caracterización de la población perteneciente a grupos étnicos en los establecimientos educativos para su registro en el Sistema integrado de matrícula (Tipo Banco: Banco de Gestiones) (Meta de la gestión: )
Asistencia tecnica FOSE (Tipo Banco: Banco de Gestiones) (Meta de la gestión: )
Proyecto de apoyo en recurso humano especializado (Contadores) al Programa de Fondos Educativos (Fose) para el Seguimiento, Control Y Consolidacion Financiera de Recursos de Gratuidad Educativa para los Establecimientos Educativos del departamento de Sucre (BPIN: ) (Tipo de Banco: Banco Territorial)</t>
  </si>
  <si>
    <t>Servicio de asistencia técnica en educación inicial Decreto 1411 y Ampliación del grado jardín y Asistencia técnica proyecto educativo institucional - PEI (Tipo de banco: Banco de Gestiones) (Meta de la gestión:  ) (Ejecutado: 129)
Acompañamiento para la caracterización de la población perteneciente a grupos étnicos en los establecimientos educativos para su registro en el Sistema integrado de matrícula (Tipo de banco: Banco de Gestiones) (Meta de la gestión: ) (Ejecutado: 7)
Asistencia tecnica FOSE (Tipo de banco: Banco de Gestiones) (Meta de la gestión: ) (Ejecutado: 235)</t>
  </si>
  <si>
    <t>Proyecto de apoyo en recurso humano especializado (Contadores) al Programa de Fondos Educativos (Fose) para el Seguimiento, Control Y Consolidacion Financiera de Recursos de Gratuidad Educativa para los Establecimientos Educativos del departamento de Sucr
Gestión - Acompañamiento para la caracterización de la población perteneciente a grupos étnicos en los establecimientos educativos para su registro en el Sistema integrado de matrícula
Gestión - Servicio de asistencia técnica en educación inicial Decreto 1411 y Ampliación del grado jardín.
Gestión - Asistencia técnica proyecto educativo institucional - PEI
Apoyo a la Realización del Foro Educativo y los Diferentes Encuentros Pedagógicos e Interactivos Vigencia 2026, de la Secretaria de Educación Departamental de Sucre (BPIN: 202500000038748) (Meta del proyecto: 1200) (Tipo de Banco: Banco Territorial)
Apoyo al Programa de Fondos Educativos Fose para el Seguimiento, Control y Consolidación Financiera de Recursos de Gratuidad Educativa Vigencia 2026, para los Establecimientos Educativos del Departamento de Sucre (BPIN: 202500000039332) (Meta del proyecto: 259) (Tipo de Banco: Banco Territorial)</t>
  </si>
  <si>
    <t>Proyecto de apoyo en recurso humano especializado (Contadores) al Programa de Fondos Educativos (Fose) para el Seguimiento, Control Y Consolidacion Financiera de Recursos de Gratuidad Educativa para los Establecimientos Educativos del departamento de Sucr (Bpin: )
Gestión - Asistencia técnica proyecto educativo institucional - PEI (Bpin: )
Gestión - Servicio de asistencia técnica en educación inicial Decreto 1411 y Ampliación del grado jardín. (Bpin: )
Gestión - Acompañamiento para la caracterización de la población perteneciente a grupos étnicos en los establecimientos educativos para su registro en el Sistema integrado de matrícula (Bpin: )</t>
  </si>
  <si>
    <t>Se adelanto asistencia técnica a 20 IETAS en ciencias a gropecuarias y PEI, de igual forma se realizo asistenvcia técnica a 83 IE en temas de FOSE.</t>
  </si>
  <si>
    <t>Proyecto de apoyo en recurso humano especializado (Contadores) al Programa de Fondos Educativos (Fose) para el Seguimiento, Control Y Consolidacion Financiera de Recursos de Gratuidad Educativa para los Establecimientos Educativos del departamento de Sucr</t>
  </si>
  <si>
    <t>MT040</t>
  </si>
  <si>
    <t>Servicio de evaluación de la permanencia en la educación inicial, preescolar, básica y media</t>
  </si>
  <si>
    <t>2201012</t>
  </si>
  <si>
    <t>Documentos sobre evaluación de permanencia en la educación elaborados</t>
  </si>
  <si>
    <t>220101200</t>
  </si>
  <si>
    <t>Incluye la  realización de estudios o investigaciones que permitan reportar información sobre el abandono escolar.</t>
  </si>
  <si>
    <t>Por Gestión - Documento sobre evaluación de permanencia elaborado por la Secretaría de Educación (Bpin: Por Gestión)</t>
  </si>
  <si>
    <t>Documento sobre evaluación de permanencia elaborado por la Secretaría de Educación</t>
  </si>
  <si>
    <t>MT041</t>
  </si>
  <si>
    <t>Servicio de información para la gestión de la educación inicial y preescolar en condiciones de calidad</t>
  </si>
  <si>
    <t>2201018</t>
  </si>
  <si>
    <t>Sistemas de reporte de información operando</t>
  </si>
  <si>
    <t>220101800</t>
  </si>
  <si>
    <t>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t>
  </si>
  <si>
    <t>Número de sistemasde reporte de información</t>
  </si>
  <si>
    <t>Sistema integrado de matricula - SIMAT (BPIN: Por Gestión) (Meta del Proyecto: 1) (Ejecución 2024: 1)</t>
  </si>
  <si>
    <t>Sistema integrado de matricula - SIMAT (Tipo Banco: Banco de Gestiones) (Meta de la gestión: 1)
IMPLEMENTACION DE UNA ESTRATEGIA PARA EL MEJORAMIENTO DE LA PRESTACIÓN DE LOS SERVICIOS Y LA CALIDAD EDUCATIVA EN LOS ESTABLECIMIENTOS EDUCATIVOS PRIORIZADOS DE LOS MUNICIPIOS NO CERTIFICADOS DEL DEPARTAMENTO DE SUCRE (BPIN: 202500000038818) (Tipo de Banco: Banco Territorial)</t>
  </si>
  <si>
    <t>Implementación de una estrategia para el mejoramiento de la prestación de los servicios y la calidad educativa en los establecimientos educativos priorizados de los municipios no certificados del departamento de  Sucre (Bpin: 202500000038818) (Tipo de Banco: Banco Territorial) (Meta total del indicador: 1.0) (Meta total de la vigencia: 1.0) (Ejecutado: 1.0)
Sistema integrado de matricula - SIMAT (Tipo de banco: Banco de Gestiones) (Meta de la gestión: 1) (Ejecutado: 1)</t>
  </si>
  <si>
    <t>Fortalecimiento del proceso de Asistencia Técnica, Inspección, Vigilancia y Control (AIVC) en los Establecimientos Educativos de los municipios no certificados del departamento de Sucre (BPIN: 202600000006916) (Meta del proyecto: 1) (Tipo de Banco: Banco Territorial) (Estado en Portafolio: En Ejecución)
Gestión - sistema integrado de matricula - SIMAT
Sistema integrado de matricula - SIMAT (Meta Programada: 1) (Tipo de Banco: Banco de Gestiones)</t>
  </si>
  <si>
    <t>Sistema integrado de matricula - SIMAT (Meta programada: 1) (Ejecución: 1) (Tipo de banco: Banco de Gestiones)</t>
  </si>
  <si>
    <t>Gestión - sistema integrado de matricula - SIMAT (Bpin: )</t>
  </si>
  <si>
    <t xml:space="preserve">Se ralizo el cambio en el nombre del sistema ya que el SIMAT, es un sistema que se maneja 100% en ejecución </t>
  </si>
  <si>
    <t>MT042</t>
  </si>
  <si>
    <t>Servicio educativos de promoción del bilingüismo</t>
  </si>
  <si>
    <t>2201034</t>
  </si>
  <si>
    <t>Estudiantes beneficiados con estrategias de promoción del bilingüismo.</t>
  </si>
  <si>
    <t>220103400</t>
  </si>
  <si>
    <t xml:space="preserve">Procesos de formación para el desarrollo de competencias en un segundo idioma </t>
  </si>
  <si>
    <t>Número de estudiantes</t>
  </si>
  <si>
    <t>Se realizó tour linguistico y cultural en las 5 subregiones, beneficiando a un gran numero de estudiantes en temas de bilinguismo, se tiene previsto la realización del proyecto foro de bilingüismo en el mes de noviembre. (BPIN: Por Gestión) (Meta del Proyecto: 300) (Ejecución 2024: 682)
Programa Sucre Bilingüe (BPIN: Por Gestión) (Meta del Proyecto: 8800) (Ejecución 2024: 5351)
Alianzas Italia - Colombia (BPIN: Por Gestión) (Meta del Proyecto: 56) (Ejecución 2024: 56)
JEC_COMFASUCRE: Bilinguismo: Mejoramiento De Las Habilidades Comunicativas Y Metodológicas En El Idioma Extranjero Ingles (BPIN: Por Gestión) (Meta del Proyecto: 150) (Ejecución 2024: 150)</t>
  </si>
  <si>
    <t>Tour Lingüístico y Cultural 2025  (Tipo Banco: Banco de Gestiones) (Meta de la gestión: 483)
Convenio Cuerpo de Paz (Tipo Banco: Banco de Gestiones) (Meta de la gestión: 1652)
JEC–COMFASUCRE (Tipo Banco: Banco de Gestiones) (Meta de la gestión: 400)</t>
  </si>
  <si>
    <t>Tour Lingüístico y Cultural 2025  (Tipo de banco: Banco de Gestiones) (Meta de la gestión: 483) (Ejecutado: 483)
Convenio Cuerpo de Paz (Tipo de banco: Banco de Gestiones) (Meta de la gestión: 1652) (Ejecutado: 1652)
JEC–COMFASUCRE (Tipo de banco: Banco de Gestiones) (Meta de la gestión: 400) (Ejecutado: 400)</t>
  </si>
  <si>
    <t>Elaboración del foro bilingüismo 2026</t>
  </si>
  <si>
    <t>Elaboración del foro bilingüismo 2027 (Bpin: )</t>
  </si>
  <si>
    <t>Se tiene previsto la realización del foro en el mes de noviembre</t>
  </si>
  <si>
    <t>Fortalecer la alianza SENA, Gobernación de Sucre, Instituciones Educativas Técnicas Agropecuarias y alcaldías, estableciendo un Convenio Marco que impulse la sostenibilidad y ampliación de coberturas en los programas de articulación y doble titulación e i</t>
  </si>
  <si>
    <t>MT043</t>
  </si>
  <si>
    <t>Servicio de articulación entre la educación media y el sector productivo</t>
  </si>
  <si>
    <t>2201035</t>
  </si>
  <si>
    <t>Programas y proyectos de educación pertinente articulados con el sector productivo.</t>
  </si>
  <si>
    <t>220103500</t>
  </si>
  <si>
    <t>Incluye el desarrollo de estrategias que vinculen la educación media con el sector productivo, que promuevan la pertinencia en la educación</t>
  </si>
  <si>
    <t>Número de programas y proyectos</t>
  </si>
  <si>
    <t>Convenio Doble Titulación con SENA, programas productivos en las IETAS adscritas a la ETC Sucre. (BPIN: Por Gestión) (Meta del Proyecto: 20) (Ejecución 2024: 20)</t>
  </si>
  <si>
    <t>IMPLEMENTACIÓN DE UNA ESTRATEGIA DIRIGIDA A FOMENTAR LA PRODUCTIVIDAD AGRICOLA EN LAS INSTITUCIONES EDUCATIVAS TÉCNICO AGROPECUARIAS EN EL DEPARTAMENTO DE SUCRE (BPIN: 202500000041223) (Tipo de Banco: Banco Territorial)
Convenio Doble Titulación con SENA, programas productivos en las IETAS adscritas a la ETC Sucre. 2025 (Banco de Gestiones) (Meta Programada: 20) (Meta Ejecutada: 20)</t>
  </si>
  <si>
    <t>Implementación  de una estrategia dirigida a fomentar la productividad agrícola en las instituciones educativas técnico agropecuarias en elDepartamento de   Sucre (Bpin: 202500000041223) (Tipo de Banco: Banco Territorial) (Meta total del indicador: 1.0) (Meta total de la vigencia: 1.0) (Ejecutado: 1.0)
Convenio Doble Titulación con SENA, programas productivos en las IETAS adscritas a la ETC Sucre. 2025 (Banco de Gestiones) (Meta Programada: 20) (Meta Ejecutada: 20)</t>
  </si>
  <si>
    <t>Convenio Sena Doble Titulación 2026
Convenio Doble Titulación con SENA, programas productivos en las IETAS adscritas a la ETC Sucre. 2025 (Meta Programada: 20) (Tipo de Banco: Banco de Gestiones)</t>
  </si>
  <si>
    <t>Convenio Doble Titulación con SENA, programas productivos en las IETAS adscritas a la ETC Sucre. 2025 (Meta programada: 20) (Ejecución: 20) (Tipo de banco: Banco de Gestiones)</t>
  </si>
  <si>
    <t>Convenio Sena Doble Titulación 2027 (Bpin: )</t>
  </si>
  <si>
    <t>Se viene trabajando el los programas productivos en las IETAS adscritas a la ETC Sucre, es de resaltar que estos programas terminan una vez sean graduados los estudiantes aprendices, por lo que la meta se cumplira al fimnalizar el año escolar, (Por Gestión).</t>
  </si>
  <si>
    <t>Gestionar los recursos económicos mediante el acceso a las convocatorias del orden internacional, nacional y regional para el fortalecimiento de los proyectos pedagógicos y productivos sostenibles en las IETAS del departamento. Incluye el desarrollo de es</t>
  </si>
  <si>
    <t>MT044</t>
  </si>
  <si>
    <t>10</t>
  </si>
  <si>
    <t>Servicios de asistencia técnica en innovación educativa en la educación inicial, preescolar, básica y media</t>
  </si>
  <si>
    <t>2201046</t>
  </si>
  <si>
    <t>Entidades o instituciones asistidas técnicamente en innovación educativa.</t>
  </si>
  <si>
    <t>220104600</t>
  </si>
  <si>
    <t>Es el servicio que se presta para generar y fortalecer la capacidad institucional de entidades públicas y privadas en temas de innovación educativa en la educación inicial, preescolar, básica y media </t>
  </si>
  <si>
    <t>Número de entidades</t>
  </si>
  <si>
    <t>Convenio de entendimiento con Tommy INC (BPIN: Por Gestión) (Meta del Proyecto: 5) (Ejecución 2024: 5)</t>
  </si>
  <si>
    <t>Convenio de entendimiento con Tommy INC (Tipo Banco: Banco de Gestiones) (Meta de la gestión: )</t>
  </si>
  <si>
    <t>Convenio de entendimiento con Tommy INC</t>
  </si>
  <si>
    <t>Convenio de entendimiento con Tommy INC (Bpin: )</t>
  </si>
  <si>
    <t>Se adelanto la convocatoria para la inscripción de los tablecimientos educativos, a los cuales se espera brindar una asistencia técnica de 20 horas en modelos de innovación,  se tiene previsto iniciar el 14 de octubre de 2024.</t>
  </si>
  <si>
    <t>Gestionar los procesos de formación continua en el uso e implementación de prácticas de aula transformadoras y creativas que permitan potenciar el aprendizaje significativo de los estudiantes. Implementación de Piloto Maestro Tomi.
Convenio de entendimie</t>
  </si>
  <si>
    <t>MT045</t>
  </si>
  <si>
    <t>11</t>
  </si>
  <si>
    <t>Servicios de apoyo a la implementación de modelos de innovación educativa</t>
  </si>
  <si>
    <t>2201047</t>
  </si>
  <si>
    <t>Establecimientos educativos apoyados para la implementación de modelos de innovación educativa.</t>
  </si>
  <si>
    <t>220104700</t>
  </si>
  <si>
    <t>Corresponde a la implementación de ideas, procesos y estrategias de innovación educativa en la educación inicial preescolar básica y media</t>
  </si>
  <si>
    <t>Número de establecimientos educativos</t>
  </si>
  <si>
    <t>Se entregó un equipo Tomi 8 al Centro Educativo Galapago
Se entregaron 4 Tomi Routers:
Institucion Educativa Las Palmas - Sede Principal
Institucion Educativa Macajan - Sede Principal
Institucion Educativa Normal Superior De La Mojana - Sede Principal
Gei (BPIN: Por Gestión) (Meta del Proyecto: 5) (Ejecución 2024: 5)
PROYECTO FORTALECIMIENTO DE LOS ESTABLECIMIENTOS EDUCATIVOS MEDIANTE EL PROGRAMA DE EDUCACION INCLUSIVA CON CALIDAD Y EQUIDAD PARA LA ATENCIÓN A LA DIVERSIDAD, DURANTE LA VIGENCIA 2024 EN EL DEPARTAMENTO DE SUCRE. (BPIN: 2023002700152) (Meta del Proyecto: 210) (Ejecución 2024: 215)</t>
  </si>
  <si>
    <t>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(BPIN: 202500000019337) (Tipo de Banco: Banco Territorial)</t>
  </si>
  <si>
    <t>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(Bpin: 202500000019337) (Tipo de Banco: Banco Territorial) (Meta total del indicador: 211.0) (Meta total de la vigencia: 211.0) (Ejecutado: 236.0)</t>
  </si>
  <si>
    <t>Gestionar los procesos de formación continua en el uso e implementación de prácticas de aula transformadoras y creativas que permitan potenciar el aprendizaje significativo de los estudiantes (Por Gestión). (BPIN: Por Gestión)</t>
  </si>
  <si>
    <t>Se adelanto la convocatoria para la inscripción de los tablecimientos educativos, y se espera realizar la implementacion a 5 establecimientos educativos,  posterior a la asistencia técnica en modelos de innovación educativa.</t>
  </si>
  <si>
    <t>Gestionar los procesos de formación continua en el uso e implementación de prácticas de aula transformadoras y creativas que permitan potenciar el aprendizaje significativo de los estudiantes.</t>
  </si>
  <si>
    <t>MT046</t>
  </si>
  <si>
    <t>12</t>
  </si>
  <si>
    <t>2201049</t>
  </si>
  <si>
    <t>Personas beneficiadas con procesos de formación informal</t>
  </si>
  <si>
    <t>220104900</t>
  </si>
  <si>
    <t>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t>
  </si>
  <si>
    <t>APOYO A LA IMPLEMENTACIÓN DEL PROGRAMA PRENSA ESCUELA PARA EL FORTALECIMIENTO DE COMPETENCIAS INTEGRALES EN LOS ESTUDIANTES DE LOS ESTABLECIMIENTOS OFICIALES DE LOS MUNICIPIOS NO CERTIFICADOS DEL DEPARTAMENTO DE SUCRE (BPIN: 2024002700057) (Meta del Proyecto: 1680) (Ejecución 2024: 1680)
APOYO A LOS PROCESOS DE BIENESTAR LABORAL Y CAPACITACION A DOCENTES, DIRECTIVOS DOCENTES Y ADMINISTRATIVOS DE LA SECRETARÍA DE EDUCACIÓN DEL DEPARTAMENTO DE SUCRE (BPIN: 2024002700128) (Meta del Proyecto: 3816) (Ejecución 2024: 2096)</t>
  </si>
  <si>
    <t>APOYO A LA REALIZACION DEL FORO EDUCATIVO Y LOS DIFERENTES ENCUENTROS PEDAGOGICOS E INTERACTIVOS DE LA SECRETARIA DE EDUCACION DEPARTAMENTAL DE SUCRE (BPIN: 202500000029898) (Tipo de Banco: Banco Territorial)
APOYO A LOS PROCESOS DE BIENESTAR LABORAL Y CAPACITACION A DOCENTES, DIRECTIVOS DOCENTES Y ADMINISTRATIVOS DE LA SECRETARÍA DE EDUCACIÓN DEL DEPARTAMENTO DE SUCRE (BPIN: 2024002700128) (Tipo de Banco: Banco Territorial)
APOYO A LA IMPLEMENTACIÓN DEL PROGRAMA PRENSA ESCUELA  PARA EL FORTALECIMIENTO  DE COMPETENCIAS INTEGRALES EN LOS ESTUDIANTES DE LOS ESTABLECIMIENTOS EDUCATIVOS OFICIALES DE LOS MUNICIPIOS NO CERTIFICADOS PARA LA VIGENCIA 2025 DEL DEPARTAMENTO DE SUCRE (BPIN: 202400000004287) (Tipo de Banco: Banco Territorial)
FORTALECIMIENTO A DOCENTES Y DIRECTIVOS DOCENTES EN COMPETENCIAS BÁSICAS, ESPECIFICAS, CIUDADANAS Y SOCIOEMOCIONALES DURANTE LA VIGENCIA 2025 EN EL DEPARTAMENTO DE SUCRE (BPIN: 202400000002259) (Tipo de Banco: Banco Territorial)</t>
  </si>
  <si>
    <t>Apoyo a los procesos de bienestar laboral y capacitación a docentes directivos docentes y administrativos de la secretaria de educación del departamento de   Sucre (Bpin: 2024002700128) (Tipo de Banco: Banco Territorial) (Meta total del indicador: 6723.0) (Meta total de la vigencia: 6723.0) (Ejecutado: 1540.0)
Apoyo a la implementación del programa prensa escuela para el fortalecimiento de competencias integrales en los estudiantes de los establecimientos educativos oficiales de los municipios no certificados para la vigencia 2025 en el departamento   Sucre (Bpin: 202400000004287) (Tipo de Banco: Banco Territorial) (Meta total del indicador: 1770.0) (Meta total de la vigencia: 1770.0) (Ejecutado: 1770.0)
Apoyo a la realización del Foro Educativo y los diferentes encuentros pedagógicos e interactivos de la Secretaría de Educación Departamental de  Sucre (Bpin: 202500000029898) (Tipo de Banco: Banco Territorial) (Meta total del indicador: 1200.0) (Meta total de la vigencia: 1200.0) (Ejecutado: 1200.0)
Fortalecimiento a docentes y directivos docentes en competencias básicas, específicas, ciudadanas y socioemocionales durante la vigencia 2025 en el departamento de  Sucre (Bpin: 202400000002259) (Tipo de Banco: Banco Territorial) (Meta total del indicador: 400.0) (Meta total de la vigencia: 400.0) (Ejecutado: 400.0)</t>
  </si>
  <si>
    <t xml:space="preserve">Apoyo A LOS PROCESOS DE BIENESTAR LABORAL Y CAPACITACIÓN A DOCENTES, DIRECTIVOS DOCENTES Y ADMNISTRATIVOS PARA LA VIGENCIA 2026 DE LA SECRETARIA DE EDUCACIÓN DEL DEPARTAMENTO DE Sucre (BPIN: 202500000049594) (Meta del proyecto: 1402) (Tipo de Banco: Banco Territorial) (Estado en Portafolio: Registrado en banco)
Apoyo A LA IMPLEMENTACION DEL PROGRAMA PRENSA ESCUELA PARA EL FORTALECIMIENTO DE COMPETENCIAS INTEGRALES EN LOS ESTUDIANTES DE LOS ESTABLECIMIENTOS EDUCATIVOS OFICIALES DE 8 DE LOS MUNICIPIOS NO CERTIFICADOS, PARA LA VIGENCIA 2026 EN EL DEPARTAMENTO DE Sucre (BPIN: 202600000001437) (Meta del proyecto: 1452) (Tipo de Banco: Banco Territorial) (Estado en Portafolio: Registrado en banco)
Fortalecimiento de las competencias comunicativas y transversales a través de la educación no formal en establecimientos educativos de los municipios no certificados del departamento de Sucre (BPIN: 202600000002945) (Meta del proyecto: 300) (Tipo de Banco: Banco Territorial) (Estado en Portafolio: Registrado en banco)
APOYO A LA REALIZACIÓN DEL FORO EDUCATIVO Y LOS DIFERENTES ENCUENTROS PEDAGÓGICOS E INTERACTIVOS VIGENCIA 2026 DE LA SECRETARIA DE EDUCACIÓN DEPARTAMENTAL DE SUCRE. (BPIN: 202500000038478) (Meta del proyecto: 1200) (Tipo de Banco: Banco Territorial)
APOYO A LA IMPLEMENTACIÓN DEL PROGRAMA PRENSA ESCUELA PARA EL FORTALECIMIENTO DE COMPETENCIAS INTEGRALES EN LOS ESTUDIANTES DE LOS ESTABLECIMIENTOS OFICIALES DE LOS MUNICIPIOS NO CERTIFICADOS DEL DEPARTAMENTO DE SUCRE </t>
  </si>
  <si>
    <t>APOYO A LA IMPLEMENTACIÓN DEL PROGRAMA PRENSA ESCUELA PARA EL FORTALECIMIENTO DE COMPETENCIAS INTEGRALES EN LOS ESTUDIANTES DE LOS ESTABLECIMIENTOS OFICIALES DE LOS MUNICIPIOS NO CERTIFICADOS DEL DEPARTAMENTO DE SUCRE  (Bpin: )
APOYO A LOS FOROS EDUCATIVOS PARA LA VIGENCIA 2027 EN EL DEPARTAMENTO DE SUCRE (Bpin: )</t>
  </si>
  <si>
    <t>Se encuentra en ejecución el proyecto denominado APOYO A LA IMPLEMENTACIÓN DEL PROGRAMA PRENSA ESCUELA PARA EL FORTALECIMIENTO DE COMPETENCIAS INTEGRALES EN LOS ESTUDIANTES DE LOS ESTABLECIMIENTOS OFICIALES DE LOS MUNICIPIOS NO CERTIFICADOS DEL DEPARTAMENTO DE SUCRE (2024002700057), por medio del cual se benefician 1,680 estudiantes, con lo que se da cumplimiento a la meta.</t>
  </si>
  <si>
    <t>Gestionar recursos y establecer alianzas público y privadas para cualificar a los docentes en los distintos enfoques de evaluación, especialmente en la evaluación formativa. Corresponde a la oferta educativa informal como talleres, foros, capacitaciones p</t>
  </si>
  <si>
    <t>MT047</t>
  </si>
  <si>
    <t>13</t>
  </si>
  <si>
    <t>Servicio de fortalecimiento a las capacidades de los docentes de educación Inicial, preescolar, básica y media</t>
  </si>
  <si>
    <t>2201074</t>
  </si>
  <si>
    <t>Docentes y agentes educativos de educación inicial, preescolar, básica y media beneficiados con estrategias de mejoramiento de sus capacidades</t>
  </si>
  <si>
    <t>220107400</t>
  </si>
  <si>
    <t>Incluye el apoyo prestado a docentes, directivos docentes y agentes educativos para la realización de estudios en los diferentes niveles educativos con el fin de que estos fortalezcan sus capacidades.</t>
  </si>
  <si>
    <t>Número de docentes y agentes educativos</t>
  </si>
  <si>
    <t>Se adelantó diplomado con la IAFIT, beneficiándo 7 docentes, uno en herramientas TIC ejecutado por Celsia, Beneficiando 45 docentes. (BPIN: Por Gestión) (Meta del Proyecto: 400) (Ejecución 2024: 444)
IMPLEMENTACIÓN PROGRAMA DE FORMACIÓN DE CAPACIDADES EN CIENCIA, TECNOLOGÍA E INNOVACIÓN EN EL DEPARTAMENTO DE SUCRE. (FORMACIÓN MAESTRIAS Y DOCTORADOS) (BPIN: 2013000100074) (Meta del Proyecto: ) (Ejecución 2024: )</t>
  </si>
  <si>
    <t>CAPACITACITACIONES – PRIMER ENCUENTRO DEPARTAMENTAL DE LÍDERES DE LA CONVIVENCIA ESCOLAR (Tipo Banco: Banco de Gestiones) (Meta de la gestión: 400)
SEMINARIO DE RESOLUCIÓN DE
CONFLICTOS ESCOLARES (Tipo Banco: Banco de Gestiones) (Meta de la gestión: 400)</t>
  </si>
  <si>
    <t>CAPACITACITACIONES – PRIMER ENCUENTRO DEPARTAMENTAL DE LÍDERES DE LA CONVIVENCIA ESCOLAR (Tipo de banco: Banco de Gestiones) (Meta de la gestión: 400) (Ejecutado: 319)
SEMINARIO DE RESOLUCIÓN DE
CONFLICTOS ESCOLARES (Tipo de banco: Banco de Gestiones) (Meta de la gestión: 400) (Ejecutado: 210)</t>
  </si>
  <si>
    <t>Fortalecimiento en competencias gerenciales y de innovación en ciencias agropecuarias a directivos docentes y docentes de las Instituciones Educativas Técnicas Agropecuarias - IETA del Departamento de Sucre, Vigencia 2026 Sucre (BPIN: 202500000039142) (Meta del proyecto: 500) (Tipo de Banco: Banco Territorial) (Estado en Portafolio: Verificación de requisitos en banco)
FORTALECIMIENTO A DOCENTES Y DIRECTIVOS DOCENTES EN COMPETENCIAS BÁSICAS, ESPECIFICAS, CIUDADANAS Y SOCIOEMOCIONALES DURANTE LA VIGENCIA 2026 EN EL DEPARTAMENTO DE SUCRE</t>
  </si>
  <si>
    <t>FORTALECIMIENTO A DOCENTES Y DIRECTIVOS DOCENTES EN COMPETENCIAS BÁSICAS, ESPECIFICAS, CIUDADANAS Y SOCIOEMOCIONALES DURANTE LA VIGENCIA 2027 EN EL DEPARTAMENTO DE SUCRE (Bpin: )</t>
  </si>
  <si>
    <t>Se esta adelantando un diplomado en pensamiento computacional con la IAFIT, mediante el cual se beneficiaran 62 docentes, de igual forma se esta adelantando un diplomado en formación en herramientas TIC financiados con recursos de obras por impuestos, ejecutado por el contribuyente Celsia, Beneficiando 45 docentes y 30 docentes mas beneficiados con el fondo francisco jose de caldas de CECAR.</t>
  </si>
  <si>
    <t xml:space="preserve">Proyectos para el fortalecimiento a docentes y directivos docentes en competencias básicas, específicas, ciudadanas y socioemocionales en el departamento de Sucre. </t>
  </si>
  <si>
    <t>MT048</t>
  </si>
  <si>
    <t>14</t>
  </si>
  <si>
    <t>Servicio de evaluación de la calidad de la educación inicial, preescolar, básica y media</t>
  </si>
  <si>
    <t>2201073</t>
  </si>
  <si>
    <t>Estudiantes evaluados con pruebas de calidad educativa</t>
  </si>
  <si>
    <t>220107300</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</si>
  <si>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t>
  </si>
  <si>
    <t>Proyecto preicfes</t>
  </si>
  <si>
    <t>Proyecto preicfes (Bpin: )</t>
  </si>
  <si>
    <t>Incluye el diseño, desarrollo, sistematización, análisis, proyección de resultados y demás procesos que permitan la aplicación y análisis de las pruebas de medición de la calidad educativa. Así mismo, Incluye el diseño, aplicación, procesamiento y calific</t>
  </si>
  <si>
    <t>MT049</t>
  </si>
  <si>
    <t>15</t>
  </si>
  <si>
    <t>Servicio de accesibilidad a contenidos web para fines pedagógicos</t>
  </si>
  <si>
    <t>2201050</t>
  </si>
  <si>
    <t>Estudiantes con acceso a contenidos web en el establecimiento educativo.</t>
  </si>
  <si>
    <t>220105000</t>
  </si>
  <si>
    <t>Corresponde a la instalación del servicio de internet en los establecimientos educativos para fines pedagógicos</t>
  </si>
  <si>
    <t>IMPLEMENTACIÓN DE LA ESTRATEGIA DE CONECTIVIDAD ESCOLAR – CONEXIÓN TOTAL – DEL MINISTERIO DE EDUCACIÓN NACIONAL VIGENCIA 2024 EN ESTABLECIMIENTOS Y/O SEDES EDUCATIVAS OFICIALES DE LOS MUNICIPIOS NO CERTIFICADOS DEL DEPARTAMENTO DE SUCRE (BPIN: 2024002700047) (Meta del Proyecto: 55558) (Ejecución 2024: 55558)</t>
  </si>
  <si>
    <t>IMPLEMENTACIÓN DE LA ESTRATEGIA DE CONECTIVIDAD ESCOLARDURANTE LA VIGENCIA 2025 EN ESTABLECIMIENTOS Y/O SEDES EDUCATIVAS DEL DEPARTAMENTO DE SUCRE. (BPIN: 202500000027014) (Tipo de Banco: Banco Territorial)</t>
  </si>
  <si>
    <t>Implementación de la estrategia de conectividad escolar durante la vigencia 2025 en establecimientos y/o sedes educativas del departamento de   Sucre (Bpin: 202500000027014) (Tipo de Banco: Banco Territorial) (Meta total del indicador: 66087.0) (Meta total de la vigencia: 66087.0) (Ejecutado: 66087.0)</t>
  </si>
  <si>
    <t>IMPLEMENTACIÓN DE UNA ESTRATEGIA DE CONECTIVIDAD ESCOLAR DURANTE LA VIGENCIA 2026 EN ESTABLECIMIENTOS Y/O SEDES EDUCATIVAS OFICIALES DEL DEPARTAMENTO DE SUCRE. (BPIN: 202500000037457) (Meta del proyecto: 33758) (Tipo de Banco: Banco Territorial) (Estado en Portafolio: En estudios previos)
Implementación de la estrategia de conectividad escolar del ministerio de educación nacional vigencia 2026 en establecimientos y/o sedes educativas de los municipios no certificados del departamento de Sucre (BPIN: 202600000007022) (Meta del proyecto: 54199) (Tipo de Banco: Banco Territorial)</t>
  </si>
  <si>
    <t>IMPLEMENTACIÓN DE LA ESTRATEGIA DE CONECTIVIDAD ESCOLAR – CONEXIÓN TOTAL – DEL MINISTERIO DE EDUCACIÓN NACIONAL VIGENCIA 2027 EN ESTABLECIMIENTOS Y/O SEDES EDUCATIVAS OFICIALES DE LOS MUNICIPIOS NO CERTIFICADOS DEL DEPARTAMENTO DE SUCRE. (Bpin: )</t>
  </si>
  <si>
    <t>08-08-2024: El proyecto fue contratado el día 19 de julio de 2024
12/08/2024 PROYECTO CIB ACTA DE INICIO DEL 29/04/2024</t>
  </si>
  <si>
    <t>Corresponde a la instalación del servicio de internet en los establecimientos educativos para fines pedagógicos. Proyecto Implementación de La Estrategia de Conectividad Escolar – Conexión Total – del Ministerio de Educación Nacional Vigencia 2024 En Esta</t>
  </si>
  <si>
    <t>MT050</t>
  </si>
  <si>
    <t>16</t>
  </si>
  <si>
    <t>Servicio de acompañamiento para el desarrollo de modelos educativos interculturales</t>
  </si>
  <si>
    <t>2201056</t>
  </si>
  <si>
    <t>Modelos educativos acompañados</t>
  </si>
  <si>
    <t>220105600</t>
  </si>
  <si>
    <t>Incluye las acciones de  acompañamiento en la construcción concertada y participativa de las fases de los modelos educativos:  formulación, diseño y ajuste e implementación.</t>
  </si>
  <si>
    <t>Número de modelos</t>
  </si>
  <si>
    <t>Acompañamiento para la implementación de un modelo educativo intercultural (Tipo Banco: Banco de Gestiones) (Meta de la gestión: 1)</t>
  </si>
  <si>
    <t>Acompañamiento para la implementación de un modelo educativo intercultural (Tipo de banco: Banco de Gestiones) (Meta de la gestión: 1) (Ejecutado: 5)</t>
  </si>
  <si>
    <t>Acompañamiento para la implementación de un modelo educativo intercultural</t>
  </si>
  <si>
    <t>Acompañamiento para la implementación de un modelo educativo intercultural (Bpin: )</t>
  </si>
  <si>
    <t>Establecer alianzas entre el MEN, secretarias de educación e instituciones educativas oficiales para resignificar los proyectos educativos institucionales PEI a proyectos educativos y/o etnoeducativos comunitarios PEC.</t>
  </si>
  <si>
    <t>MT051</t>
  </si>
  <si>
    <t>17</t>
  </si>
  <si>
    <t>Servicio educativo de promoción del bilingüismo para docentes</t>
  </si>
  <si>
    <t>2201060</t>
  </si>
  <si>
    <t>Docentes beneficiados con estrategias de promoción del bilingüismo.</t>
  </si>
  <si>
    <t>220106000</t>
  </si>
  <si>
    <t>Se refiere a los procesos y planes de formación docente que posibiliten el aprendizaje o mejoramiento del dominio del nivel de una lengua extranjera, el mejoramiento de las prácticas de aula,  la renovación metodológica para la enseñanza de otras lenguas y el fomento a la implementación del currículo sugerido de otros idiomas.</t>
  </si>
  <si>
    <t>Número de docentes</t>
  </si>
  <si>
    <t>Asistencia de docentes al foro de bilingüismo 2024 (BPIN: Por Gestión) (Meta del Proyecto: 150) (Ejecución 2024: 150)
Asistencia docentes al Tour linguistico y cultural 2024 (BPIN: Por Gestión) (Meta del Proyecto: 187) (Ejecución 2024: 187)
CAPACITACION docentes - Webinar IA y aprendizaje de idiomas (BPIN: Por Gestión) (Meta del Proyecto: 24) (Ejecución 2024: 24)
docentes formados con ALIANZA - ITALIA- COLOMBIA (BPIN: Por Gestión) (Meta del Proyecto: 2) (Ejecución 2024: 2)</t>
  </si>
  <si>
    <t>Formación bilingüe para docentes (Tipo Banco: Banco de Gestiones) (Meta de la gestión: 102)</t>
  </si>
  <si>
    <t>Formación bilingüe para docentes (Tipo de banco: Banco de Gestiones) (Meta de la gestión: 102) (Ejecutado: 102)</t>
  </si>
  <si>
    <t>Formación bilingüe para docentes</t>
  </si>
  <si>
    <t>Formación bilingüe para docentes (Bpin: )</t>
  </si>
  <si>
    <t>Realizar a través de alianzas público y privada los procesos de formación continua en una segunda lengua a los docentes de bilingüismo y dotar las instituciones educativas con aulas interactivas bilingües e interculturales.</t>
  </si>
  <si>
    <t>MT052</t>
  </si>
  <si>
    <t>18</t>
  </si>
  <si>
    <t>Servicio de apoyo a proyectos pedagógicos productivos</t>
  </si>
  <si>
    <t>2201061</t>
  </si>
  <si>
    <t>Establecimientos educativos beneficiados</t>
  </si>
  <si>
    <t>220106100</t>
  </si>
  <si>
    <t>Corresponden al apoyo financiero o en especie para la implementación de proyectos pedagógicos productivos.</t>
  </si>
  <si>
    <t>Convenio Doble Titulación con SENA, programas productivos en las IETAS adscritas a la ETC Sucre. 2025 (Tipo Banco: Banco de Gestiones) (Meta de la gestión: 20)
Gestionar los recursos económicos mediante el acceso a las convocatorias del orden internacional, nacional y regional para el fortalecimiento de los proyectos pedagógicos y productivos sostenibles en las IETAS del departamento. (Tipo Banco: Banco de Gestiones) (Meta de la gestión: 8)</t>
  </si>
  <si>
    <t>Convenio Doble Titulación con SENA, programas productivos en las IETAS adscritas a la ETC Sucre. 2025 (Tipo de banco: Banco de Gestiones) (Meta de la gestión: 20) (Ejecutado: 20)</t>
  </si>
  <si>
    <t>Gestionar los recursos económicos mediante el acceso a las convocatorias del orden internacional, nacional y regional para el fortalecimiento de los proyectos pedagógicos y productivos sostenibles en las IETAS del departamento. Incluye el desarrollo de es (Bpin: )</t>
  </si>
  <si>
    <t>MT053</t>
  </si>
  <si>
    <t>Estudios de preinversión</t>
  </si>
  <si>
    <t>2201063</t>
  </si>
  <si>
    <t>Estudios o diseños realizados</t>
  </si>
  <si>
    <t>220106300</t>
  </si>
  <si>
    <t>Incluye la realización de los estudios requeridos en las fases de pre factibilidad, factibilidad o definitivos. </t>
  </si>
  <si>
    <t>Número de estudios y diseños</t>
  </si>
  <si>
    <t>La meta fue incluida para financiar la preinversión de proyectos de infraestructura que cumplan con las metas del plan de desarrollo. Actualmente no se tiene proyecto en formulación</t>
  </si>
  <si>
    <t>La meta fue incluida para financiar la preinversión de proyectos de infraestructura que cumplan con las metas del plan de desarrollo. Actualmente no se tiene proyecto en formulación (Bpin: )</t>
  </si>
  <si>
    <t>Impulso de acciones encaminadas a la elaboración de estudios de preinversión y/o ampliar y mejorar la infraestructura educativa y su dotación. Ambientes de aprendizajes, laboratorios y comedores escolares.</t>
  </si>
  <si>
    <t>MT054</t>
  </si>
  <si>
    <t>20</t>
  </si>
  <si>
    <t>Servicio de evaluación para docentes</t>
  </si>
  <si>
    <t>2201064</t>
  </si>
  <si>
    <t>Docentes evaluados</t>
  </si>
  <si>
    <t>220106400</t>
  </si>
  <si>
    <t>Incluye la realización de evaluaciones que permitan valorar las competencias de los docentes.</t>
  </si>
  <si>
    <t>Evaluación anual realizada a docentes y directivos docentes (BPIN: Por Gestión) (Meta del Proyecto: 1900) (Ejecución 2024: 1750)</t>
  </si>
  <si>
    <t>Evaluación anual realizada a docentes y directivos docente (Tipo Banco: Banco de Gestiones) (Meta de la gestión: 1900)</t>
  </si>
  <si>
    <t>Evaluación anual realizada a docentes y directivos docente (Tipo de banco: Banco de Gestiones) (Meta de la gestión: 1900) (Ejecutado: 1931)</t>
  </si>
  <si>
    <t>Gestión - Evaluación anual realizada a docentes y directivos docente</t>
  </si>
  <si>
    <t>Gestión - Evaluación anual realizada a docentes y directivos docente (Bpin: )</t>
  </si>
  <si>
    <t>Estas evaluaciones estan programadas para iniciar a finales de octubre y su culminación el 7 de diciembre, con lo que se cumpliria la meta.</t>
  </si>
  <si>
    <t>Gestionar los mecanismos institucionales necesarios a través de los distintos actores del sistema educativo para implementar el Plan Decenal de Educación con criterios de Eficiencia, Eficacia, Innovación y Sostenibilidad.</t>
  </si>
  <si>
    <t>MT055</t>
  </si>
  <si>
    <t>21</t>
  </si>
  <si>
    <t>Servicio de apoyo para el fortalecimiento de escuelas de padres</t>
  </si>
  <si>
    <t>2201067</t>
  </si>
  <si>
    <t>Escuelas de padres apoyadas</t>
  </si>
  <si>
    <t>220106700</t>
  </si>
  <si>
    <t>Incluye las diferentes estrategias desarrolladas para fortalecer la conformación y la participación activa de las escuelas de padres.</t>
  </si>
  <si>
    <t>Número de escuelas</t>
  </si>
  <si>
    <t>Apoyo a las escuelas de padres realizadas en los establecimientos educativos (BPIN: Por Gestión) (Meta del Proyecto: 160) (Ejecución 2024: 206)</t>
  </si>
  <si>
    <t>Gestión - Apoyo a las escuelas de padres realizadas en los establecimientos educativos (Tipo Banco: Banco de Gestiones) (Meta de la gestión: 120)</t>
  </si>
  <si>
    <t>Gestión - Apoyo a las escuelas de padres realizadas en los establecimientos educativos (Tipo de banco: Banco de Gestiones) (Meta de la gestión: 120) (Ejecutado: 207)</t>
  </si>
  <si>
    <t>Gestión - apoyo a las escuelas de padres realizadas en los establecimientos educativos</t>
  </si>
  <si>
    <t>Gestión - apoyo a las escuelas de padres realizadas en los establecimientos educativos (Bpin: )</t>
  </si>
  <si>
    <t>Se realizó el cargue de informacion de escuelas de padres en la plataforma SIMAT, apoyando a   206 Sedes educativas  en lo relacionado con la implementación de escuela de padres de los municipios no certificados del Departamento de Sucre.</t>
  </si>
  <si>
    <t>Implementación de las Zonas de Orientación Escolar – ZOE para fortalecer la comunidad educativa de manera continua en los EE del Departamento de Sucre, logrando de esta manera movilizar prácticas educativas en los diferentes actores sociales de las escuel</t>
  </si>
  <si>
    <t>MT056</t>
  </si>
  <si>
    <t>Servicio de fomento a las instancias de participación del sector educación</t>
  </si>
  <si>
    <t>2201080</t>
  </si>
  <si>
    <t>Estrategias de fomento implementadas</t>
  </si>
  <si>
    <t>220108000</t>
  </si>
  <si>
    <t xml:space="preserve">Incluye las acciones de promoción y acompañamiento a los actores del sistema educativo orientadas a fomentar la conformación, reactivación y fortalecimiento de las instancias de participación del sector como las juntas de educación de los niveles departamental, distrital y municipal, entre otras.  </t>
  </si>
  <si>
    <t>Gestionar a través de acciones de promoción y acompañamiento a los actores del sistema educativo departamental con el fortalecimiento de la JUDE.</t>
  </si>
  <si>
    <t>MT057</t>
  </si>
  <si>
    <t>23</t>
  </si>
  <si>
    <t>Servicio de apoyo a la atención integral para la convivencia escolar</t>
  </si>
  <si>
    <t>2201081</t>
  </si>
  <si>
    <t>Sedes educativas apoyadas en la implementación de la ruta de atención integral para la convivencia escolar.</t>
  </si>
  <si>
    <t>220108100</t>
  </si>
  <si>
    <t>Incluye las acciones de promoción, prevención, atención y seguimiento a situaciones que afectan la convivencia escolar y el ejercicio de los derechos humanos sexuales y reproductivos  y que apoyan los procesos y procedimientos que en la materia adelantan las sedes educativas.</t>
  </si>
  <si>
    <t>Número de sedes</t>
  </si>
  <si>
    <t>Se realizaron 11 mesas en los municipios de Coloso, El Roble, Since, Betulia, Guaranda, Ovejas, Toluviejo, Galeras, San Marcos, San Onofre, San Benito (BPIN: Por Gestión) (Meta del Proyecto: 38) (Ejecución 2024: 38)</t>
  </si>
  <si>
    <t>Apoyo a la atención integral para la convivencia escolar: 20 ESTABLECIMIENTOS EDUCATIVOS (Tipo Banco: Banco de Gestiones) (Meta de la gestión: 20)</t>
  </si>
  <si>
    <t>Apoyo a la atención integral para la convivencia escolar: 20 ESTABLECIMIENTOS EDUCATIVOS (Tipo de banco: Banco de Gestiones) (Meta de la gestión: 20) (Ejecutado: 259)</t>
  </si>
  <si>
    <t>Personal para apoyo a la atención integral para la convivencia escolar</t>
  </si>
  <si>
    <t>Personal para apoyo a la atención integral para la convivencia escolar (Bpin: )</t>
  </si>
  <si>
    <t>Se realizarón 12 mesas en los siguientes municipios, coloso, el roble, since, betulia, guaranda, ovejas, toluviejo, galeras, san marcos, san onofre, san benito.</t>
  </si>
  <si>
    <t xml:space="preserve">Incluye los proyectos encaminados al fortalecimiento de la Convivencia Escolar y construcción de Ciudadanía en Las I.E Oficiales en el departamento de Sucre.
Gestionar los recursos humanos, técnicos y económicos en las instituciones educativas oficiales </t>
  </si>
  <si>
    <t>MT058</t>
  </si>
  <si>
    <t>24</t>
  </si>
  <si>
    <t>Servicio de orientación socio ocupacional</t>
  </si>
  <si>
    <t>2201085</t>
  </si>
  <si>
    <t>Estudiantes vinculados a procesos de orientación socio ocupacional</t>
  </si>
  <si>
    <t>220108500</t>
  </si>
  <si>
    <t>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t>
  </si>
  <si>
    <t>Número de estudios</t>
  </si>
  <si>
    <t>Estudiantes de 10 y 11 beneficiados con ferias universitarias (BPIN: Por Gestión) (Meta del Proyecto: 3000) (Ejecución 2024: 1725)
Estudiantes de 10 y 11 con el plan de orientación socio ocupacional de los establecimientos educativos del departamento de Sucr (BPIN: Por Gestión) (Meta del Proyecto: 7261) (Ejecución 2024: 7261)</t>
  </si>
  <si>
    <t>Gestión - Orientación socio ocupacional orientada a los jovenes de los establecimientos educativos (POSO) (Tipo Banco: Banco de Gestiones) (Meta de la gestión: )</t>
  </si>
  <si>
    <t>Gestión - Orientación socio ocupacional orientada a los jovenes de los establecimientos educativos (POSO) (Tipo de banco: Banco de Gestiones) (Meta de la gestión: ) (Ejecutado: 7261)</t>
  </si>
  <si>
    <t>Gestión - orientación socio ocupacional orientada a los jovenes de los establecimientos educativos</t>
  </si>
  <si>
    <t>Gestión - orientación socio ocupacional orientada a los jovenes de los establecimientos educativos (Bpin: )</t>
  </si>
  <si>
    <t>Se han beneficiado 1,300 estudiantes de los grados 9, 10 y 11  de los municipios de Sincelejo y Santiago de Tolú, mediante la organización de ferias universitarias (Por Gestión)</t>
  </si>
  <si>
    <t>MT059</t>
  </si>
  <si>
    <t>25</t>
  </si>
  <si>
    <t>Ambientes de aprendizaje para la educación inicial preescolar, básica y media dotados</t>
  </si>
  <si>
    <t>2201070</t>
  </si>
  <si>
    <t>Ambientes de aprendizaje dotados</t>
  </si>
  <si>
    <t>220107000</t>
  </si>
  <si>
    <t>Incluye la disposición de material didáctico, pedagógico, tecnológico o de mobiliario en espacios estructurados para el aprendizaje significativo.</t>
  </si>
  <si>
    <t>Número de ambientes de aprendizaje</t>
  </si>
  <si>
    <t>MEJORAMIENTO INTEGRAL Y DOTACIÓN DE LAS AULAS DE INFORMÁTICAS Y FORMACIÓN DOCENTES EN HERRAMIENTAS TICS PARA LA INNOVACIÓN EDUCATIVA DEL MUNICIPIO DE TOLUVIEJO-SUCRE(CENTRO EDUCATIVO SAN JOSE, I.E. MACAJAN - SEDE PRICIPAL, CENTRO EDUCATIVO EL CAÑITO, I.E. (Homologado) (BPIN: 20210214000083) (Meta del Proyecto: 5) (Ejecución 2024: 5)</t>
  </si>
  <si>
    <t>Aula Amiga IE San Pedro Claver (Tipo Banco: Banco de Gestiones) (Meta de la gestión: 0)</t>
  </si>
  <si>
    <t>Aula Amiga IE San Pedro Claver (Tipo de banco: Banco de Gestiones) (Meta de la gestión: 0) (Ejecutado: 1)</t>
  </si>
  <si>
    <t xml:space="preserve">En el mes de julio se terminó la ejecución de las 5 aulas de informatica en las IE focalizadas y se entregó la dotación de mobiliario. Se tiene programada la entrega para la ultima semana de octubre debido a que se presentaron inconvenientes con las licencias de los contenidos educativos. la capacitación a los docentes esta programada para terminarel dia  11 de poctubre. 
</t>
  </si>
  <si>
    <t>Proyectos de Implementación de ambientes de aprendizaje significativo y puesta en marcha de aulas móviles interactivas innovadoras para la formación de estudiantes de las instituciones educativas del Departamento de Sucre.
Gestión de recursos mediante al</t>
  </si>
  <si>
    <t>MT060</t>
  </si>
  <si>
    <t>26</t>
  </si>
  <si>
    <t>Servicio de asistencia técnica</t>
  </si>
  <si>
    <t>2201089</t>
  </si>
  <si>
    <t>Asistencias Técnicas Realizadas</t>
  </si>
  <si>
    <t>220108900</t>
  </si>
  <si>
    <t>Corresponde al acompañamiento, asesoría y seguimiento técnico para la transferencia de herramientas de gestión y conocimiento a entidades nacionales y territoriales, o a grupos de valor, en procedimientos y trámites institucionales de competencia de la entidad.</t>
  </si>
  <si>
    <t>Número de asistencias técnicas</t>
  </si>
  <si>
    <t>Asistencia técnica en procesos de formación integral, pedagógica y curricular para los docentes de los establecimientos educativos oficiales en la ampliación del tiempo escolar, en los establecimientos educativos de jornada única existentes. (BPIN: Por Gestión) (Meta del Proyecto: 11) (Ejecución 2024: 12)</t>
  </si>
  <si>
    <t>Asistencia técnica en procesos de formación integral, pedagógica y curricular para los docentes de los establecimientos educativos oficiales en la ampliación del tiempo escolar, en los establecimientos educativos de jornada única existentes. (Tipo Banco: Banco de Gestiones) (Meta de la gestión: 11)</t>
  </si>
  <si>
    <t>Asistencia técnica en procesos de formación integral, pedagógica y curricular para los docentes de los establecimientos educativos oficiales en la ampliación del tiempo escolar, en los establecimientos educativos de jornada única existentes. (Tipo de banco: Banco de Gestiones) (Meta de la gestión: 11) (Ejecutado: 12)</t>
  </si>
  <si>
    <t>Gestión - Asistencia técnica en procesos de formación integral, pedagógica y curricular para los docentes de los establecimientos educativos oficiales en la ampliación del tiempo escolar, en los establecimientos educativos de jornada única existentes.</t>
  </si>
  <si>
    <t>Gestión - Asistencia técnica en procesos de formación integral, pedagógica y curricular para los docentes de los establecimientos educativos oficiales en la ampliación del tiempo escolar, en los establecimientos educativos de jornada única existentes. (Bpin: )</t>
  </si>
  <si>
    <t>Se presto asistencia técnica a los 12 establecimientos educativos que se encuentran en jornada unica, (Por Gestión).</t>
  </si>
  <si>
    <t>MT061</t>
  </si>
  <si>
    <t>27</t>
  </si>
  <si>
    <t>Servicio de apoyo pedagógico para la oferta de educación inclusiva para preescolar, básica y media</t>
  </si>
  <si>
    <t>2201084</t>
  </si>
  <si>
    <t>sedes educativas con apoyo pedagógico para la oferta de educación inclusiva para preescolar, básica y media</t>
  </si>
  <si>
    <t>220108400</t>
  </si>
  <si>
    <t>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t>
  </si>
  <si>
    <t>Fortalecimiento de los establecimientos educativos mediante el programa de educación inclusiva con calidad y equidad para la atención a la población con discapacidad durante la vigencia 2025, en el departamento de  Sucre (Tipo Banco: Banco de Gestiones) (Meta de la gestión: 210)</t>
  </si>
  <si>
    <t>Fortalecimiento DE LOS ESTABLECIMIENTOS EDUCATIVOS MEDIANTE EL PROGRAMA DE EDUCACIÓN INCLUSIVA CON CALIDAD Y EQUIDAD PARA LA ATENCIÓN A ESTUDIANTES CON DISCAPACIDAD, CAPACIDADES Y TALENTOS EXCEPCIONALES Y ATENCION A JOVENES DEL SISTEMA DE RESPONSABILIDAD PENAL PARA ADOLESCENTES (SRPA) VIGENCIA 2026 EN EL DEPARTAMENTO DE Sucre (BPIN: 202600000008145) (Meta del proyecto: 212) (Tipo de Banco: Banco Territorial) (Estado en Portafolio: Registrado en banco)
PROYECTO FORTALECIMIENTO DE LOS ESTABLECIMIENTOS EDUCATIVOS MEDIANTE EL PROGRAMA DE EDUCACION INCLUSIVA CON CALIDAD Y EQUIDAD PARA LA ATENCIÓN A LA DIVERSIDAD, DURANTE LA VIGENCIA 2026 EN EL DEPARTAMENTO DE SUCRE</t>
  </si>
  <si>
    <t>PROYECTO FORTALECIMIENTO DE LOS ESTABLECIMIENTOS EDUCATIVOS MEDIANTE EL PROGRAMA DE EDUCACION INCLUSIVA CON CALIDAD Y EQUIDAD PARA LA ATENCIÓN A LA DIVERSIDAD, DURANTE LA VIGENCIA 2027 EN EL DEPARTAMENTO DE SUCRE (Bpin: )</t>
  </si>
  <si>
    <t>Se realizo la planeación de trabajo por municipio, socialización a travez de corrreo electronico de la circular del proyecto a los municipios y se realizo notificiación a las instituciones educativas indicando las fases del proyecto,  215 instituciones educativas participaron del socializacion del proyecto y se realzia visita 181  instituciones para contrastar la matricula reportada en SIMAT( SISTEMA INTEGRADO DE MATRICULAS).</t>
  </si>
  <si>
    <t>Ruta por la inclusión para cualificar a directivos, docentes, administrativos y orientadores escolares de los establecimientos educativos del departamento, en el marco del Decreto 1421 de 2017 de la educación inclusiva con calidad y equidad; estudiantes c</t>
  </si>
  <si>
    <t>MT062</t>
  </si>
  <si>
    <t>28</t>
  </si>
  <si>
    <t>Servicio de atención integral para la primera infancia</t>
  </si>
  <si>
    <t>2201037</t>
  </si>
  <si>
    <t>Instituciones educativas oficiales que implementan el nivel preescolar en el marco de la atención integral</t>
  </si>
  <si>
    <t>220103700</t>
  </si>
  <si>
    <t>Incluye las acciones dirigidas a desarrollar los Planes de Atención Integral a la Primera Infancia</t>
  </si>
  <si>
    <t>Número de instituciones educativas oficiales</t>
  </si>
  <si>
    <t>Se adelanto la apertura de el grado de educación inicial (Jardin, Prejardin) en 24 establecimientos educativos, mediante Resolución (BPIN: Por Gestión) (Meta del Proyecto: 20) (Ejecución 2024: 24)</t>
  </si>
  <si>
    <t>Gestión - Apoyo a establecimientos educativos en la implementación de nivel preescolar (Tipo Banco: Banco de Gestiones) (Meta de la gestión: )</t>
  </si>
  <si>
    <t>Gestión - Apoyo a establecimientos educativos en la implementación de nivel preescolar</t>
  </si>
  <si>
    <t>Gestión - Apoyo a establecimientos educativos en la implementación de nivel preescolar (Bpin: )</t>
  </si>
  <si>
    <t>Se adelanto la apertura de el grado de educación inicial (Jardin, Prejardin) en 24 establecimientos educativos, mediante Resolución (Por Gestión).</t>
  </si>
  <si>
    <t>MT063</t>
  </si>
  <si>
    <t>29</t>
  </si>
  <si>
    <t>Servicio educación formal por modelos educativos flexibles</t>
  </si>
  <si>
    <t>2201030</t>
  </si>
  <si>
    <t>Beneficiarios atendidos con modelos educativos flexibles</t>
  </si>
  <si>
    <t>220103000</t>
  </si>
  <si>
    <t>Incluye la puesta en marcha de  propuestas de educación formal que permiten atender a poblaciones diversas o en condiciones de vulnerabilidad, que presentan dificultades para participar en la oferta educativa tradicional.</t>
  </si>
  <si>
    <t>Modelo rural San Onofre en educación inicial 5 sedes educativas (BPIN: Por Gestión) (Meta del Proyecto: 5) (Ejecución 2024: 5)
Modelos educativos flexibles para estudiantes de los establecimientos educativos (BPIN: Por Gestión) (Meta del Proyecto: 6) (Ejecución 2024: 6)</t>
  </si>
  <si>
    <t>Estudiantes beneficiarios de Modelos educativos flexibles para establecimientos educativos: Escuela Nueva, Post Primaria,  Telesecundaria, Etnoeducación, y Educación Adulta (Misional) (Tipo Banco: Banco de Gestiones) (Meta de la gestión: 9)</t>
  </si>
  <si>
    <t>Estudiantes beneficiarios de Modelos educativos flexibles para establecimientos educativos: Escuela Nueva, Post Primaria,  Telesecundaria, Etnoeducación, y Educación Adulta (Misional) (Tipo de banco: Banco de Gestiones) (Meta de la gestión: 9) (Ejecutado: 17617)</t>
  </si>
  <si>
    <t>modelos educativos flexibles para estudiantes de los establecimientos educativos (Misional)</t>
  </si>
  <si>
    <t>modelos educativos flexibles para estudiantes de los establecimientos educativos (Misional) (Bpin: )</t>
  </si>
  <si>
    <t>Mediante Rdesolución No. 0899 de 2024 se autoriza la implementación de estrategias de fortalecimiento pedagogicos.</t>
  </si>
  <si>
    <t>MT064</t>
  </si>
  <si>
    <t>30</t>
  </si>
  <si>
    <t>Servicio de fomento para la permanencia en programas de educación formal</t>
  </si>
  <si>
    <t>2201033</t>
  </si>
  <si>
    <t>Personas beneficiarias de estrategias de permanencia</t>
  </si>
  <si>
    <t>220103300</t>
  </si>
  <si>
    <t>Incluye la implementación de estrategias para fortalecer las acciones de retención estudiantil de la población vulnerable escolarizada en el sistema educativo</t>
  </si>
  <si>
    <t>Zonas de orientación escolar (BPIN: Por Gestión) (Meta del Proyecto: 1) (Ejecución 2024: 1703)</t>
  </si>
  <si>
    <t>Gestión - Personas beneficiadas con las estrategias de promoción escolar: PAE, Transporte Escolar, Centros de Interes. (Tipo Banco: Banco de Gestiones) (Meta de la gestión: )</t>
  </si>
  <si>
    <t>Gestión - Personas beneficiadas con las estrategias de promoción escolar: PAE, Transporte Escolar, Centros de Interes. (Tipo de banco: Banco de Gestiones) (Meta de la gestión: ) (Ejecutado: 50000)</t>
  </si>
  <si>
    <t>Gestión - Zonas de orientación escolar</t>
  </si>
  <si>
    <t>Gestión - Zonas de orientación escolar (Bpin: )</t>
  </si>
  <si>
    <t>Se implemento una zona de orientación escolar en el Municipio de Toluviejo, en la Istituición Educativa Heriberto García Garrido, (Por Gestión), es de resaltar que inicialmente esta meta estaba programada con un indicador secundariodenominado estrategias implementadas, medido por numero, y posteriormente fue ajustado al indicador principal sin cambiar los valores de la meta inicial, lo que genera una variación significativa en la meta, dado que este es medido en personas beneficiadas.</t>
  </si>
  <si>
    <t>MT065</t>
  </si>
  <si>
    <t>31</t>
  </si>
  <si>
    <t>Servicio de apoyo a la permanencia con alimentación escolar</t>
  </si>
  <si>
    <t>2201028</t>
  </si>
  <si>
    <t>Raciones contratadas</t>
  </si>
  <si>
    <t>220102800</t>
  </si>
  <si>
    <t>Incluye la implementación de estrategias de alimentación escolar para fortalecer las acciones de retención estudiantil.</t>
  </si>
  <si>
    <t>Número de raciones</t>
  </si>
  <si>
    <t>APOYO AL PROGRAMA DE ALIMENTACIÓN ESCOLAR -PAE REGULAR- EN LAS  INSTITUCIONES EDUCATIVAS OFICIALES DEL DEPARTAMENTO DE  SUCRE VIGENCIA 2024 - Está formulado con un Producto Diferente 220107900: Estudiantes beneficiados del programa de alimentación escolar; Homologado (BPIN: 2023002700175) (Meta del Proyecto: 4530600) (Ejecución 2024: 4530600)
APOYO AL PROGRAMA DE ALIMENTACIÓN ESCOLAR PARA PUEBLOS INDÍGENAS (PAIP) PARA LA VIGENCIA 2024 EN EL DEPARTAMENTO DE SUCRE (BPIN: 2023002700176) (Meta del Proyecto: 1788480) (Ejecución 2024: 1788480)</t>
  </si>
  <si>
    <t>Apoyo al programa de alimentación escolar para pueblos indígenas (PAIP) primera etapa en los establecimientos educativos oficiales del departamento de Sucre (BPIN: 202400000004487) (Tipo de Banco: Banco Territorial)
APOYO AL PROGRAMA DE ALIMENTACIÓN ESCOLAR -PAE REGULAR- EN LAS  INSTITUCIONES EDUCATIVAS OFICIALES DEL DEPARTAMENTO DE  SUCRE VIGENCIA 2025 (BPIN: 2025000020019) (Tipo de Banco: Banco de Regalías)
APOYO AL PROGRAMA DE ALIMENTACION ESCOLAR - PAE - PRIMERA ETAPA EN LOS ESTABLECIMIENTOS EDUCATIVOS OFICIALES DEL DEPARTAMENTO DE SUCRE (BPIN: 2024002700139) (Tipo de Banco: Banco Territorial)</t>
  </si>
  <si>
    <t>Apoyo al programa de alimentación escolar -PAE- primera etapa en los establecimientos educativos oficiales del departamento de  Sucre (Bpin: 2024002700139) (Tipo de Banco: Banco Territorial) (Meta total del indicador: 2610160.0) (Meta total de la vigencia: 2610160.0) (Ejecutado: 3002011.0)
Apoyo al programa de alimentación escolar para pueblos indígenas (PAIP)  primera etapa en los establecimientos educativos oficiales del departamento de  Sucre (Bpin: 202400000004487) (Tipo de Banco: Banco Territorial) (Meta total del indicador: 1423408.0) (Meta total de la vigencia: 1423408.0) (Ejecutado: 693104.0)
APOYO AL PROGRAMA DE ALIMENTACIÓN ESCOLAR -PAE REGULAR- EN LAS  INSTITUCIONES EDUCATIVAS OFICIALES DEL DEPARTAMENTO DE  SUCRE VIGENCIA 2025 (BPIN: 2025000020019) (Tipo de banco: Banco de Regalías) (Meta total del proyecto: 1101975) (Ejecutado: 1101975.0)</t>
  </si>
  <si>
    <t>Implementación del programa de alimentación escolar -PAE- en los establecimientos educativos oficiales en ruralidad dispersa del departamento de Sucre (BPIN: 202500000035386) (Meta del proyecto: 172140) (Tipo de Banco: Banco Territorial) (Estado en Portafolio: En subsanaciones por secretaría sectorial)
Implementación del programa de alimentación escolar PAE para la vigencia 2026 en el Departamento de Sucre (BPIN: 202500000042419) (Meta del proyecto: 4382933) (Tipo de Banco: Banco Territorial) (Estado en Portafolio: En Ejecución)
APOYO AL PROGRAMA DE ALIMENTACIÓN ESCOLAR -PAE REGULAR- EN LAS  INSTITUCIONES EDUCATIVAS OFICIALES DEL DEPARTAMENTO DE  SUCRE VIGENCIA 2026
APOYO AL PROGRAMA DE ALIMENTACIÓN ESCOLAR PARA PUEBLOS INDÍGENAS (PAIP) PARA LA VIGENCIA 2026 EN EL DEPARTAMENTO DE SUCRE</t>
  </si>
  <si>
    <t>Implementación del programa de alimentación escolar PAE para la vigencia 2026 en el Departamento de   Sucre (Bpin: 202500000042419) (Meta de la vigencia: 4.382.933,00) (Ejecucion: 392.290,00) (Tipo de banco: Banco Territorial) (Estado en portafolio: En Ejecución)</t>
  </si>
  <si>
    <t>APOYO AL PROGRAMA DE ALIMENTACIÓN ESCOLAR -PAE REGULAR- EN LAS  INSTITUCIONES EDUCATIVAS OFICIALES DEL DEPARTAMENTO DE  SUCRE VIGENCIA 2027 (Bpin: )
APOYO AL PROGRAMA DE ALIMENTACIÓN ESCOLAR PARA PUEBLOS INDÍGENAS (PAIP) PARA LA VIGENCIA 2027 EN EL DEPARTAMENTO DE SUCRE (Bpin: )</t>
  </si>
  <si>
    <t>1) 12/08/2024 continua la ejecución sin novedad en entrega de complementos alimenticios a los estudiantes.
Metodología de asignación: Se distribuyen las metas de acuerdo con los valores indicativos para cada vigencia
2) 12/08/2024 se encuentra en ejecución. Tiene 3 pagos aprobados
Se encuentran 2 proyectos en ejecución Proyecto PAE PAIP y  PAE Regular, a corte  septiembre de 2024, se han entregado 3,311.841 por PAE Regular y por PAIP 1.312.884 raciones alimenticias.</t>
  </si>
  <si>
    <t xml:space="preserve">Implementación del plan de alimentación escolar para el suministro diario de complemento alimentario jornada de la mañana y tarde, complemento almuerzo preparados en sitio de consumo e industrializadas para niños, niñas y adolescentes matriculados en las </t>
  </si>
  <si>
    <t>MT066</t>
  </si>
  <si>
    <t>32</t>
  </si>
  <si>
    <t>Infraestructura educativa construida</t>
  </si>
  <si>
    <t>2201051</t>
  </si>
  <si>
    <t>Sedes educativas nuevas construidas</t>
  </si>
  <si>
    <t>220105100</t>
  </si>
  <si>
    <t>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t>
  </si>
  <si>
    <t>CONSTRUCCIÓN DE LA INSTITUCIÓN EDUCATIVA TÉCNICO AGROPECUARIA DE CHINULITO EN EL MUNICIPIO DE COLOSÓ (Bpin: 20211301011982) (Meta del proyecto: 1) (Tipo de banco: Banco de Aliados)</t>
  </si>
  <si>
    <t>Se encuentra en etapa precontractual - La contración y ejecución no la realiza la Gobernación de Sucre.</t>
  </si>
  <si>
    <t>Construir la Infraestructura eductiva en la IETA de chinulito, municipio de Colosó.</t>
  </si>
  <si>
    <t>MT067</t>
  </si>
  <si>
    <t>33</t>
  </si>
  <si>
    <t>Infraestructura educativa mejorada</t>
  </si>
  <si>
    <t>2201052</t>
  </si>
  <si>
    <t>Sedes educativas mejoradas</t>
  </si>
  <si>
    <t>220105200</t>
  </si>
  <si>
    <t>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t>
  </si>
  <si>
    <t>ADECUACIÓN DE LAS INSTALACIONES DE LA INSTITUCIÓN EDUCATIVA INSTITUTO LA UNIÓN, EN EL MUNICIPIO DE LA UNIÓN,DEPARTAMENTO DE SUCRE (2023002700128):1 (BPIN: 2023002700128) (Meta del Proyecto: 1) (Ejecución 2024: 1)
MANTENIMIENTO DE LAS INSTALACIONES DEL CENTRO DE DESARROLLO INFANTIL RAYITO DE LUZ EN EL MUNICIPIO DE SINCÉ, DEPARTAMENTO DE SUCRE (2024002700043) (BPIN: 2024002700043) (Meta del Proyecto: 1) (Ejecución 2024: 1)
CONVOCATORIA FFIE (2021-2024) (BPIN: Por Gestión) (Meta del Proyecto: 10) (Ejecución 2024: 23)</t>
  </si>
  <si>
    <t xml:space="preserve">
CONVOCATORIA FFIE (2021-2024): CE el torno san marcos, IE palo alto san marcos
IE sabaneta sede villa lopez betulia, IE puerto lopez guaranda,CE tierra santa guaranda, IE. Pio ii Coveñas,CE. Santa Fe Coveñas, CE. El Yeso, MorroaIE. Brisas del Mar Morroa  IE. Pajarito la Unión, IE. Las Palmitas la Unión,  IE. Bazán Sincé,  IE. Moralito Sincé , IE. Sabaneta sede charco Niza Betulia, IE el Limón de San Benito. (BPIN: ) (Tipo de Banco: Banco de Aliados)
AMPLIACIÓN Y MEJORAMIENTO DE LA INFRAESTRUCTURA EDUCATIVA DE LA SUBREGIÓN DE LA MOJANA, EN LOS NIVELES PREESCOLAR, BÁSICA Y MEDIA (BPIN: 2021002700161) (Tipo de Banco: Banco Territorial)
ADECUACIÓN Y MEJORAMIENTO DE SEDES EDUCATIVAS DE LA SUBREGIÓN SAN JORGE Y SABANAS, POR UNA EDUCACIÓN DIFERENTE, DEPARTAMENTO DE SUCRE (BPIN: 2023002700070) (Tipo de Banco: Banco de Regalías)
MEJORAMIENTO DE LA  INFRAESTRUCTURA DE LA INSTITUCION EDUCATIVA BUENAVISTA - SEDE PRIMARIA SAN FRANCISCO DE ASIS, MUNICIPIO DE BUENAVISTA, DEPARTAMENTO DE SUCRE (BPIN: 2024002700115) (Tipo de Banco: Banco Territorial)</t>
  </si>
  <si>
    <t>Mejoramiento de la Infraestructura de la Institución Educativa Buenavista - Sede Primaria San Francisco de Asís municipio de Buenavista Departamento de   Sucre (Bpin: 2024002700115) (Tipo de Banco: Banco Territorial) (Meta total del indicador: 1.0) (Meta total de la vigencia: 1.0) (Ejecutado: 1.0)
Sedes educativas mejoradas (Tipo de banco: Banco de Gestiones) (Meta de la gestión:  ) (Ejecutado: 15)</t>
  </si>
  <si>
    <t>CONSTRUCCIÓN DE CERRAMIENTO DE LA INSTITUCIÓN EDUCATIVA MARISCAL SUCRE EN EL MUNICIPIO DE SAMPUES SUCRE (BPIN: 2022002700134) (Meta del proyecto: 1) (Tipo de Banco: Banco Territorial) (Estado en Portafolio: Suspendido)
MEJORAMIENTO DE LA INSTITUCIÓN EDUCATIVA EL MAMÓN, SEDE PRINCIPAL, EN EL MUNICIPIO DE COROZAL, DEPARTAMENTO DE SUCRE (BPIN: 2025002700019) (Meta del proyecto: 1) (Tipo de Banco: Banco Territorial) (Estado en Portafolio: En proceso de contratación)
FORTALECIMIENTO DE LA INFRAESTRUCTURA EN IE DEL MUNICIPIO DE SAN ONOFRE, SUCRE. (TOROBÉ- BARRANCAS- HIGUERÓN-PALO ALTO) (20211301011396) :4  (BPIN: 20211301011396) (Tipo de Banco: Banco de Aliados) (Estado en Portafolio: Entregado)
CONSTRUCCIÓN DE LA INSTITUCIÓN EDUCATIVA TÉCNICA AGROPECUARIA SAN ONOFRE DE TOROBÉ: (2022002700003) (BPIN: 2022002700003) (Tipo de Banco: Banco de Aliados)
Proyecto de mejoramiento y adecuación de infraestructura educativa en 25 instituciones educativas:8</t>
  </si>
  <si>
    <t>Proyecto de mejoramiento y adecuación de infraestructura educativa en 25 instituciones educativas (Bpin: )</t>
  </si>
  <si>
    <t>1) Ultima observación de seguimiento en portafolio: 12/08/2024 se realizo acta de inicio con fecha de el 11 de junio se avanza en la construcción de las cuatro Sedes de manera simultanea a la espera de comite técnico para definir porcentaje de avance de las obras. El proyecto tiene suspensión del 1 al 30 de agosto por problemas de orden público. Este proyecto tiene una meta planeada de 4 y una fecha de finalización que abarca los años 2025 y 2026. Por lo tanto, se ha decidido distribuir la meta entre ambos años.
2) Ultima observación de seguimiento en portafolio: 12/08/2024: El proyecto ha entregado 17 aulas en la vigencia 2024 y tiene una meta para TO de 55. Dado que la fecha de finalización del proyecto está programada para el 31 de diciembre de 2024, se asignan las 17 aulas entregadas a la meta realizada, mientras que las 38 aulas restantes se dejan como meta esperada para 2024.
Metodología de asignación: Dado que ambos proyectos se ejecutarán en la vigencia 2024, se suman las metas planeadas de cada proyecto para obtener la meta total esperada para esa vigencia. En el caso del presupuesto, se deben de verificar los pagos realizados para cada proyecto con fecha de corte a 31 de Diciembre de 2023.
Se han terminado y entregado 4 sedes educativas las cuales se describen a continuación: IE Jorge Mendoza LLama, IE Simon Bolivar de Orejero, IE Anibal Ojeda, IE José Maria Cordoba del Municipio de Sucre.</t>
  </si>
  <si>
    <t>Proyecto de mejoramiento y adecuación de infraestructura educativa en 25 instituciones educativas.</t>
  </si>
  <si>
    <t>MT068</t>
  </si>
  <si>
    <t>34</t>
  </si>
  <si>
    <t>Infraestructura educativa dotada</t>
  </si>
  <si>
    <t>2201069</t>
  </si>
  <si>
    <t>Sedes dotadas</t>
  </si>
  <si>
    <t>220106900</t>
  </si>
  <si>
    <t>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t>
  </si>
  <si>
    <t>DOTACIÓN DE MOBILIARIO ESCOLAR PARA LOS ESTABLECIMIENTOS EDUCATIVOS DE LOS MUNICIPIOS NO CERTIFICADOS DEL DEPARTAMENTO DE SUCRE
DOTACIÓN TECNOLÓGICA PARA LAS INSTITUCIONES Y SEDES EDUCATIVAS EN SUCRE (Pendiente BPIN)
DOTACIÓN DE MOBILIARIO Y MENAJE DE COMEDORES ESCOLARES EN IE DE LOS MUNICIPIOS PDET DEL DEPARTAMENTO DE SUCRE (2022002700037) (BPIN: 2022002700037)
DOTACIÓN DE MOBILIARIO ESCOLAR Y ADMINISTRATIVO EN INSTITUCIONES EDUCATIVAS RURALES DE LOS MUNICIPIOS PDET DEL DEPARTAMENTO DE SUCRE (2022002700038) (BPIN: 2022002700038)</t>
  </si>
  <si>
    <t>DOTACIÓN DE MOBILIARIO ESCOLAR PARA LOS ESTABLECIMIENTOS EDUCATIVOS DE LOS MUNICIPIOS NO CERTIFICADOS DEL DEPARTAMENTO DE SUCRE (Bpin: )
DOTACIÓN TECNOLÓGICA PARA LAS INSTITUCIONES Y SEDES EDUCATIVAS EN SUCRE (Pendiente BPIN) (Bpin: )
DOTACIÓN DE MOBILIARIO Y MENAJE DE COMEDORES ESCOLARES EN IE DE LOS MUNICIPIOS PDET DEL DEPARTAMENTO DE SUCRE (2022002700037) (Bpin: 2022002700037)
DOTACIÓN DE MOBILIARIO ESCOLAR Y ADMINISTRATIVO EN INSTITUCIONES EDUCATIVAS RURALES DE LOS MUNICIPIOS PDET DEL DEPARTAMENTO DE SUCRE (2022002700038) (Bpin: 2022002700038)</t>
  </si>
  <si>
    <t>1) El proyecto de dotación de mobiliario escolar se encuentra formulado.
2) El proyecto se encuentra en proceso de formulación y cuenta con una meta planeada de 50 sedes dotadas. Sin embargo, dado que no se ha especificado la vigencia de ejecución, no se considera para la distribución de la meta esperada hasta que se confirme la fecha.
3) 12/08/2024: Se debe realizar una mesa con la oficina de contratación en acompañamiento del secretario ya que no se cuenta con un juridico ni un formulador para realizar los procesos correspondientes y los plazos de liquidación se encuentran vencidos.
4) 12/08/2024 se encuentra en subsanación para ajustar viabiliidad.
Metodología de Implementación: Dado que ambos proyectos no se encuentran en ejecución, no se asigna valor de meta ejecutada en 2024, y se procede a distribuir la meta esperada de acuerdo con el presupuesto programado para cada año</t>
  </si>
  <si>
    <t xml:space="preserve">Proyecto de Dotación mobiliario Escolar para Las Instituciones Educativas De Los Municipios No Certificados Del Departamento de Sucre </t>
  </si>
  <si>
    <t>MT069</t>
  </si>
  <si>
    <t>35</t>
  </si>
  <si>
    <t>Servicio de gestión de riesgos y desastres en establecimientos educativos</t>
  </si>
  <si>
    <t>2201068</t>
  </si>
  <si>
    <t>Establecimientos educativos con acciones de gestión del riesgo implementadas</t>
  </si>
  <si>
    <t>220106800</t>
  </si>
  <si>
    <t>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t>
  </si>
  <si>
    <t>La ejecución de la meta depende de la ocurrencia de incidentes o desastres naturales que ponen en riesgo la prestación del servicio educativo en los establecimientos educativos (Tipo Banco: Banco de Gestiones) (Meta de la gestión: )</t>
  </si>
  <si>
    <t>La ejecución de la meta depende de la ocurrencia de incidentes o desastres naturales que ponen en riesgo la prestación del servicio educativo en los establecimientos educativos</t>
  </si>
  <si>
    <t>La ejecución de la meta depende de la ocurrencia de incidentes o desastres naturales que ponen en riesgo la prestación del servicio educativo en los establecimientos educativos (Bpin: )</t>
  </si>
  <si>
    <t>Corresponde a las acciones necesarias para la prevención y atención de riesgos y desastres naturales en el marco de los Planes Escolares para la Gestión del Riesgo. Incluye los sistemas de alerta, planes de evacuación, medidas de protección, brigadas, dot</t>
  </si>
  <si>
    <t>MT070</t>
  </si>
  <si>
    <t>Servicio educativo</t>
  </si>
  <si>
    <t>2201071</t>
  </si>
  <si>
    <t>Establecimientos educativos en operación</t>
  </si>
  <si>
    <t>220107100</t>
  </si>
  <si>
    <t>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t>
  </si>
  <si>
    <t>SUMINISTRO DE LA PRIMERA, SEGUNDA Y TERCERA DOTACION DE VESTUARIOS Y CALZADOS DE LABOR VIGENCIA 2024, A LOS DOCENTES Y ADMINISTRATIVOS DE LAS INSTITUCIONES EDUCATIVAS DEL DEPARTAMENTO DE SUCRE (BPIN: 2024002700023) (Meta del Proyecto: 265) (Ejecución 2024: 261)
ACTUALIZACIÓN DE LOS COSTOS DE PRESTACIÓN DE SERVICIOS PERSONALES VIGENCIA 2025 A FUNCIONARIOS DOCENTES, DIRECTIVOS DOCENTES Y ADMINISTRATIVOS DEL SECTOR EDUCATIVO OFICIAL EN EL DEPARTAMENTO DE SUCRE (BPIN: 2023002700166) (Meta del Proyecto: 265) (Ejecución 2024: 261)</t>
  </si>
  <si>
    <t>ACTUALIZACIÓN DE LOS COSTOS DE PRESTACIÓN DE SERVICIOS PERSONALES VIGENCIA 2025 A FUNCIONARIOS DOCENTES, DIRECTIVOS DOCENTES Y ADMINISTRATIVOS DEL SECTOR EDUCATIVO OFICIAL EN EL DEPARTAMENTO DE SUCRE (BPIN: 2024002700170) (Tipo de Banco: Banco Territorial)
SUMINISTRO DE LA PRIMERA, SEGUNDA Y TERCERA DOTACION DE VESTUARIOS Y CALZADOS DE LABOR VIGENCIA 2025, A LOS DOCENTES Y ADMINISTRATIVOS DE LAS INSTITUCIONES EDUCATIVAS DEL DEPARTAMENTO DE SUCRE (BPIN: 2024002700166) (Tipo de Banco: Banco Territorial)</t>
  </si>
  <si>
    <t>Suministro de la Primera Segunda y Tercera Dotación de Vestuarios y Calzados de Labor Vigencia 2025 a Los Docentes y Administrativos de los Establecimientos Educativos del Departamento de   Sucre (Bpin: 2024002700166) (Tipo de Banco: Banco Territorial) (Meta total del indicador: 395.0) (Meta total de la vigencia: 395.0) (Ejecutado: 259.0)
Actualización De Los Costos De Prestación De Servicios Personales Vigencia 2025 A Funcionarios Docentes Directivos Docentes Y Administrativos Del Sector Educativo Oficial En El Departamento De  Sucre (Bpin: 2024002700170) (Tipo de Banco: Banco Territorial) (Meta total del indicador: 259.0) (Meta total de la vigencia: 259.0) (Ejecutado: 259.0)</t>
  </si>
  <si>
    <t>Actualización DE LOS COSTOS DE PRESTACIÓN DE SERVICIOS PERSONALES VIGENCIA 2026 A FUNCIONARIOS DOCENTES, DIRECTIVOS DOCENTES Y ADMINISTRATIVOS DEL SECTOR EDUCATIVO OFICIAL EN EL DEPARTAMENTO DE Sucre (BPIN: 202500000049907) (Meta del proyecto: 259) (Tipo de Banco: Banco Territorial) (Estado en Portafolio: En Ejecución)
Suministro de la primera, segunda y tercera dotación de vestuario y calzado de labor a los docentes y administrativos de los establecimientos educativos para la vigencia 2026 del departamento de Sucre (BPIN: 202500000040737) (Meta del proyecto: 259) (Tipo de Banco: Banco Territorial) (Estado en Portafolio: Registrado en banco)
SUMINISTRO DE LA PRIMERA, SEGUNDA Y TERCERA DOTACION DE VESTUARIOS Y CALZADOS DE LABOR VIGENCIA 2026, A LOS DOCENTES Y ADMINISTRATIVOS DE LAS INSTITUCIONES EDUCATIVAS DEL DEPARTAMENTO DE SUCRE</t>
  </si>
  <si>
    <t>SUMINISTRO DE LA PRIMERA, SEGUNDA Y TERCERA DOTACION DE VESTUARIOS Y CALZADOS DE LABOR VIGENCIA 2027, A LOS DOCENTES Y ADMINISTRATIVOS DE LAS INSTITUCIONES EDUCATIVAS DEL DEPARTAMENTO DE SUCRE (Bpin: )</t>
  </si>
  <si>
    <t>1) Ultima observación de seguimiento en portafolio: 12/08/24: El secretario informó que ya se realizó la solicitud del CDP y está pendiente la firma del certificado. Este proyecto cuenta con una meta planeada de 122 establecimientos educativos en operación y está previsto para ejecutarse en la vigencia 2024.
Este indicador corresponde al pago de la nómina con recursos sgp de los 265 establecimientos educativos. El proyecto de dotación, no suma a la meta, este proyecto se realzia como complemento al pago de nomina realizado a docentes, directivos docentes y adminsitrativos que tienen este derecho por ley</t>
  </si>
  <si>
    <t>Proyectos de actualización de los Costos de Prestación de Servicios Personales a Funcionarios Docentes, Directivos Docentes Y Administrativos del Sector Educativo Oficial En El departamento de Sucre.
Al cierre de vigencia 2023 se contaban con 265 establec</t>
  </si>
  <si>
    <t>MT071</t>
  </si>
  <si>
    <t>37</t>
  </si>
  <si>
    <t>Servicios de información en materia educativa</t>
  </si>
  <si>
    <t>2201048</t>
  </si>
  <si>
    <t>Documentos elaborados</t>
  </si>
  <si>
    <t>220104800</t>
  </si>
  <si>
    <t>Incluye todos los procesos asociados a la identificación, generación, procesamiento y análisis de información relacionada con el sector educativo en los niveles inicial, preescolar, básico y media, para fortalecer la toma de decisiones</t>
  </si>
  <si>
    <t>APOYO AL PROGRAMA DE FONDOS EDUCATIVOS (FOSE) PARA EL SEGUIMIENTO, CONTROL Y CONSOLIDACION FINANCIERA DE RECURSOS DE GRATUIDAD EDUCATIVA VIGENCIA 2024, PARA LOS ESTABLECIMIENTOS EDUCATIVOS DEL DEPARTAMENTO DE SUCRE - Verificar Producto escogído (BPIN: 2024002700013) (Meta del Proyecto: 1) (Ejecución 2024: 1)</t>
  </si>
  <si>
    <t>APOYO AL PROGRAMA DE FONDOS EDUCATIVOS (FOSE) PARA EL SEGUIMIENTO, CONTROL Y CONSOLIDACION FINANCIERA DE RECURSOS DE GRATUIDAD EDUCATIVA VIGENCIA 2025, PARA LOS ESTABLECIMIENTOS EDUCATIVOS DEL DEPARTAMENTO DE SUCRE (BPIN: 2024002700171) (Tipo de Banco: Banco Territorial)</t>
  </si>
  <si>
    <t>Apoyo al programa de fondos educativos FOSE para el seguimiento control y consolidación financiera de los recursos de gratuidad educativa vigencia 2025 para todos los establecimientos educativos del departamento de  Sucre (Bpin: 2024002700171) (Tipo de Banco: Banco Territorial) (Meta total del indicador: 259.0) (Meta total de la vigencia: 259.0) (Ejecutado: 259.0)</t>
  </si>
  <si>
    <t>Apoyo al Programa de Fondos Educativos Fose para el Seguimiento, Control y Consolidación Financiera de Recursos de Gratuidad Educativa Vigencia 2026, para los Establecimientos Educativos del Departamento de Sucre (BPIN: 202500000039332) (Meta del proyecto: 1) (Tipo de Banco: Banco Territorial) (Estado en Portafolio: En Ejecución)
APOYO AL PROGRAMA DE FONDOS EDUCATIVOS (FOSE) PARA EL SEGUIMIENTO, CONTROL Y CONSOLIDACION FINANCIERA DE RECURSOS DE GRATUIDAD EDUCATIVA VIGENCIA 2026, PARA LOS ESTABLECIMIENTOS EDUCATIVOS DEL DEPARTAMENTO DE SUCRE</t>
  </si>
  <si>
    <t>APOYO AL PROGRAMA DE FONDOS EDUCATIVOS (FOSE) PARA EL SEGUIMIENTO, CONTROL Y CONSOLIDACION FINANCIERA DE RECURSOS DE GRATUIDAD EDUCATIVA VIGENCIA 2027, PARA LOS ESTABLECIMIENTOS EDUCATIVOS DEL DEPARTAMENTO DE SUCRE (Bpin: )</t>
  </si>
  <si>
    <t>1) Ultimo comentario de seguimiento en portafolio: 08/07/2024 - Ejecución sin novedad en realización del software
Metodología Implementada: Dado que el proyecto no reporta una meta realizada hasta la fecha, no se asignó un valor en la ejecución de 2024 para este producto. Adicionalmente, es necesario confirmar los pagos realizados hasta la fecha para poder asignar dicho valor en la ejecución financiera de 2024.</t>
  </si>
  <si>
    <t>Proyecto de software contable a los Fondos Educativos (Fose) para el Seguimiento, Control Y Consolidacion Financiera de Recursos de Gratuidad Educativa para los Establecimientos Educativos del departamento de Sucre.</t>
  </si>
  <si>
    <t>MT072</t>
  </si>
  <si>
    <t>38</t>
  </si>
  <si>
    <t>Servicio de inspección, vigilancia y control del sector educativo</t>
  </si>
  <si>
    <t>2201014</t>
  </si>
  <si>
    <t>Entidades del sector educativo con inspección, vigilancia y control</t>
  </si>
  <si>
    <t>220101400</t>
  </si>
  <si>
    <t>Permite verificar que la prestación del servicio educativo se cumpla dentro del ordenamiento constitucional, legal y reglamentario.</t>
  </si>
  <si>
    <t>266 establecimientos educativos con inspección vigilancia y control (Misional). De los 266 establecimientos educativos, se les ha realizado hasta la fecha inspección y vigilancia a 218 Establecimientos educativos (BPIN: Por Gestión) (Meta del Proyecto: 266) (Ejecución 2024: 243)</t>
  </si>
  <si>
    <t>266 establecimientos educativos con inspección vigilancia y control (Misional) (Tipo Banco: Banco de Gestiones) (Meta de la gestión: 266)</t>
  </si>
  <si>
    <t>266 establecimientos educativos con inspección vigilancia y control (Misional) (Tipo de banco: Banco de Gestiones) (Meta de la gestión: 266) (Ejecutado: 251)</t>
  </si>
  <si>
    <t>266 establecimientos educativos con inspección vigilancia y control (Misional)</t>
  </si>
  <si>
    <t>266 establecimientos educativos con inspección vigilancia y control (Misional) (Bpin: )</t>
  </si>
  <si>
    <t>De los 266 establecimientos educativos, se les ha realizado hasta la fecha inspección y vigilancia a 218 Establecimientos educativos.</t>
  </si>
  <si>
    <t>Verificación realizada por la oficina de inspección y vigilancia de la Secretaría de Educación Departamental cada año.</t>
  </si>
  <si>
    <t>MT073</t>
  </si>
  <si>
    <t>39</t>
  </si>
  <si>
    <t>Fortalecimiento a la gestión y dirección de la administración pública territorial</t>
  </si>
  <si>
    <t>4599</t>
  </si>
  <si>
    <t>Servicio de gestión documental</t>
  </si>
  <si>
    <t>4599017</t>
  </si>
  <si>
    <t>Sistema de gestión documental implementado</t>
  </si>
  <si>
    <t>459901700</t>
  </si>
  <si>
    <t>Conjunto de actividades administrativas y técnicas tendientes a la planificación, manejo y organización de la documentación producida y recibida por las entidades, desde su origen hasta su destino final, con el objeto de facilitar su utilización y conservación. (Ley 594 de 2000)</t>
  </si>
  <si>
    <t>Número de sistemas</t>
  </si>
  <si>
    <t>Proyecto de gestión documental para mejorar el almacenamiento de las historias laborales de la Secretaria de Educación departamental (Bpin: )</t>
  </si>
  <si>
    <t>Proyecto de gestión documental para mejorar el almacenamiento de las historias laborales de la Secretaria de Educación departamental</t>
  </si>
  <si>
    <t>MT074</t>
  </si>
  <si>
    <t>40</t>
  </si>
  <si>
    <t>Tasa de Analfabetismo</t>
  </si>
  <si>
    <t>10,38%</t>
  </si>
  <si>
    <t>Tasa</t>
  </si>
  <si>
    <t>10,27%</t>
  </si>
  <si>
    <t>Servicio de alfabetización</t>
  </si>
  <si>
    <t>2201032</t>
  </si>
  <si>
    <t>Personas beneficiarias con modelos de alfabetización</t>
  </si>
  <si>
    <t>220103200</t>
  </si>
  <si>
    <t>Procesos de formación encaminados a la enseñanza de la lectura y la escritura a población joven y adulta iletrada</t>
  </si>
  <si>
    <t>Proyecto de alfbetización (Por Formular)</t>
  </si>
  <si>
    <t>Proyecto de alfbetización (Por Formular) (Bpin: )</t>
  </si>
  <si>
    <t>Proyecto de alfabetización para 1.000 ciudadanos del Departamento de Sucre.</t>
  </si>
  <si>
    <t>MT075</t>
  </si>
  <si>
    <t>Tasa de cobertura bruta en educación superior, Tasa de tránsito inmediato a educación superior, Tasa de Deserción Universitaria</t>
  </si>
  <si>
    <t>29,58%, 30,78%, 10,77%</t>
  </si>
  <si>
    <t>2022, 2022, 2021</t>
  </si>
  <si>
    <t>Ministerio de Educación Nacional</t>
  </si>
  <si>
    <t>32%, 31%, 9,63%</t>
  </si>
  <si>
    <t>4 Educación de calidad</t>
  </si>
  <si>
    <t>Generando Oportunidades en Educación Superior para Sucre</t>
  </si>
  <si>
    <t>Calidad y fomento de la educación superior</t>
  </si>
  <si>
    <t>2202</t>
  </si>
  <si>
    <t>Servicio de asistencia técnica en calidad y pertinencia de la educación para el trabajo y el desarrollo humano</t>
  </si>
  <si>
    <t>2202039</t>
  </si>
  <si>
    <t>Entidades o instituciones de educación acompañadas en el mejoramiento de la calidad y la pertinencia de la Educación para el Trabajo y Desarrollo Humano- ETDH .</t>
  </si>
  <si>
    <t>220203900</t>
  </si>
  <si>
    <t>Acciones que realiza el Ministerio o las Secretarías de Educación, para fomentar el mejoramiento de la calidad y la pertinencia de la Educación para el Trabajo y Desarrollo Humano- ETDH, de acuerdo con la política pública.</t>
  </si>
  <si>
    <t>Número de entidades o instituciones</t>
  </si>
  <si>
    <t>Entidades o Instituciones de educación con Asistencia técnica apara el Trabajo y Desarrollo Humano- ETDH. (Tipo Banco: Banco de Gestiones) (Meta de la gestión: 10)</t>
  </si>
  <si>
    <t>Entidades o Instituciones de educación con Asistencia técnica apara el Trabajo y Desarrollo Humano- ETDH. (Tipo de banco: Banco de Gestiones) (Meta de la gestión: 10) (Ejecutado: 10)</t>
  </si>
  <si>
    <t xml:space="preserve">Gestión - Asistencia técnica a Entidades o instituciones de educación para el Trabajo y Desarrollo Humano- ETDH </t>
  </si>
  <si>
    <t>Gestión - Asistencia técnica a Entidades o instituciones de educación para el Trabajo y Desarrollo Humano- ETDH  (Bpin: )</t>
  </si>
  <si>
    <t>MT076</t>
  </si>
  <si>
    <t>Tasa de cobertura bruta en educación superior</t>
  </si>
  <si>
    <t>0,29580000000000001</t>
  </si>
  <si>
    <t>Documentos de estudios técnicos</t>
  </si>
  <si>
    <t>2202056</t>
  </si>
  <si>
    <t>Documentos de estudios técnicos realizados</t>
  </si>
  <si>
    <t>220205600</t>
  </si>
  <si>
    <t>Documentos cuyo objetivo es la elaboración de informes de base que analizan situaciones, estudios de caso y de una temática específica.</t>
  </si>
  <si>
    <t>Documento de estudios técnicos para la educación superior (Bpin: )</t>
  </si>
  <si>
    <t>MT077</t>
  </si>
  <si>
    <t>5 Educación de calidad</t>
  </si>
  <si>
    <t>Servicio de apoyo financiero para la permanencia a la educación superior</t>
  </si>
  <si>
    <t>2202061</t>
  </si>
  <si>
    <t>Beneficiarios de estrategias o programas de apoyo financiero para la permanencia en la educación superior.</t>
  </si>
  <si>
    <t>220206100</t>
  </si>
  <si>
    <t xml:space="preserve">Incluye créditos - beca y subsidios en todas sus modalidades  para fortalecer las acciones de retención estudiantil en la educación superior </t>
  </si>
  <si>
    <t>FORTALECIMIENTO DE LAS ACCIONES DE RETENCIÓN ESTUDIANTIL PARA LA SEDE ECO-REGIÓN MOJANA DE LA UNIVERSIDAD DE SUCRE, DEPARTAMENTO DE SUCRE (BPIN: 2024002700143) (Meta del Proyecto: 1710) (Ejecución 2024: 1710)</t>
  </si>
  <si>
    <t>Gestionar alianzas y proyectos para proveer becas</t>
  </si>
  <si>
    <t>Gestionar alianzas y proyectos para proveer becas (Bpin: )</t>
  </si>
  <si>
    <t>MT078</t>
  </si>
  <si>
    <t>Servicio de fomento para el acceso a la educación superior</t>
  </si>
  <si>
    <t>2202062</t>
  </si>
  <si>
    <t>Beneficiarios de estrategias o programas de fomento para el acceso a la educación superior.</t>
  </si>
  <si>
    <t>220206200</t>
  </si>
  <si>
    <t>Incluye el desarrollo de estrategias diferentes a las de apoyo financiero para el acceso a educación superior</t>
  </si>
  <si>
    <t>Gestión de espacios de fomentos de Educación Superior: Establecer un “Pacto por la Educación Superior en Sucre” entre el MEN, Gobernación de Sucre, alcaldías, instituciones educativas, universidades y sector privado para desarrollar un modelo inclusivo y gratuito, ampliando cobertura y oportunidades para jóvenes sucreños. (Tipo Banco: Banco de Gestiones) (Meta de la gestión: )</t>
  </si>
  <si>
    <t>Gestión de espacios de fomentos de Educación Superior: Establecer un “Pacto por la Educación Superior en Sucre” entre el MEN, Gobernación de Sucre, alcaldías, instituciones educativas, universidades y sector privado para desarrollar un modelo inclusivo y gratuito, ampliando cobertura y oportunidades para jóvenes sucreños. (Tipo de banco: Banco de Gestiones) (Meta de la gestión: ) (Ejecutado: 2464)</t>
  </si>
  <si>
    <t>Gestión de espacios de fomento sd e Educación Superior</t>
  </si>
  <si>
    <t>Gestión de espacios de fomento sd e Educación Superior (Bpin: )</t>
  </si>
  <si>
    <t>Establecer un “Pacto por la Educación Superior en Sucre” entre el MEN, Gobernación de Sucre, alcaldías, instituciones educativas, universidades y sector privado para desarrollar un modelo inclusivo y gratuito, ampliando cobertura y oportunidades para jóve</t>
  </si>
  <si>
    <t>MT079</t>
  </si>
  <si>
    <t>Servicio de apoyo financiero para el acceso a la educación superior</t>
  </si>
  <si>
    <t>2202063</t>
  </si>
  <si>
    <t>Beneficiarios de estrategias o programas de apoyo financiero para el acceso a la educación superior</t>
  </si>
  <si>
    <t>220206300</t>
  </si>
  <si>
    <t>Incluye becas y créditos en todas sus modalidades</t>
  </si>
  <si>
    <t>Secretaría de Educación e INDERSUCRE</t>
  </si>
  <si>
    <t>Primera versión programa COMPETENCIAS PARA LA VIDA, Secretaría de Educación de Sucre, Corporación Universitaria de Asturias y centro de servicio universitario ALMAMATTER. Se brindó apoyo institucional a Alma Matter para la gestión becas con convocatoria a (BPIN: Por Gestión) (Meta del Proyecto: 30) (Ejecución 2024: 30)
Segunda versión Programa Competencias para la Vida Secretaría de Educación Departamental, grupo Educativo Educa Edtech y centro de servicio universitario Alma Matter (BPIN: Por Gestión) (Meta del Proyecto: 100) (Ejecución 2024: 100)</t>
  </si>
  <si>
    <t>Gestionar alianzas y proyectos para proveer becas (Tipo Banco: Banco de Gestiones) (Meta de la gestión: )</t>
  </si>
  <si>
    <t>En marco del proyecto fortalecimiento del deporte, la recreación y la actividad física  a través de la estrategia sistema departamental de capacitaciones en el departamento de sucre BPIN 202600000007861 se suscribió el convenio NO. IDDRS- ESAL- 002-2026 cuyo objeto es aunar esfuerzos administrativos, técnicos y financieros entre el instituto departamental de deportes y recreación de sucre indersucre y el politécnico del caribe - poli Caribe para el fortalecimiento del deporte, la recreación y la actividad física a través de la estrategia sistema departamental de capacitaciones - SDC en el departamento de sucre mediante la formación técnico laboral en entrenadores y preparadores físicos.  (Meta Programada: 64) (Tipo de Banco: Banco de Gestiones)</t>
  </si>
  <si>
    <t>Se han entregado 30 becas parciales en pregrados virtuales y 100 becas parciales internacionales en posgrados on line, con el programa de becas competencias para la vida en convenio con el centro de servicios universitarios Alma Mater, y 3 becas mas para porogramas de formación deportiva gestionadas por Imder Sucre.</t>
  </si>
  <si>
    <t>MT080</t>
  </si>
  <si>
    <t>0,32</t>
  </si>
  <si>
    <t>Servicios educativos de promoción del bilingüismo</t>
  </si>
  <si>
    <t>2202085</t>
  </si>
  <si>
    <t>Instituciones de educación superior fortalecidas en competencias comunicativas en idiomas extranjeros</t>
  </si>
  <si>
    <t>220208500</t>
  </si>
  <si>
    <t>Incluye las acciones encaminadas al aprendizaje o mejora de las competencias comunicativas en un segundo idioma o lengua, dirigido a entidades que beneficiarán  estudiantes o aspirantes a estudiantes de programas de educación superior.</t>
  </si>
  <si>
    <t>Número de instituciones</t>
  </si>
  <si>
    <t>MT081</t>
  </si>
  <si>
    <t>2202086</t>
  </si>
  <si>
    <t>Documentos de planeación elaborados</t>
  </si>
  <si>
    <t>220208600</t>
  </si>
  <si>
    <t>Documentos cuyo objetivo es plasmar una visión de futuro a nivel país, entidad territorial, comunidad, sector, región, entidad o cualquier nivel de desagregación que se requiera. Incluye objetivos, estrategias, metas e indicadores.</t>
  </si>
  <si>
    <t xml:space="preserve">Número de documentos </t>
  </si>
  <si>
    <t>Documento normativo si surge la necesidad (Bpin: )</t>
  </si>
  <si>
    <t>MT082</t>
  </si>
  <si>
    <t>2202050</t>
  </si>
  <si>
    <t>220205000</t>
  </si>
  <si>
    <t>Número de ambientes de formación</t>
  </si>
  <si>
    <t>Proyecto Adquisición de equipos para los laboratorios de la Universidad de Sucre. - UNISUCRE</t>
  </si>
  <si>
    <t>La Universidad de Sucre se encuentra formulando el proyecto</t>
  </si>
  <si>
    <t>Adquisición de equipos para los laboratorios de la Universidad de Sucre. - UNISUCRE</t>
  </si>
  <si>
    <t>MT083</t>
  </si>
  <si>
    <t>Sedes de instituciones de educación superior mejoradas</t>
  </si>
  <si>
    <t>2202072</t>
  </si>
  <si>
    <t>220207200</t>
  </si>
  <si>
    <t>Incluye intervenciones de tipo estructural tales como: reparaciones, remodelaciones, ampliaciones o mantenimientos estéticos de infraestructura educativa de conformidad con los lineamientos técnicos del sector.</t>
  </si>
  <si>
    <t>Proyecto Mejoramiento accesibilidad al campus Puerta Roja de la Universidad de Sucre - UNISUCRE (Bpin: )</t>
  </si>
  <si>
    <t>La Universidad de Sucre se encuentra formulando el proyecto y gestionando recursos adicionales para cubrir el valor total del proyecto</t>
  </si>
  <si>
    <t>Mejoramiento accesibilidad al campus Puerta Roja de la Universidad de Sucre - UNISUCRE</t>
  </si>
  <si>
    <t>MT084</t>
  </si>
  <si>
    <t>Número de objetos de inspección, vigilancia y control controlados</t>
  </si>
  <si>
    <t>6289</t>
  </si>
  <si>
    <t>Ministerio de Salud y Protección Social</t>
  </si>
  <si>
    <t>10000</t>
  </si>
  <si>
    <t>3 salud y Bienestar</t>
  </si>
  <si>
    <t>Salud</t>
  </si>
  <si>
    <t>Inspección, Vigilancia y Control para Mejorar Nuestro Sistema de Salud</t>
  </si>
  <si>
    <t>Inspección, vigilancia y control</t>
  </si>
  <si>
    <t>1903</t>
  </si>
  <si>
    <t>Servicio de inspección, vigilancia y control</t>
  </si>
  <si>
    <t>1903011</t>
  </si>
  <si>
    <t>Visitas realizadas</t>
  </si>
  <si>
    <t>190301100</t>
  </si>
  <si>
    <t>El servicio de inspección, vigilancia y control permite mantener los estándares en las entidades del sector salud</t>
  </si>
  <si>
    <t>Número de visitas</t>
  </si>
  <si>
    <t>Secretaría de Salud</t>
  </si>
  <si>
    <t>Corresponde a visitas de asistencia técnica (BPIN: Por Gestión) (Meta del Proyecto: ) (Ejecución 2024: 1500)</t>
  </si>
  <si>
    <t xml:space="preserve">
Fortalecimiento del Sistema Integral Departamental de Evaluación Sanitaria y de la Prestación de Servicios de Salud - SIDEVASS en el departamento de Sucre (BPIN: 202500000021337) (Tipo de Banco: Banco Territorial)
Fortalecimiento DE LAS COMPETENCIAS DE LA SECRETARÍA DE SALUD EN: DIRECCIÓN DEL SECTOR SALUD, PRESTACIÓN DE SERVICIOS DE SALUD, SALUD PÚBLICA Y ASEGURAMIENTO, EN EL DEPARTAMENTO DE Sucre (BPIN: 202500000021789) (Tipo de Banco: Banco Territorial)
Desarrollo de Acciones Complementarias para el Fortalecimiento de las Competencias de la Secretaria de Salud en: Dirección del Sector Salud, Prestación de Servicios de Salud, Salud Pública y Aseguramiento, en el Departamento de Sucre. (BPIN: 202500000033140) (Tipo de Banco: Banco Territorial)
Dotación del Sistema Integral Departamental de Evaluación Sanitaria y de la Prestación de Servicios de Salud - SIDEVASS en el departamento de Sucre (BPIN: 202500000032457) (Tipo de Banco: Banco Territorial)
Apoyo financiero para el funcionamiento de la nómina general de la Secretaría de Salud Departamental de   Sucre (BPIN: 202500000042537) (Tipo de Banco: Sin Tipo de Banco)</t>
  </si>
  <si>
    <t>Apoyo financiero para el funcionamiento de la nómina general de la Secretaría de Salud Departamental de   Sucre (Bpin: 202500000042537) (Tipo de Banco: Banco Territorial) (Meta total del indicador: 100.0) (Meta total de la vigencia: 100.0) (Ejecutado: 100.0)
Dotación del Sistema Integral Departamental de Evaluación Sanitaria y de la Prestación de Servicios de Salud - SIDEVASS en el departamento de  Sucre (Bpin: 202500000032457) (Tipo de Banco: Banco Territorial) (Meta total del indicador: 200.0) (Meta total de la vigencia: 200.0) (Ejecutado: 200.0)
Fortalecimiento del Sistema Integral Departamental de Evaluación Sanitaria y de la Prestación de Servicios de Salud - SIDEVASS en el departamento de  Sucre (Bpin: 202500000021337) (Tipo de Banco: Banco Territorial) (Meta total del indicador: 300.0) (Meta total de la vigencia: 300.0) (Ejecutado: 300.0)
Desarrollo de acciones complementarias para el fortalecimiento de las competencias de la secretaría de salud en: dirección del sector salud, prestación de servicios de salud, salud pública y aseguramiento, en el departamento de  Sucre (Bpin: 202500000033140) (Tipo de Banco: Banco Territorial) (Meta total del indicador: 300000.0) (Meta total de la vigencia: 300000.0) (Ejecutado: 300.0)
Fortalecimiento DE LAS COMPETENCIAS DE LA SECRETARÍA DE SALUD EN: DIRECCIÓN DEL SECTOR SALUD, PRESTACIÓN DE SERVICIOS DE SALUD, SALUD PÚBLICA Y ASEGURAMIENTO, EN EL DEPARTAMENTO DE   Sucre (Bpin: 202500000021789) (Tipo de Banco: Banco Territorial) (Meta total del indicador: 300.0) (Meta total de la vigencia: 300.0) (Ejecutado: 300.0)
Realizar visitas de IVC ambiente, Sustancias Químicos,  medicamentos , Habilitacion  (Tipo de banco: Banco de Gestiones) (Meta de la gestión:  ) (Ejecutado: 3207)</t>
  </si>
  <si>
    <t>Apoyo FINANCIERO PARA EL FUNCIONAMIENTO DE LA NÓMINA GENERAL DE LA SECRETARÍA DE SALUD DEPARTAMENTAL DE Sucre (BPIN: 202500000048147) (Meta del proyecto: 900) (Tipo de Banco: Banco Territorial) (Estado en Portafolio: Registrado en banco)
Fortalecimiento DEL SISTEMA INTEGRAL DEPARTAMENTAL DE EVALUACIÓN SANITARIA Y DE LA PRESTACIÓN DE SERVICIOS DE SALUD - SIDEVASS EN EL DEPARTAMENTO DE Sucre (BPIN: 202500000045890) (Meta del proyecto: 800) (Tipo de Banco: Banco Territorial)
Visitas realizadas en el marco del proyecto: Fortalecimiento de la Gobernanza y Gobernabilidad para el desarrollo de acciones del plan terrritorial de salud vigencia 2026 en el departamento de Sucre (BPIN: 202500000047955)  (Tipo de Banco: Banco de Gestiones)</t>
  </si>
  <si>
    <t>Visitas realizadas en el marco del proyecto: Fortalecimiento de la Gobernanza y Gobernabilidad para el desarrollo de acciones del plan terrritorial de salud vigencia 2026 en el departamento de Sucre (BPIN: 202500000047955)  (Ejecución: 1300) (Tipo de banco: Banco de Gestiones)</t>
  </si>
  <si>
    <t>FORTALECIMIENTO INSTITUCIONAL PARA  LA INSPECCIÓN, VIGILANCIA Y CONTROL A LOS PRESTADORES DE SERVICIOS DE SALUD VIGENCIA 2027 DEL DEPARTAMENTO DE SUCRE (Por Formular) (Bpin: )</t>
  </si>
  <si>
    <t>Se propone desarrollar un proyecto anual para la gestión del recurso humano necesario para la realización de visitas de IVC a los PSS</t>
  </si>
  <si>
    <t>Acciones de IVC de Prestacion de Servicos de salud.</t>
  </si>
  <si>
    <t>MT085</t>
  </si>
  <si>
    <t>Tasas de mortalidad en menores de 5 años por enfermedad diarréica aguda (EDA)</t>
  </si>
  <si>
    <t>6,4</t>
  </si>
  <si>
    <t>Defunciones por 100.000 menores de 5 años</t>
  </si>
  <si>
    <t>5,5</t>
  </si>
  <si>
    <t>Servicio de inspección, vigilancia y control de los factores del riesgo del ambiente que afectan la salud humana</t>
  </si>
  <si>
    <t>1903035</t>
  </si>
  <si>
    <t>Distritos con acciones de Inspección Vigilancia y Control reales y efectivas de los factores del riesgo del ambiente que afectan la salud humana realizados</t>
  </si>
  <si>
    <t>190303500</t>
  </si>
  <si>
    <t>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t>
  </si>
  <si>
    <t>Número de distritos</t>
  </si>
  <si>
    <t>FORTALECIMIENTO DE LA GOBERNANZA Y GOBERNABILIDAD PARA EL DESARROLLO DE ACCIONES DEL PLAN TERRITORIAL DE SALUD VIGENCIA 2024 EN EL DEPARTAMENTO DE SUCRE (BPIN: 2024002700152) (Meta del Proyecto: 1) (Ejecución 2024: 1)
IMPLEMENTACIÓN  DEL PROGRAMA SUCRE CON AUTORIDAD SANITARIA Y AMBIENTAL, PLAN DE ACCION TRANSITORIO 2024 EN EL DEPARTAMENTO DE SUCRE (BPIN: 2024002700019) (Meta del Proyecto: 26) (Ejecución 2024: 26)</t>
  </si>
  <si>
    <t>Dotación y renovación tecnológica de la Sala Situacional de la Secretaría de Salud Departamental gestionado con la OPS. (Tipo Banco: Banco de Gestiones) (Meta de la gestión: 1)
FORTALECIMIENTO DE LA GOBERNANZA Y GOBERNABILIDAD PARA EL DESARROLLO DE ACCIONES DEL PLAN TERRITORIAL DE SALUD VIGENCIA 2025 EN EL DEPARTAMENTO DE SUCRE (BPIN: 202400000007539) (Tipo de Banco: Banco Territorial)</t>
  </si>
  <si>
    <t>Fortalecimiento de la gobernanza y gobernabilidad para el desarrollo de acciones del plan territorial de salud vigencia 2025 en el departamento de   Sucre (Bpin: 202400000007539) (Tipo de Banco: Banco Territorial) (Meta total del indicador: 1.0) (Meta total de la vigencia: 1.0) (Ejecutado: 1.0)
Dotación y renovación tecnológica de la Sala Situacional de la Secretaría de Salud Departamental gestionado con la OPS. (Tipo de banco: Banco de Gestiones) (Meta de la gestión: 1) (Ejecutado: 1)</t>
  </si>
  <si>
    <t>Fortalecimiento de la Gobernanza y Gobernabilidad para el desarrollo de acciones del plan terrritorial de salud vigencia 2026 en el departamento de Sucre (BPIN: 202500000047955) (Meta del proyecto: 1) (Tipo de Banco: Banco Territorial) (Estado en Portafolio: En Ejecución)</t>
  </si>
  <si>
    <t>FORTALECIMIENTO DE LA GOBERNANZA Y GOBERNABILIDAD PARA EL DESARROLLO DE ACCIONES DEL PLAN TERRITORIAL DE SALUD VIGENCIA 2027 EN EL DEPARTAMENTO DE SUCRE (Por Formular) (Bpin: )</t>
  </si>
  <si>
    <t>El proyecto anotado en la casilla 2024 con su código BPIN, se tomó de la pestaña BASE PARA CONSULTA porque en Portafolio 2024 no se encuentra. La fuente de financiación para todos los proyectos relacionados es SGP SALUD.</t>
  </si>
  <si>
    <t xml:space="preserve">Proyecto: Fortaleciminto de la Autoridad Sanitaria y ambiental; corresponde a las acciones de IVC en salud Publica </t>
  </si>
  <si>
    <t>MT086</t>
  </si>
  <si>
    <t>Gestión de Políticas, Planes y Proyectos en Salud</t>
  </si>
  <si>
    <t>57</t>
  </si>
  <si>
    <t>Puntos</t>
  </si>
  <si>
    <t>2021</t>
  </si>
  <si>
    <t>Indice Departamental en Salud - Así Vamos en Salud</t>
  </si>
  <si>
    <t>80</t>
  </si>
  <si>
    <t>Salud Pública para la Mejorar la Vida de los Sucreños</t>
  </si>
  <si>
    <t>Documentos de Planeación</t>
  </si>
  <si>
    <t>1905015</t>
  </si>
  <si>
    <t>190501500</t>
  </si>
  <si>
    <t>ACTUALIZACIÓN DE LA POLÍTICA PÚBLICA DE SALUD MENTAL DEL DEPARTAMENTO DE SUCRE (Tipo Banco: Banco de Gestiones) (Meta de la gestión: 1)</t>
  </si>
  <si>
    <t>ACTUALIZACIÓN DE LA POLÍTICA PÚBLICA DE SALUD MENTAL DEL DEPARTAMENTO DE SUCRE (Tipo de banco: Banco de Gestiones) (Meta de la gestión: 1) (Ejecutado: 1)</t>
  </si>
  <si>
    <t xml:space="preserve">Formulación de la Política Departamental de Salud Mental </t>
  </si>
  <si>
    <t>MT087</t>
  </si>
  <si>
    <t>Razon de mortalidad materna a los 42 dias</t>
  </si>
  <si>
    <t>29,3</t>
  </si>
  <si>
    <t>Casos por cada 100 mil nacidos vivos</t>
  </si>
  <si>
    <t>IMPLEMENTACIÓN DE DISPOSITIVOS COMUNITARIOS EN EL MARCO DE LA ESTRATEGIA SUCRE ESCUCHA EN EL DEPARTAMENTO DE SUCRE (BPIN: 2022002700159) (Meta del Proyecto: 1) (Ejecución 2024: 1)
DESARROLLO  DE LA DIMENSIÓN SEXUALIDAD, DERECHOS SEXUALES Y REPRODUCTIVOS DEL PROGRAMA SALUD PÚBLICA PRIORITARIA Y DIFERENTE, PLAN DE ACCION TRANSITORIO 2024 EN EL DEPARTAMENTO DE SUCRE (BPIN: 2024002700016) (Meta del Proyecto: 26) (Ejecución 2024: 26)</t>
  </si>
  <si>
    <t>Los proyectos relacionados sólo se desarrollarán en 2024, ambos con recursos SGP SALUD.</t>
  </si>
  <si>
    <t>Proyecto a realizar por recuros propios o de regalias para Prevencion de Embrazo en adolescentes (Esta observación sólo aplica para el proyecto de embarazos en adolescentes "En formulación" y se aclara que su fuente de financiación será SGP SALUD)</t>
  </si>
  <si>
    <t>MT088</t>
  </si>
  <si>
    <t>Servicio de promoción de la salud</t>
  </si>
  <si>
    <t>1905054</t>
  </si>
  <si>
    <t>Estrategias de promoción de la salud implementadas</t>
  </si>
  <si>
    <t>190505400</t>
  </si>
  <si>
    <t>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t>
  </si>
  <si>
    <t>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Gestión ante el MSPS para asignación de equipos básicos al 100% de los municipios del Departamento de Sucre, recurso con el cual se lleva servicios de salud a la Zona Rural dispersa (BPIN: Por Gestión) (Meta del Proyecto: 1) (Ejecución 2024: 1)</t>
  </si>
  <si>
    <t>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t>
  </si>
  <si>
    <t>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t>
  </si>
  <si>
    <t>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t>
  </si>
  <si>
    <t>IMPLEMENTACIÓN DE ACCIONES EN SALUD PÚBLICA PARA EL DESARROLLO DE LAS INTERVENCIONES INDIVIDUALES Y COLECTIVAS PARA LA AFECTACIÓN POSITIVA DE LOS DETERMINANTES SOCIALES DE LA SALUD, CON ENFOQUE FAMILIAR Y DE ATENCIÓN PRIMARIA EN SALUD VIGENCIA 2027 EN EL  (Bpin: )</t>
  </si>
  <si>
    <t>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t>
  </si>
  <si>
    <t xml:space="preserve">Proyecto: Implementacion de acciones para el desarrollo de la Dimension de Sexualidad,Derechos Sexuales y Reproductivos </t>
  </si>
  <si>
    <t>MT089</t>
  </si>
  <si>
    <t>1905050</t>
  </si>
  <si>
    <t>Asistencias técnicas realizadas</t>
  </si>
  <si>
    <t>190505000</t>
  </si>
  <si>
    <t>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t>
  </si>
  <si>
    <t>DESARROLLO DE ACCIONES DE GESTIÓN EN SALUD PÚBLICA PARA EL FORTALECIMIENTO INSTITUCIONAL, SECTORIAL Y COMUNITARIO VIGENCIA 2024 EN EL DEPARTAMENTO DE SUCRE (BPIN: 2024002700159) (Meta del Proyecto: 26) (Ejecución 2024: 26)</t>
  </si>
  <si>
    <t>DESARROLLO DE ACCIONES DE GESTIÓN EN SALUD PÚBLICA PARA EL FORTALECIMIENTO INSTITUCIONAL, SECTORIAL Y COMUNITARIO VIGENCIA 2025 EN EL DEPARTAMENTO DE SUCRE (BPIN: 202400000006651) (Tipo de Banco: Banco Territorial)
Desarrollo de acciones complementarias de gestión en salud pública para el fortalecimiento institucional, sectorial y comunitario vigencia 2025 en el departamento de  Sucre (BPIN: 202500000026215) (Tipo de Banco: Banco Territorial)</t>
  </si>
  <si>
    <t>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t>
  </si>
  <si>
    <t>Desarrollo de acciones de gestión en salud pública para el fortalecimiento institucional, sectorial y comunitario vigencia 2026 en el departamento de Sucre (BPIN: 202500000047500) (Meta del proyecto: 390) (Tipo de Banco: Banco Territorial) (Estado en Portafolio: En Ejecución)</t>
  </si>
  <si>
    <t>DESARROLLO DE ACCIONES DE GESTIÓN EN SALUD PÚBLICA PARA EL FORTALECIMIENTO INSTITUCIONAL, SECTORIAL Y COMUNITARIO VIGENCIA 2027 EN EL DEPARTAMENTO DE SUCRE (Por Formular) (Bpin: )</t>
  </si>
  <si>
    <t>El proyecto para la vigencia 2024 se encuentra 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</si>
  <si>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MT090</t>
  </si>
  <si>
    <t>Mortalidad por desnutrición en menores de 5 años</t>
  </si>
  <si>
    <t>5,0999999999999996</t>
  </si>
  <si>
    <t>Casos por cada 100 mil menores de 5 años</t>
  </si>
  <si>
    <t>4,8</t>
  </si>
  <si>
    <t>servicio de asistencia técnica</t>
  </si>
  <si>
    <t>El proyecto para la vigencia 2024 se encuentracon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</si>
  <si>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Proyecto: Implementacion de acciones para el desarrollo de la Dimension de Seguridad alimentaria y nutricional</t>
  </si>
  <si>
    <t>MT091</t>
  </si>
  <si>
    <t>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t>
  </si>
  <si>
    <t>MT092</t>
  </si>
  <si>
    <t>Servicio de gestión del riesgo para temas de consumo, aprovechamiento biológico, calidad e inocuidad de los alimentos</t>
  </si>
  <si>
    <t>1905028</t>
  </si>
  <si>
    <t>Campañas de gestión del riesgo para temas de consumo, aprovechamiento biológico, calidad e inocuidad de los alimentos implementadas</t>
  </si>
  <si>
    <t>190502800</t>
  </si>
  <si>
    <t>Comprende acciones para disminuir la probabilidad de ocurrencia de eventos no deseados, evitables y negativos para la salud del individuo relacionado con la alimentación, como la obesidad, la desnutrición, la intoxicación, entre otros.</t>
  </si>
  <si>
    <t>DESARROLLO DE LA DIMENSIÓN SEGURIDAD ALIMENTARIA Y NUTRICIONAL DEL PROGRAMA SALUD PÚBLICA PRIORITARIA Y DIFERENTE, PLAN DE ACCION TRANSITORIO 2024 EN EL DEPARTAMENTO DE SUCRE (BPIN: 2024002700006) (Meta del Proyecto: 26) (Ejecución 2024: 26)</t>
  </si>
  <si>
    <t>7-10-2024-: Proyecto ejecutado 100%</t>
  </si>
  <si>
    <t>MT093</t>
  </si>
  <si>
    <t>Cobertura de vacunación Pentavalente en menor de 1 año</t>
  </si>
  <si>
    <t>100,5</t>
  </si>
  <si>
    <t>95</t>
  </si>
  <si>
    <t>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t>
  </si>
  <si>
    <t>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</si>
  <si>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 xml:space="preserve">Proyecto: Implementacion de acciones para el desarrollo del componente Inmunoprevenibles </t>
  </si>
  <si>
    <t>MT094</t>
  </si>
  <si>
    <t>MT095</t>
  </si>
  <si>
    <t>Servicio de gestión del riesgo para enfermedades inmunoprevenibles</t>
  </si>
  <si>
    <t>1905027</t>
  </si>
  <si>
    <t>Campañas de gestión del riesgo para enfermedades inmunoprevenibles implementadas</t>
  </si>
  <si>
    <t>190502700</t>
  </si>
  <si>
    <t>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t>
  </si>
  <si>
    <t>DESARROLLO DE LA DIMENSIÓN VIDA SALUDABLE Y ENFERMEDADES TRANSMISIBLES – ENFERMEDADES INMUNOPREVENIBLES DEL PROGRAMA SALUD PÚBLICA PRIORITARIA Y DIFERENTE, PLAN DE ACCION TRANSITORIO 2024 EN EL DEPARTAMENTO DE SUCRE (BPIN: 2024002700021) (Meta del Proyecto: 26) (Ejecución 2024: 26)</t>
  </si>
  <si>
    <t>MT096</t>
  </si>
  <si>
    <t>Cuartos fríos adecuados</t>
  </si>
  <si>
    <t>1905012</t>
  </si>
  <si>
    <t>190501200</t>
  </si>
  <si>
    <t xml:space="preserve">Incluye la adecuación de las áreas destinadas para asegurar la correcta conservación de inmunobiológicos. </t>
  </si>
  <si>
    <t>Número de cuartos fríos</t>
  </si>
  <si>
    <t>CONSTRUCCIÓN Y DOTACIÓN DEL CUARTO DE ALMACENAMIENTO DE BIOLÓGICOS DEL DEPARTAMENTO DE SUCRE (Por Formular)</t>
  </si>
  <si>
    <t>Se plantea como fuente de financiación: SGR, con SGP SALUD no está permitido.</t>
  </si>
  <si>
    <t xml:space="preserve">Proyecto: Construcción cuarto frío para el componente Inmunoprevenibles </t>
  </si>
  <si>
    <t>MT097</t>
  </si>
  <si>
    <t>1905016</t>
  </si>
  <si>
    <t>Estudios de preinversión realizados</t>
  </si>
  <si>
    <t>190501600</t>
  </si>
  <si>
    <t>Incluye la realización de los estudios requeridos en las fases de pre-factibilidad, factibilidad o definitivos.</t>
  </si>
  <si>
    <t>Número de estudios de preinversión</t>
  </si>
  <si>
    <t>Estudios de Pre inversion para construcción de cuarto frío (Meta del proyecto: 1) (Tipo de Banco: Sin Tipo de Banco)</t>
  </si>
  <si>
    <t>Proyecto: Estudios de Pre inversion para construcción de cuarto frío</t>
  </si>
  <si>
    <t>MT098</t>
  </si>
  <si>
    <t>Mortalidad en menores de 5 años por infección respiratoria aguda (IRA)</t>
  </si>
  <si>
    <t>7,7</t>
  </si>
  <si>
    <t>Casos por cada 1.000 nacidos vivos</t>
  </si>
  <si>
    <t>6,5</t>
  </si>
  <si>
    <t xml:space="preserve">Proyecto : Desarrollo de acciones del componente Enfermedades Emergentes, Reemergentes y Desatendidas </t>
  </si>
  <si>
    <t>MT099</t>
  </si>
  <si>
    <t>MT100</t>
  </si>
  <si>
    <t>Tasa de mortalidad prematura por enfermedades del sistema circulatorio</t>
  </si>
  <si>
    <t>160,9</t>
  </si>
  <si>
    <t>Defunciones por cada 100.000 habitantes entre 30 y 70 años</t>
  </si>
  <si>
    <t>155</t>
  </si>
  <si>
    <t>DESARROLLO DE ACCIONES DE GESTIÓN EN SALUD PÚBLICA PARA EL FORTALECIMIENTO INSTITUCIONAL, SECTORIAL Y COMUNITARIO VIGENCIA 2027 EN EL DEPARTAMENTO DE SUCRE (Bpin: )</t>
  </si>
  <si>
    <t>Proyecto: Implementacion de acciones para el desarrollo de la dimension Vida Saludable y Enfermedades Cronicas No Transmisibles</t>
  </si>
  <si>
    <t>MT101</t>
  </si>
  <si>
    <t>MT102</t>
  </si>
  <si>
    <t>Tasa ajustada de mortalidad por tumor maligno de la mama de la mujer</t>
  </si>
  <si>
    <t>12,02</t>
  </si>
  <si>
    <t>Defunciones por cada 100.000 mujeres</t>
  </si>
  <si>
    <t>servicio de promoción de la salud y prevención de riesgos asociados a condiciones no transmisibles</t>
  </si>
  <si>
    <t>1905031</t>
  </si>
  <si>
    <t>Campañas de promoción de la salud y prevención de riesgos asociados a condiciones no transmisibles implementadas</t>
  </si>
  <si>
    <t>190503100</t>
  </si>
  <si>
    <t xml:space="preserve">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t>
  </si>
  <si>
    <t>Secretaría de Salud y Secretaría de Inclusión Social, Mujer y Equidad de Género</t>
  </si>
  <si>
    <t>DESARROLLO DE LA DIMENSIÓN VIDA SALUDABLE Y CONDICIONES NO TRANSMISIBLES DEL PROGRAMA SALUD PÚBLICA PRIORITARIA Y DIFERENTE, PLAN DE ACCION TRANSITORIO 2024 EN EL DEPARTAMENTO DE SUCRE (BPIN: 2024002700014) (Meta del Proyecto: 26) (Ejecución 2024: 26)</t>
  </si>
  <si>
    <t>Se realizó Campaña de promoción de la salud y prevención de Cancer de Mama (Tipo de banco: Banco de Gestiones) (Meta de la gestión:  ) (Ejecutado: 1)</t>
  </si>
  <si>
    <t>Este indicador lo ejecutará Inclusión Social</t>
  </si>
  <si>
    <t>Proyecto: Prevencion de cancer de mama (Este proyecto no será ejecutado por Salud)</t>
  </si>
  <si>
    <t>MT103</t>
  </si>
  <si>
    <t>MT104</t>
  </si>
  <si>
    <t>El proyecto para la vigencia 2024 se encuentraformulado con BPIN. El proyecto para la vigencia 2025, se registrará en banco de proyectos antes de finalizar la vigencia 2024 y así sucesivamente. Los proyectos relacionados incluyen el componente PIC de cada una de las "dimensiones". Fuente de Financiación: SGP SALUD.</t>
  </si>
  <si>
    <t>MT105</t>
  </si>
  <si>
    <t>Tasa ajustada de mortalidad por lesiones autoinfligidas intencionalmente (suicidios)</t>
  </si>
  <si>
    <t>4,3600000000000003</t>
  </si>
  <si>
    <t>Defunciones por cada 100.000 habitantes</t>
  </si>
  <si>
    <t>4,4000000000000004</t>
  </si>
  <si>
    <t xml:space="preserve">Proyecto: Implementacion de acciones para el desarrollo de la dimension de Convivencia social y Salud Mental </t>
  </si>
  <si>
    <t>MT106</t>
  </si>
  <si>
    <t>MT107</t>
  </si>
  <si>
    <t>Tasa de fecundidad específica en mujeres de 10 a 19 años</t>
  </si>
  <si>
    <t>34,6</t>
  </si>
  <si>
    <t>Nacidos vivos de mujeres entre 10 y 19 años</t>
  </si>
  <si>
    <t>MT108</t>
  </si>
  <si>
    <t>MT109</t>
  </si>
  <si>
    <t>Tasa de fecundidad específica en mujeres de 10 a 14 años</t>
  </si>
  <si>
    <t>Nacidos vivos de mujeres entre 10 y 14 años</t>
  </si>
  <si>
    <t>2,2000000000000002</t>
  </si>
  <si>
    <t>MT110</t>
  </si>
  <si>
    <t>MT111</t>
  </si>
  <si>
    <t>Asistencia técnica a los municipios</t>
  </si>
  <si>
    <t>MT112</t>
  </si>
  <si>
    <t>Incidencia del dengue</t>
  </si>
  <si>
    <t>494,9</t>
  </si>
  <si>
    <t>Casos por cada 100.000 habitantes</t>
  </si>
  <si>
    <t>300</t>
  </si>
  <si>
    <t>Servicio de gestión del riesgo para abordar situaciones situaciones endemo-epidémicas</t>
  </si>
  <si>
    <t>1905043</t>
  </si>
  <si>
    <t>Campañas de gestión del riesgo para abordar situaciones situaciones endemo-epidémicas implementadas</t>
  </si>
  <si>
    <t>190504300</t>
  </si>
  <si>
    <t xml:space="preserve">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t>
  </si>
  <si>
    <t>DESARROLLO DE LA DIMENSIÓN VIDA SALUDABLE Y ENFERMEDADES TRANSMISIBLES – CONDICIONES Y SITUACIONES ENDEMOEPIDEMICAS DEL PROGRAMA SALUD PÚBLICA PRIORITARIA Y DIFERENTE, PLAN DE ACCION TRANSITORIO 2024 EN EL DEPARTAMENTO DE SUCRE (BPIN: 2024002700015) (Meta del Proyecto: 26) (Ejecución 2024: 26)
CARACTERIZACIÓN DEL RIESGO DE ENFERMEDADES TRANSMITIDAS POR VECTORES BASADO EN VIGILANCIA ENTOMOLÓGICA Y ANÁLISIS MOLECULAR DE AGENTES ETIOLÓGICOS DE VECTORES TRANSMISORES EN EL DEPARTAMENTO DE SUCRE (BPIN: 2024002700090) (Meta del Proyecto: 8) (Ejecución 2024: 8)
FORTALECIMIENTO DE CAPACIDADES PARA ATENDER LA EMERGENCIA POR DENGUE EN EL DEPARTAMENTO DE SUCRE (BPIN:  202400000002295) (Meta del Proyecto: 1) (Ejecución 2024: 1)</t>
  </si>
  <si>
    <t>Implementación del plan de manejo integrado de vectores en el departamento de  Sucre (BPIN: 202500000030276) (Tipo de Banco: Banco Territorial)
Caracterización del riesgo de enfermedades transmitidas por vectores basado en vigilancia entomológica y análisis molecular de agentes etiológicos de vectores transmisores e implementación de medidas preventivas vigencia 2025 en el departamento de  Sucre (BPIN: 202500000030808) (Tipo de Banco: Banco Territorial)</t>
  </si>
  <si>
    <t>Caracterización del riesgo de enfermedades transmitidas por vectores basado en vigilancia entomológica y análisis molecular de agentes etiológicos de vectores transmisores e implementación de medidas preventivas vigencia 2025 en el departamento de  Sucre (Bpin: 202500000030808) (Tipo de Banco: Banco Territorial) (Meta total del indicador: 1.0) (Meta total de la vigencia: 1.0) (Ejecutado: 1.0)
Implementación del plan de manejo integrado de vectores en el departamento de  Sucre (Bpin: 202500000030276) (Tipo de Banco: Banco Territorial) (Meta total del indicador: 1.0) (Meta total de la vigencia: 1.0) (Ejecutado: 1.0)</t>
  </si>
  <si>
    <t>Corresponde al EBS que ejecuta las acciones del PIC departamental. (Esta observación no es aplicable para los proyectos relacionados).</t>
  </si>
  <si>
    <t>MT113</t>
  </si>
  <si>
    <t>Recurso humano de la planta de personal de ETV, por rentas cedidas y Transferencia de la nacion (Esta observación no es aplicable, para los proyectos relacionados)</t>
  </si>
  <si>
    <t>MT114</t>
  </si>
  <si>
    <t>Proyecto: Implementacion de acciones para el desarrollo del componente Enfermedades Endemoepidemicas (ETV)</t>
  </si>
  <si>
    <t>MT115</t>
  </si>
  <si>
    <t>Incidencia de la rabia humana</t>
  </si>
  <si>
    <t>Secretaría de Salud Departamental</t>
  </si>
  <si>
    <t>IMPLEMENTACIÓN DEL PROGRAMA COMPASIÓN POR LA BIODIVERSIDAD, PLAN DE ACCION TRANSITORIO 2024  EN EL DEPARTAMENTO DE SUCRE (BPIN: 2024002700018) (Meta del Proyecto: 1) (Ejecución 2024: 1)
 FORTALECIMIENTO DE LA GOBERNANZA Y GOBERNABILIDAD PARA EL DESARROLLO DE ACCIONES DEL PLAN TERRITORIAL DE SALUD VIGENCIA 2024 EN EL DEPARTAMENTO DE SUCRE (BPIN: 2024002700152) (Meta del Proyecto: 1) (Ejecución 2024: 1)</t>
  </si>
  <si>
    <t>DESARROLLO DE ACCIONES DE PROMOCIÓN DE LA TENENCIA RESPONSABLE DE ANIMALES DE COMPAÑÍA (PERROS Y GATOS), PARA LA PREVENCIÓN DE ZOONOSIS EN EL DEPARTAMENTO DE SUCRE. (BPIN: 202500000035100) (Tipo de Banco: Banco Territorial)
Desarrollo de acciones complementarias al fortalecimiento de la Gobernanza y Gobernabilidad para el desarrollo de acciones del Plan Territorial de Salud Vigencia 2025 en el departamento de   Sucre (BPIN: 202500000042596) (Tipo de Banco: Banco Territorial)</t>
  </si>
  <si>
    <t>Desarrollo de acciones de promoción de la tenencia responsable de animales de compañía (perros y gatos), para la prevención de zoonosis en el departamento de  Sucre (Bpin: 202500000035100) (Tipo de Banco: Banco Territorial) (Meta total del indicador: 1.0) (Meta total de la vigencia: 1.0) (Ejecutado: 1.0)
Desarrollo de acciones complementarias al fortalecimiento de la Gobernanza y Gobernabilidad para el desarrollo de acciones del Plan Territorial de Salud Vigencia 2025 en el departamento de   Sucre (Bpin: 202500000042596) (Tipo de Banco: Banco Territorial) (Meta total del indicador: 1.0) (Meta total de la vigencia: 1.0) (Ejecutado: 1.0)</t>
  </si>
  <si>
    <t>En el Marco del Proyecto: Fortalecimiento de la Gobernanza y Gobernabilidad para el desarrollo de acciones del plan terrritorial de salud vigencia 2026 en el departamento de Sucre (BPIN: 202500000047955) Se realiza Inspección, Vigilancia y Control en los 26 municipios y el departamento. (Tipo de Banco: Banco de Gestiones)</t>
  </si>
  <si>
    <t>En el Marco del Proyecto: Fortalecimiento de la Gobernanza y Gobernabilidad para el desarrollo de acciones del plan terrritorial de salud vigencia 2026 en el departamento de Sucre (BPIN: 202500000047955) Se realiza Inspección, Vigilancia y Control en los 26 municipios y el departamento. (Ejecución: 2) (Tipo de banco: Banco de Gestiones)</t>
  </si>
  <si>
    <t>Los proyecto anotados en la casilla 2024 con sus códigos BPIN, se tomaron de la pestaña BASE PARA CONSULTA porque en Portafolio 2024 no se encuentran. La fuente de financiación para todos los proyectos relacionados es SGP SALUD.</t>
  </si>
  <si>
    <t xml:space="preserve">
Proyecto : Implementacion de acciones para el desarrollo de la dimension salud ambiental, componente Sacionees de salud relacionadas con el ambiente (Zoonosis)</t>
  </si>
  <si>
    <t>MT116</t>
  </si>
  <si>
    <t>Tasa de enfermedad laboral</t>
  </si>
  <si>
    <t>Casos por cada 100.000 afiliados al SGSST</t>
  </si>
  <si>
    <t>Secretaría de Salud Departamental (estimación propia)</t>
  </si>
  <si>
    <t>Proyecto : Implementacion de acciones para el desarrollo de la dimension salud ambiental, componente Sacionees de salud relacionadas con el ambiente (Zoonosis) (Esta observación no es aplicable, para los proyectos relacionados)</t>
  </si>
  <si>
    <t>MT117</t>
  </si>
  <si>
    <t>DESARROLLO DE ACCIONES DE GESTIÓN EN SALUD PÚBLICA PARA EL FORTALECIMIENTO INSTITUCIONAL, SECTORIAL Y COMUNITARIO VIGENCIA 2025 EN EL DEPARTAMENTO DE SUCRE (BPIN: 202400000006651) (Tipo de Banco: Banco Territorial)
Desarrollo de acciones complementarias de gestión en salud pública para el fortalecimiento institucional, sectorial y comunitario vigencia 2025 en el departamento de  Sucre (BPIN: 202500000026215) (Tipo de Banco: Banco Territorial)
Desarrollo de acciones complementarias de gestión en salud pública para el fortalecimiento institucional, sectorial y comunitario vigencia 2025 en el departamento de  Sucre (BPIN: 202500000026215) (Tipo de Banco: Banco Territorial)</t>
  </si>
  <si>
    <t xml:space="preserve">Proyecto: Implementacion de acciones para el desarrollo de la dimension Salud y Ambito Laboral </t>
  </si>
  <si>
    <t>MT118</t>
  </si>
  <si>
    <t>Servicio de gestión del riesgo para abordar situaciones prevalentes de origen laboral</t>
  </si>
  <si>
    <t>1905025</t>
  </si>
  <si>
    <t>Campañas de gestión del riesgo para abordar situaciones prevalentes de origen laboral implementadas</t>
  </si>
  <si>
    <t>190502500</t>
  </si>
  <si>
    <t>Corresponde a las acciones que previenen la carga de la enfermedad relacionada con la salud y bienestar de todos los trabajadores derivados de la ocupación. Permite anticipar, conocer, evaluar y controlar los riesgos que pueden afectar la seguridad y salud en el trabajo.</t>
  </si>
  <si>
    <t>DESARROLLO DE LA DIMENSIÓN SALUD Y ÁMBITO LABORAL DEL PROGRAMA SALUD PÚBLICA PRIORITARIA Y DIFERENTE, PLAN DE ACCIÓN TRANSITORIO 2024 EN EL DEPARTAMENTO DE SUCRE (BPIN: 2024002700004) (Meta del Proyecto: 15) (Ejecución 2024: 15)</t>
  </si>
  <si>
    <t>MT119</t>
  </si>
  <si>
    <t>Entrega de kits de potabilización de agua, toldillos y repelentes en los municipios de: San Benito Abad, San Marcos, Galeras, Sucre, Majagual y Caimito (Tipo Banco: Banco de Gestiones) (Meta de la gestión: 1)
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t>
  </si>
  <si>
    <t>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Entrega de kits de potabilización de agua, toldillos y repelentes en los municipios de: San Benito Abad, San Marcos, Galeras, Sucre, Majagual y Caimito (Tipo de banco: Banco de Gestiones) (Meta de la gestión: 1) (Ejecutado: 1)</t>
  </si>
  <si>
    <t>Planeacion proyecto PIC de cada vigencia</t>
  </si>
  <si>
    <t>MT120</t>
  </si>
  <si>
    <t>Proyecto: Fortalecimiento de la Autoridad Sanitaria y ambiental</t>
  </si>
  <si>
    <t>MT121</t>
  </si>
  <si>
    <t>Personas con discapacidad certificada</t>
  </si>
  <si>
    <t>3301</t>
  </si>
  <si>
    <t>Personas</t>
  </si>
  <si>
    <t>3601</t>
  </si>
  <si>
    <t>Servicio de certificación de discapacidad para las personas con discapacidad</t>
  </si>
  <si>
    <t>1905040</t>
  </si>
  <si>
    <t>Personas con servicio de certificación de discapacidad</t>
  </si>
  <si>
    <t>190504000</t>
  </si>
  <si>
    <t>Corresponde a las acciones para la valoración clínica multidisciplinaria simultánea para identificar la condición de discapacidad, registro de localización y caracterización de las personas con discapacidad y generación del certificado de discapacidad.</t>
  </si>
  <si>
    <t>IMPLEMENTACIÓN DE LA CERTIFICACIÓN DE DISCAPACIDAD Y REGISTRO DE LOCALIZACIÓN Y CARACTERIZACIÓN DE PERSONAS CON DISCAPACIDAD VIGENCIA 2024 EN EL DEPARTAMENTO DE SUCRE (BPIN: 2024002700114) (Meta del Proyecto: 1033) (Ejecución 2024: 1033)</t>
  </si>
  <si>
    <t>Implementación del proceso de certificación de discapacidad y registro de localización y caracterización de personas con Discapacidad vigencia 2025, en el departamento de Sucre (BPIN: 202500000020257) (Tipo de Banco: Banco Territorial)
Implementación del complemento del proceso de certificación de discapacidad y registro de localización y caracterización de personas con Discapacidad vigencia 2025, en el departamento de Sucre (BPIN: 202500000027045) (Tipo de Banco: Banco Territorial)</t>
  </si>
  <si>
    <t>Implementación de complemento del proceso de certificación de discapacidad y registro de localización y caracterización de personas con discapacidad, vigencia 2025, en el departamento de   Sucre (Bpin: 202500000027045) (Tipo de Banco: Banco Territorial) (Meta total del indicador: 809.0) (Meta total de la vigencia: 809.0) (Ejecutado: 809.0)
Implementación del proceso de certificación de discapacidad y registro de localización y caracterización de personas con Discapacidad vigencia 2025, en el departamento de   Sucre (Bpin: 202500000020257) (Tipo de Banco: Banco Territorial) (Meta total del indicador: 1309.0) (Meta total de la vigencia: 1309.0) (Ejecutado: 1309.0)</t>
  </si>
  <si>
    <t>Implementación DEL PROCESO DE CERTIFICACIÓN DE DISCAPACIDAD Y REGISTRO DE LOCALIZACIÓN Y CARACTERIZACIÓN DE PERSONAS CON DISCAPACIDAD, VIGENCIA 2026, EN EL DEPARTAMENTO DE Sucre (BPIN: 202500000043536) (Meta del proyecto: 849) (Tipo de Banco: Banco Territorial) (Estado en Portafolio: Registrado en banco)</t>
  </si>
  <si>
    <t>IMPLEMENTACIÓN DE LA CERTIFICACIÓN DE DISCAPACIDAD Y REGISTRO DE LOCALIZACIÓN Y CARACTERIZACIÓN DE PERSONAS CON DISCAPACIDAD VIGENCIA 2027 EN EL DEPARTAMENTO DE SUCRE (Por Formular) (Bpin: )</t>
  </si>
  <si>
    <t>Estos proyectos se financian con recursos del Presupuesto General de la Nación - Transferencias Nacionales - Ministerio de Salud y Protección Social. Debe gestionarse un recurso del departamento para concurrir en las vigencias 2025 a 2027, para alcanzar las metas físicas propuestas.</t>
  </si>
  <si>
    <t>Proyecto: Fortaleciminto de la Autoridad Sanitaria y ambiental (Esta observación no es aplicable para los proyectos registrados)
Proyecto: Prestacion de Servicio de certificación de discapacidad para las personas con discapacidad</t>
  </si>
  <si>
    <t>MT122</t>
  </si>
  <si>
    <t>El proyecto para la vigencia 2024 se encuentra formulado y con BPIN. El proyecto para la vigencia 2025, se registrará en banco de proyectos antes de finalizar la vigencia 2024 y así sucesivamente. Los proyectos relacionados incluyen el componente PIC de cada una de las "dimensiones". Fuente de Financiación: SGP SALUD.</t>
  </si>
  <si>
    <t>Proyecto: Prestacion de Servicio de certificación de discapacidad para las personas con discapacidad (Se dará cumplimiento con el proyecto de PIC que engloba a todas las dimensiones, entre ellas, la de enfermedades crónicas)</t>
  </si>
  <si>
    <t>MT123</t>
  </si>
  <si>
    <t>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</si>
  <si>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Proyecto: Implementacion de acciones para el desarrollo de la dimension Vida Saludable y Enfermedades Cronicas No Transmisibles (Se dará cumplimiento con el proyecto de Asistencias Técnicas, que engloba a todas las dimensiones, entre ellas, la de enfermed</t>
  </si>
  <si>
    <t>MT124</t>
  </si>
  <si>
    <t>Número de víctimas del conflicto armado con acceso a programas de atención psicosocial</t>
  </si>
  <si>
    <t>2485</t>
  </si>
  <si>
    <t>Servicio de atención psicosocial a víctimas del conflicto armado</t>
  </si>
  <si>
    <t>1905041</t>
  </si>
  <si>
    <t>Personas víctimas del conflicto armado atendidas con atención psicosocial</t>
  </si>
  <si>
    <t>190504100</t>
  </si>
  <si>
    <t xml:space="preserve">Acciones, procedimientos e intervenciones para la atención de los impactos psicosociales de las víctimas en los ámbitos individual, familiar y comunitario, como consecuencia de las graves violaciones a los Derechos Humanos y las infracciones al Derecho Internacional Humanitario.  </t>
  </si>
  <si>
    <t>Por lineamientos del Ministerio de Salud y Protección Social, los recursos de PAPSIVI son transferidos directamente a las ESE; estos recursos ya no llegarán al departamento, por tanto, no se requiere hacer proyecto.</t>
  </si>
  <si>
    <t xml:space="preserve">hubo un cambio de directriz por parte de ministerio de salud, siendo así los recursos para PAPSIVI ya no llegarán al departamento sino directamente a las E.S.E y estas se encargarán de ejecutar. </t>
  </si>
  <si>
    <t>MT125</t>
  </si>
  <si>
    <t>El proyecto para la vigencia 2024 se encuentra  formulado y con BPIN. El proyecto para la vigencia 2025, se registrará en banco de proyectos antes de finalizar la vigencia 2024 y así sucesivamente. Los proyectos relacionados incluyen el componente PIC de cada una de las "dimensiones". Fuente de Financiación: SGP SALUD.</t>
  </si>
  <si>
    <t xml:space="preserve">Proyecto: Implementacion de acciones para el desarrollo de la dimension transversal Gestion diferencial de poblaciones vulnerables </t>
  </si>
  <si>
    <t>MT126</t>
  </si>
  <si>
    <t>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</si>
  <si>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MT127</t>
  </si>
  <si>
    <t>42</t>
  </si>
  <si>
    <t>4,9000000000000004</t>
  </si>
  <si>
    <t>Servicio de gestión del riesgo en temas de trastornos mentales</t>
  </si>
  <si>
    <t>1905022</t>
  </si>
  <si>
    <t>Campañas de gestión del riesgo en temas de trastornos mentales implementadas</t>
  </si>
  <si>
    <t>190502200</t>
  </si>
  <si>
    <t>Incluye acciones de prevención de los trastornos mentales asociados a factores sociales, psicológicos y biológicos, en los diferentes entornos en los que se desarrollan los individuos.</t>
  </si>
  <si>
    <t>DESARROLLO DE LA DIMENSIÓN CONVIVENCIA SOCIAL Y SALUD MENTAL DEL PROGRAMA SALUD PUBLICA PRIORITARIA Y DIFERENTE  PLAN DE ACCIÓN TRANSITORIO 2024 EN EL DEPARTAMENTO DE SUCRE (BPIN: 2024002700011) (Meta del Proyecto: 26) (Ejecución 2024: 26)</t>
  </si>
  <si>
    <t>Proyecto: SUCRE  ESCUCHA (Este proyecto se está ejecutando por el HUS) y finalizó con el anterior plan de desarrollo.</t>
  </si>
  <si>
    <t>MT128</t>
  </si>
  <si>
    <t>Infraestructura de laboratorios de salud pública construida y dotada</t>
  </si>
  <si>
    <t>1905046</t>
  </si>
  <si>
    <t>Laboratorios construidos</t>
  </si>
  <si>
    <t>190504600</t>
  </si>
  <si>
    <t xml:space="preserve">Hace referencia a la infraestructura de laboratorios construidos acorde al programa arquitectónico y de especificaciones técnicas requerida y infraestructura de laboratorios dotada de acuerdo al equipamiento, elementos y mobiliario requerido. </t>
  </si>
  <si>
    <t>Número de laboratorios</t>
  </si>
  <si>
    <t>CONSTRUCCION DEL LABORATORIO DE SALUD PUBLICA DEL DEPARTAMENTO DE SUCRE (Bpin: 2021002700109) (Meta del proyecto: 1) (Tipo de banco: Banco de Regalías)</t>
  </si>
  <si>
    <t>Proyecto en Proceso de Contratación</t>
  </si>
  <si>
    <t>Proyecto: Laboratorio de Salud Pública</t>
  </si>
  <si>
    <t>MT129</t>
  </si>
  <si>
    <t>44</t>
  </si>
  <si>
    <t>Tasa de prevalencia de lepra</t>
  </si>
  <si>
    <t>0,8</t>
  </si>
  <si>
    <t>Casos por 100 Mil Hab</t>
  </si>
  <si>
    <t>Ministerio de Salud</t>
  </si>
  <si>
    <t>4 salud y Bienestar</t>
  </si>
  <si>
    <t>Servicio de gestión del riesgo para enfermedades emergentes, reemergentes y desatendidas</t>
  </si>
  <si>
    <t>1905026</t>
  </si>
  <si>
    <t>Campañas de gestión del riesgo para enfermedades emergentes, reemergentes y desatendidas implementadas</t>
  </si>
  <si>
    <t>190502600</t>
  </si>
  <si>
    <t xml:space="preserve">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t>
  </si>
  <si>
    <t>DESARROLLO DE LA DIMENSIÓN VIDA SALUDABLE Y ENFERMEDADES TRANSMISIBLES - ENFERMEDADES EMERGENTES, REEMERGENTES Y DESATENDIDAS DEL PROGRAMA SALUD PÚBLICA PRIORITARIA Y DIFERENTE, PLAN DE ACCION TRANSITORIO 2024 EN EL DEPARTAMENTO DE SUCRE (BPIN: 2024002700005) (Meta del Proyecto: 26) (Ejecución 2024: 26)
IMPLEMENTACIÓN Y DESARROLLO DEL PROGRAMA NACIONAL DE ELIMINACIÓN DE LEPRA O ENFERMEDAD DE HANSEN VIGENCIA 2024, EN EL DEPARTAMENTO DE SUCRE (BPIN: 2024002700163) (Meta del Proyecto: 1) (Ejecución 2024: 1)</t>
  </si>
  <si>
    <t>IMPLEMENTACIÓN Y DESARROLLO DEL PROGRAMA NACIONAL DE ELIMINACIÓN DE LEPRA O ENFERMEDAD DE HANSEN VIGENCIA 2025, EN EL DEPARTAMENTO DE SUCRE (BPIN: 202500000000206) (Tipo de Banco: Banco Territorial)</t>
  </si>
  <si>
    <t>Implementación Y Desarrollo Del Programa Nacional De Eliminación De Lepra O Enfermedad De Hansen Vigencia 2025, En El Departamento De  Sucre (Bpin: 202500000000206) (Tipo de Banco: Banco Territorial) (Meta total del indicador: 1.0) (Meta total de la vigencia: 1.0) (Ejecutado: 1.0)</t>
  </si>
  <si>
    <t>Implementación y desarrollo del programa nacional de eliminación de Lepra o Enfermedad de Hansen vigencia 2026, en el Departamento de Sucre (BPIN: 202500000038324) (Meta del proyecto: 1) (Tipo de Banco: Banco Territorial) (Estado en Portafolio: Registrado en banco)</t>
  </si>
  <si>
    <t>IMPLEMENTACIÓN Y DESARROLLO DEL PROGRAMA NACIONAL DE ELIMINACIÓN DE LEPRA O ENFERMEDAD DE HANSEN VIGENCIA 2027 EN EL DEPARTAMENTO DE SUCRE  (Por Formular) (Bpin: )</t>
  </si>
  <si>
    <t>Los proyectos de Lepra se financian con recursos del Presupuesto General de la Nación - Transferencias Nacionales - Ministerio de Salud y Protección Social. Debe gestionarse un recurso del departamento para concurrir en las vigencias 2025 a 2027, para alcanzar las metas físicas propuestas.</t>
  </si>
  <si>
    <t>MT130</t>
  </si>
  <si>
    <t>Tasa De Letalidad Por Tuberculosis Pulmonar</t>
  </si>
  <si>
    <t>2,9</t>
  </si>
  <si>
    <t>Muertes por Cada 100 Casos</t>
  </si>
  <si>
    <t>5 salud y Bienestar</t>
  </si>
  <si>
    <t>DESARROLLO DE LA DIMENSIÓN TRANSVERSAL GESTIÓN DIFERENCIAL DE POBLACIONES VULNERABLES DEL PROGRAMA SALUD PÚBLICA PRIORITARIA Y DIFERENTE, PLAN DE ACCIÓN TRANSITORIO 2024 EN EL DEPARTAMENTO DE SUCRE (BPIN: 2024002700007) (Meta del Proyecto: 22) (Ejecución 2024: 22)
IMPLEMENTACIÓN Y DESARROLLO DEL PROGRAMA DE PREVENCIÓN Y CONTROL DE LA TUBERCULOSIS VIGENCIA 2024, EN EL DEPARTAMENTO DE SUCRE (BPIN: 2024002700164) (Meta del Proyecto: 1) (Ejecución 2024: 1)</t>
  </si>
  <si>
    <t>IMPLEMENTACIÓN Y DESARROLLO DEL PROGRAMA DE PREVENCIÓN Y CONTROL DE LA TUBERCULOSIS VIGENCIA 2025, EN EL DEPARTAMENTO DE SUCRE (BPIN: 202500000000209) (Tipo de Banco: Banco Territorial)</t>
  </si>
  <si>
    <t>Implementación Y desarrollo del Programa de Prevención y Control de la Tuberculosis vigencia 2025 en el departamento de   Sucre (Bpin: 202500000000209) (Tipo de Banco: Banco Territorial) (Meta total del indicador: 1.0) (Meta total de la vigencia: 1.0) (Ejecutado: 1.0)</t>
  </si>
  <si>
    <t>Implementación y Desarrollo del Programa de Prevención y Control de la Tuberculosis vigencia 2026, en el departamento de Sucre (BPIN: 202500000038325) (Meta del proyecto: 1) (Tipo de Banco: Banco Territorial) (Estado en Portafolio: Registrado en banco)</t>
  </si>
  <si>
    <t>IMPLEMENTACIÓN Y DESARROLLO DEL PROGRAMA DE PREVENCIÓN Y CONTROL DE LA TUBERCULOSIS VIGENCIA 2027, EN EL DEPARTAMENTO DE SUCRE (Bpin: )</t>
  </si>
  <si>
    <t>Los proyectos de TBC se financian con recursos del Presupuesto General de la Nación - Transferencias Nacionales - Ministerio de Salud y Protección Social. Debe gestionarse un recurso del departamento para concurrir en las vigencias 2025 a 2027, para alcanzar las metas físicas propuestas.</t>
  </si>
  <si>
    <t>MT131</t>
  </si>
  <si>
    <t>Aseguramiento y Prestación Integral en Servicios de Salud para Sucre</t>
  </si>
  <si>
    <t>Aseguramiento y prestación integral de servicios de salud</t>
  </si>
  <si>
    <t>1906</t>
  </si>
  <si>
    <t>1906043</t>
  </si>
  <si>
    <t>Sistemas de información implementados</t>
  </si>
  <si>
    <t>190604300</t>
  </si>
  <si>
    <t>Corresponde al proceso que asegura la disposición de la información de manera accesible, confiable y oportuna.</t>
  </si>
  <si>
    <t>Número de sistemas de información</t>
  </si>
  <si>
    <t>FORTALECIMIENTO DE SISTEMAS DE INFORMACIÓN DE LA SECRETARÍA DE SALUD DEPARTAMENTAL DE SUCRE (Por Formular)</t>
  </si>
  <si>
    <t>Incluye: Auditoría de Cuentas Médicas, Prestación de Servicios (Trámites), CRUE, Autorizaciones, Reportes.</t>
  </si>
  <si>
    <t>Proyecto Sistema de Información para la Secretaría de Salud</t>
  </si>
  <si>
    <t>MT132</t>
  </si>
  <si>
    <t>Efectividad en la atención</t>
  </si>
  <si>
    <t>61</t>
  </si>
  <si>
    <t>75</t>
  </si>
  <si>
    <t>Servicio de atención en salud a la población</t>
  </si>
  <si>
    <t>1906004</t>
  </si>
  <si>
    <t>Personas atendidas con servicio de salud</t>
  </si>
  <si>
    <t>190600400</t>
  </si>
  <si>
    <t>Incluye el servicio de atención en salud a la población dentro del Sistema General de Seguridad Social en Salud y los servicios de atención en urgencias a la población migrante no afiliada dentro del Sistema General de Seguridad Social en Salud.</t>
  </si>
  <si>
    <t>No requiere proyecto, porque en este indicador se están contemplando los recursos de rentas cedidas que cofinancia mensualmente el departamento a la Nación, para el Aseguramiento de la población a regimen subsidiado en salud. (50% de las rentas cedidas). Esta  meta se contempló sólo como gestión.</t>
  </si>
  <si>
    <t>este se consideró como una acción de gestión. Para la ejecución de estos recursos no se requiere proyecto.</t>
  </si>
  <si>
    <t>MT133</t>
  </si>
  <si>
    <t>Número de afiliados al SGSSS</t>
  </si>
  <si>
    <t>99,2</t>
  </si>
  <si>
    <t>99</t>
  </si>
  <si>
    <t>Servicio de afiliaciones al régimen subsidiado del Sistema General de Seguridad Social</t>
  </si>
  <si>
    <t>1906044</t>
  </si>
  <si>
    <t>Personas afiliadas al régimen subsidiado</t>
  </si>
  <si>
    <t>190604400</t>
  </si>
  <si>
    <t xml:space="preserve">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t>
  </si>
  <si>
    <t>PENDIENTE VALIDAR CON ÁREA RESPONSABLE</t>
  </si>
  <si>
    <t xml:space="preserve">Se encuentra pendiente validar con el responsable del  área, porque según lo informado no requiere proyecto por tratarse de migrantes. </t>
  </si>
  <si>
    <t>MT134</t>
  </si>
  <si>
    <t>Servicio de apoyo financiero para la atención en salud a la población</t>
  </si>
  <si>
    <t>1906035</t>
  </si>
  <si>
    <t>190603500</t>
  </si>
  <si>
    <t>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t>
  </si>
  <si>
    <t>APOYO A LA TRANSFERENCIA DE RECURSOS DE SUBSIDIO A LA OFERTA CON EL FIN DE FINANCIAR LOS GASTOS DE OPERACIÓN DE LAS EMPRESAS SOCIALES DEL ESTADO Y ADMINISTRADORES DE INFRAESTRUCTURA PUBLICA DE LOS MUNICIPIOS NO CERTIFICADOS VIGENCIA 2025, DEL DEPARTAMENTO (Tipo Banco: Banco de Gestiones) (Meta de la gestión: 16)</t>
  </si>
  <si>
    <t>APOYO A LA TRANSFERENCIA DE RECURSOS DE SUBSIDIO A LA OFERTA CON EL FIN DE FINANCIAR LOS GASTOS DE OPERACIÓN DE LAS EMPRESAS SOCIALES DEL ESTADO Y ADMINISTRADORES DE INFRAESTRUCTURA PUBLICA DE LOS MUNICIPIOS NO CERTIFICADOS VIGENCIA 2025, DEL DEPARTAMENTO (Tipo de banco: Banco de Gestiones) (Meta de la gestión: 16) (Ejecutado: 16)</t>
  </si>
  <si>
    <t>Apoyo a la transferencia de recursos de subsidio a la oferta con el fin de financiar los gastos de operación de las Empresas Sociales del Estado y Administradores de Infraestructura Pública de los Municipios No Certificados Vigencia 2026, del departamento de Sucre (BPIN: 202500000043535) (Meta del proyecto: 17) (Tipo de Banco: Banco Territorial) (Estado en Portafolio: Registrado en banco)</t>
  </si>
  <si>
    <t>APOYO A LA TRANSFERENCIA DE RECURSOS DE SUBSIDIO A LA OFERTA CON EL FIN DE FINANCIAR LOS GASTOS DE OPERACIÓN DE LAS EMPRESAS SOCIALES DEL ESTADO Y ADMINISTRADORES DE INFRAESTRUCTURA PUBLICA DE LOS MUNICIPIOS NO CERTIFICADOS VIGENCIA 2027, DEL DEPARTAMENTO (Bpin: )</t>
  </si>
  <si>
    <t>Se sobrecumplirá la meta del cuatrienio, porque realmente la meta es de 16 prestadores por año.</t>
  </si>
  <si>
    <t>Subsidio a la Oferta</t>
  </si>
  <si>
    <t>MT135</t>
  </si>
  <si>
    <t>Servicio de apoyo para la dotación hospitalaria</t>
  </si>
  <si>
    <t>1906026</t>
  </si>
  <si>
    <t>Elementos de dotación hospitalaria adquiridos</t>
  </si>
  <si>
    <t>190602600</t>
  </si>
  <si>
    <t>Corresponde a la entrega de recursos financieros o en especie para la adquisición de equipos biomédicos, dispositivos médicos, mobiliario asistencial, mobiliario administrativo, equipos TIC, y equipos industriales de uso hospitalario, de acuerdo a la normatividad vigente en salud.</t>
  </si>
  <si>
    <t>Número de elementos de dotación hospitalaria</t>
  </si>
  <si>
    <t>Adquisición de dotación para los servicios de: Cirugía, Imágenes Diagnósticas y Hospitalización Adulto del Hospital Universitario de Sincelejo E.S.E Sucre (BPIN: 202500000023043) (Tipo de Banco: Banco Territorial)</t>
  </si>
  <si>
    <t>Adquisición de dotación para los servicios de: Cirugía, Imágenes Diagnósticas y Hospitalización Adulto del Hospital Universitario de Sincelejo E.S.E  Sucre (Bpin: 202500000023043) (Tipo de Banco: Banco Territorial) (Meta total del indicador: 17.0) (Meta total de la vigencia: 17.0) (Ejecutado: 17.0)</t>
  </si>
  <si>
    <t>Éste proyecto no está registrado en Banco de Proyectos de la Gobernación de Sucre, porque es gestionado por la ESE San Francisco de Asis. Desde el departamento, se aporta la revisión y concepto de pertinencia en referencia al PTRRM. Este proyecto plantea dotación completa del centro asistencial, por tanto se cumpliría por GESTIÓN DEL DEPARTAMENTO (no habrá aporte financiero), la meta de 10 elementos de dotación adquiridos.</t>
  </si>
  <si>
    <t>Adquisición de dotación hospitalaria para las sedes Corozal, San Marcos y Principal del HUS (Fusión) (Se modifica la observación)</t>
  </si>
  <si>
    <t>MT136</t>
  </si>
  <si>
    <t>Densidad de ambulancias</t>
  </si>
  <si>
    <t>0,017000000000000001</t>
  </si>
  <si>
    <t>Ambulancias por cada 100.000 habitantes</t>
  </si>
  <si>
    <t>Ministerio de Salud y Protección Social (REPS)</t>
  </si>
  <si>
    <t>0,02</t>
  </si>
  <si>
    <t>Servicio de apoyo a la prestación del servicio de transporte de pacientes</t>
  </si>
  <si>
    <t>1906022</t>
  </si>
  <si>
    <t>Entidades de la red pública en salud apoyadas en la adquisición de ambulancias</t>
  </si>
  <si>
    <t>190602200</t>
  </si>
  <si>
    <t xml:space="preserve">Incluye el apoyo tanto el financiero como en especie para prestar el servicio de transporte de pacientes. </t>
  </si>
  <si>
    <t>EN GESTIÓN CON LA ART SE REALIZÓ DOTACION DE AMBULANCIAS 4X4 PARA TRANSPORTE ASISTENCIAL BÁSICO TIPO TAB PARA LAS E.S.E  CENTRO DE SALUD LOS PALMITOS, CENTRO DE SALUD OVEJAS, HOSPITAL LOCAL SAN ONOFRE Y CENTRO DE SALUD COLOSÓ. (Tipo Banco: Banco de Gestiones) (Meta de la gestión: 4)
Adquisición DE DOS AMBULANCIAS BÁSICAS PARA EL SERVICIO DE TRANSPORTE ASISTENCIAL DEL HOSPITAL UNIVERSITARIO DE SINCELEJO E.S.E,   Sucre (BPIN: 202500000026299) (Tipo de Banco: Banco Territorial)</t>
  </si>
  <si>
    <t>Adquisición DE DOS AMBULANCIAS BÁSICAS PARA EL SERVICIO DE TRANSPORTE ASISTENCIAL DEL HOSPITAL UNIVERSITARIO DE SINCELEJO E.S.E,   Sucre (Bpin: 202500000026299) (Tipo de Banco: Banco Territorial) (Meta total del indicador: 1.0) (Meta total de la vigencia: 1.0) (Ejecutado: 2.0)
EN GESTIÓN CON LA ART SE REALIZÓ DOTACION DE AMBULANCIAS 4X4 PARA TRANSPORTE ASISTENCIAL BÁSICO TIPO TAB PARA LAS E.S.E  CENTRO DE SALUD LOS PALMITOS, CENTRO DE SALUD OVEJAS, HOSPITAL LOCAL SAN ONOFRE Y CENTRO DE SALUD COLOSÓ. (Tipo de banco: Banco de Gestiones) (Meta de la gestión: 4) (Ejecutado: 4)</t>
  </si>
  <si>
    <t>El aporte del departamento es GESTIÓN, a través de: revisión y concepto de pertinencia en referencia al PTRRM</t>
  </si>
  <si>
    <t>Ambulancias Tipo TAB 4 x 4 para las E.S.E: Centro de Salud Los Palmitos, Centro de Salud Ovejas, Hospital Local San Onofre y Centro de Salud Colosó,  del Departamento de Sucre.</t>
  </si>
  <si>
    <t>MT137</t>
  </si>
  <si>
    <t>Unidades móviles para la atención médica adquiridas y dotadas</t>
  </si>
  <si>
    <t>1906033</t>
  </si>
  <si>
    <t>190603300</t>
  </si>
  <si>
    <t>Vehículos que permiten desplazar el servicio de salud al lugar de demanda.</t>
  </si>
  <si>
    <t>Número de unidades móviles</t>
  </si>
  <si>
    <t>DOTACIÓN DE UNA UNIDAD MÓVIL MÉDICA ODONTOLÓGICA PARA CADA UNA DE LAS E.S.E. DE SAN ANTONIO DE PALMITO,SAN JOSÉ DE TOLUVIEJO, SAN MIGUEL ARCANGEL DE COLOSÓ, SAN BLAS DE MORROA Y LOS PALMITOS, EN EL DEPARTAMENTO DE SUCRE (BPIN: Por Gestión) (Meta del Proyecto: ) (Ejecución 2024: 5)</t>
  </si>
  <si>
    <t>Dotación de Unidad Médico Odontológica para las ESE de: San Antonio de Palmito, San José de Toluviejo, San Miguel Arcángel de Coloso, San Blas de Morroa y Los Palmitos, en el departamento de Sucre : $2.493.752.400,00 - Convenio con ART</t>
  </si>
  <si>
    <t>MT138</t>
  </si>
  <si>
    <t>Servicio de asistencia técnica a Instituciones Prestadoras de Servicios de Salud</t>
  </si>
  <si>
    <t>1906029</t>
  </si>
  <si>
    <t>Instituciones Prestadoras de Servicios de Salud asistidas técnicamente</t>
  </si>
  <si>
    <t>190602900</t>
  </si>
  <si>
    <t>Acciones orientadas al desarrollo de capacidades en las Instituciones Prestadoras de Servicios de salud, para contribuir al logro de resultados en salud, mediante asesoría, acompañamiento y capacitación.</t>
  </si>
  <si>
    <t>FORTALECIMIENTO DEL FONDO ROTATORIO DE ESTUPEFACIENTES DEL DEPARTAMENTO DE SUCRE (BPIN: 202500000019617) (Tipo de Banco: Banco Territorial)
Dotación del Fondo Rotatorio de Estupefacientes del departamento de  Sucre (BPIN: 202500000032423) (Tipo de Banco: Banco Territorial)</t>
  </si>
  <si>
    <t>Dotación del Fondo Rotatorio de Estupefacientes del departamento de  Sucre (Bpin: 202500000032423) (Tipo de Banco: Banco Territorial) (Meta total del indicador: 26.0) (Meta total de la vigencia: 26.0) (Ejecutado: 26.0)
Fortalecimiento del Fondo Rotatorio de Estupefacientes del departamento de  Sucre (Bpin: 202500000019617) (Tipo de Banco: Banco Territorial) (Meta total del indicador: 26.0) (Meta total de la vigencia: 26.0) (Ejecutado: 26.0)</t>
  </si>
  <si>
    <t>Fortalecimiento del Fondo Rotatorio de Estupefacientes del departamento de Sucre (BPIN: 202500000045869) (Meta del proyecto: 26) (Tipo de Banco: Banco Territorial) (Estado en Portafolio: En Ejecución)
Apoyo FINANCIERO PARA EL FUNCIONAMIENTO DE LA SECRETARÍA DE SALUD DEPARTAMENTAL DE Sucre (BPIN: 202600000006154) (Meta del proyecto: 26) (Tipo de Banco: Banco Territorial) (Estado en Portafolio: En Ejecución)
Dotación del Fondo Rotatorio de Estupefacientes del departamento de  Sucre (BPIN: 202500000032423) (Meta del proyecto: 26) (Tipo de Banco: Banco Territorial)</t>
  </si>
  <si>
    <t>FORTALECIMIENTO INSTITUCIONAL PARA LA ASISTENCIA TÉCNICA A LOS PRESTADORES DE SERVICIOS DE SALUD PÚBLICOS VIGENCIA 2027, DEL DEPARTAMENTO DE SUCRE (Por Formular) (Bpin: )</t>
  </si>
  <si>
    <t>Recurso humano para asistencias técnicas</t>
  </si>
  <si>
    <t>MT139</t>
  </si>
  <si>
    <t>Servicios de mediana y alta complejidad habilitados</t>
  </si>
  <si>
    <t>10,74</t>
  </si>
  <si>
    <t>Hospitales de segundo nivel de atención construidos</t>
  </si>
  <si>
    <t>1906048</t>
  </si>
  <si>
    <t>190604800</t>
  </si>
  <si>
    <t>Corresponde a un inmueble resultado de obras de edificación en terrenos no construidos o cuya área esté libre por autorización de demolición total para la prestación de servicios de salud a la población. No incluye la dotación del inmueble. Incluye centros de salud, puestos de salud e infraestructura local de prestación de servicios.</t>
  </si>
  <si>
    <t>Número de hospitales</t>
  </si>
  <si>
    <t>CONSTRUCCIÓN DE LA NUEVA SEDE DEL HOSPITAL UNIVERSITARIO DE SINCELEJO (Por Formular) (Bpin: )</t>
  </si>
  <si>
    <t>Adecuaciones en las sedes Corozal, San Marcos y Principal del HUS (Fusión) (Se modifica la observación porque el indicador apunta a construcción)</t>
  </si>
  <si>
    <t>MT140</t>
  </si>
  <si>
    <t>Hospitales de segundo nivel de atención adecuados</t>
  </si>
  <si>
    <t>1906008</t>
  </si>
  <si>
    <t>190600800</t>
  </si>
  <si>
    <t>Infraestructura hospitalaria de segundo nivel de atención adecuada, para la prestación de servicios de salud a la población.</t>
  </si>
  <si>
    <t>Adecuaciones a los servicios de consulta externa y pediatría del Hospital de Corozal (Tipo Banco: Banco de Gestiones) (Meta de la gestión: 1)</t>
  </si>
  <si>
    <t>Adecuaciones a los servicios de consulta externa y pediatría del Hospital de Corozal (Tipo de banco: Banco de Gestiones) (Meta de la gestión: 1) (Ejecutado: 1)</t>
  </si>
  <si>
    <t>Proyecto  Nuevo Hospital Universitario de Sincelejo (De importancia estratégica) (Se modifica la observación)</t>
  </si>
  <si>
    <t>MT141</t>
  </si>
  <si>
    <t>1906034</t>
  </si>
  <si>
    <t>190603400</t>
  </si>
  <si>
    <t>ESTUDIOS Y DISEÑOS PARA LA CONSTRUCCIÓN DE LA NUEVA SEDE DEL HOSPITAL UNIVERSITARIO DE SINCELEJO (Por Formular) (Meta Programada: 1) (Tipo de Banco: Banco de Gestiones)</t>
  </si>
  <si>
    <t>Estudios y Diseños para proyectos de infraestructura del HUS</t>
  </si>
  <si>
    <t>MT142</t>
  </si>
  <si>
    <t>Cumplimiento del Plan Bienal de Inversiones en Salud</t>
  </si>
  <si>
    <t>PBIS, Secretaría de Salud Departamental</t>
  </si>
  <si>
    <t>50</t>
  </si>
  <si>
    <t>Hospitales de primer nivel de atención adecuados</t>
  </si>
  <si>
    <t>1906001</t>
  </si>
  <si>
    <t>190600100</t>
  </si>
  <si>
    <t>Infraestructura hospitalaria de primer nivel de atención adecuada, para la prestación de servicios de salud a la población. Incluye centros de salud, puestos de salud e infraestructura local de prestación de servicios.</t>
  </si>
  <si>
    <t>ADECUACIÓN MENOR ESE CENTRO DE SALUD LOS PALMITOS (Tipo Banco: Banco de Gestiones) (Meta de la gestión: 1)
CONSTRUCCIÓN DE OBRAS COMPLEMENTARIAS EN LA E.S.E CENTRO DE SALUD DE CAIMITO, DEPARTAMENTO DE SUCRE (2021002700160) (BPIN: 2021002700160) (Tipo de Banco: Banco de Aliados)</t>
  </si>
  <si>
    <t>ADECUACIÓN MENOR ESE CENTRO DE SALUD LOS PALMITOS (Tipo de banco: Banco de Gestiones) (Meta de la gestión: 1) (Ejecutado: 1)</t>
  </si>
  <si>
    <t>CONSTRUCCIÓN DE OBRAS COMPLEMENTARIAS EN LA E.S.E CENTRO DE SALUD DE CAIMITO, DEPARTAMENTO DE SUCRE (2021002700160) (BPIN: 2021002700160) (Meta del proyecto: 1) (Tipo de Banco: Banco de Aliados) (Estado en Portafolio: Suspendido)</t>
  </si>
  <si>
    <t>Hospital de Coveñas (Tipología IC) VALIDAR CON INFORMACION REAL EN EJECUCION (Se modifica la observación)</t>
  </si>
  <si>
    <t>MT143</t>
  </si>
  <si>
    <t>Prestadores de Servicios Públicos Habilitados operando</t>
  </si>
  <si>
    <t>Unidad</t>
  </si>
  <si>
    <t>2024</t>
  </si>
  <si>
    <t>REPS</t>
  </si>
  <si>
    <t>Hospitales de primer nivel de atención construidos y dotados</t>
  </si>
  <si>
    <t>1906030</t>
  </si>
  <si>
    <t>190603000</t>
  </si>
  <si>
    <t>Infraestructura hospitalaria de primer nivel de atención construida y dotada con equipos y mobiliario, para la prestación de servicios de salud a la población. Incluye centros de salud, puestos de salud e infraestructura local de prestación de servicios.</t>
  </si>
  <si>
    <t>Construcción  equipamiento fijo y dotación del Hospital del Golfo de Morrosquillo en el Municipio de Coveñas  Sucre (BPIN: 2023002700021) (Meta del proyecto: 1) (Tipo de Banco: Banco Territorial) (Estado en Portafolio: En Ejecución)</t>
  </si>
  <si>
    <t>CONSTRUCCIÓN, EQUIPAMIENTO FIJO Y DOTACION DEL HOSPITAL DEL GOLFO DE MORROSQUILLO UBICADO EN EL MUNICIPIO DE COVEÑAS SUCRE (2023002700021) (Bpin: 2023002700021) (Tipo de banco: Banco Territorial)</t>
  </si>
  <si>
    <t>Hospital de Coveñas (Tipología IC) VALIDAR CON INFORMACION REAL EN EJECUCION</t>
  </si>
  <si>
    <t>MT144</t>
  </si>
  <si>
    <t>Servicio de apoyo financiero para la reorganización de redes de prestación de servicios de salud</t>
  </si>
  <si>
    <t>1906036</t>
  </si>
  <si>
    <t>Empresas sociales del estado con apoyo financiero</t>
  </si>
  <si>
    <t>190603600</t>
  </si>
  <si>
    <t xml:space="preserve">Recursos monetarios entregados las empresas sociales del estado para la reorganización de redes de prestación de servicios de salud. </t>
  </si>
  <si>
    <t>Número de empresas sociales del estado</t>
  </si>
  <si>
    <t>APOYO AL PROCESO DE REORGANIZACIÓN, REDISEÑO Y MODERNIZACIÓN DE LA RED PÚBLICA DE SALUD DE ORDEN DEPARTAMENTAL EN SUCRE (BPIN: 2024002700104) (Tipo de Banco: Banco Territorial)</t>
  </si>
  <si>
    <t>Apoyo al proceso de reorganización rediseño y modernización de la red pública de salud de orden departamental en   Sucre (Bpin: 2024002700104) (Tipo de Banco: Banco Territorial) (Meta total del indicador: 1.0) (Meta total de la vigencia: 1.0) (Ejecutado: 1.0)</t>
  </si>
  <si>
    <t>El proyecto registrado se encuentra en proceso de contratación</t>
  </si>
  <si>
    <t>Proyecto Unidad de Gestión Fusión Hospitales Departamentales</t>
  </si>
  <si>
    <t>MT145</t>
  </si>
  <si>
    <t>Niñas, niños y adolescentes que acceden a serviciosdeportivos recreativos, de actividad física yaprovechamiento del tiempo libre</t>
  </si>
  <si>
    <t>ND</t>
  </si>
  <si>
    <t/>
  </si>
  <si>
    <t>INDERSUCRE</t>
  </si>
  <si>
    <t>70000</t>
  </si>
  <si>
    <t>Salud y
Bienestar</t>
  </si>
  <si>
    <t>Deporte Y Recreación</t>
  </si>
  <si>
    <t>Fomentando Oportunidades para el Deporte, la Recreación y Actividad Física en Sucre</t>
  </si>
  <si>
    <t>Servicio de apoyo a la actividad física, la recreación y el deporte</t>
  </si>
  <si>
    <t>4301001</t>
  </si>
  <si>
    <t>Personas beneficiadas</t>
  </si>
  <si>
    <t>430100100</t>
  </si>
  <si>
    <t>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t>
  </si>
  <si>
    <t>INDERSUCRE firmó los siguientes convenios: con FEDELIGAS (IDDRS-PCESAL 001-2024) con Athletico Corozal F.C. (IDDRS-CLUB-007-2024) por $70.000.000; con FUNEVEN (IDDRS-ESAL-015-2024) por $70.000.000 para el evento TEAM 249; con FUNINCIDE (BPIN: Recursos Propios y Gestión) (Meta del Proyecto: 17500) (Ejecución 2024: 17500)</t>
  </si>
  <si>
    <t>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(BPIN: Recursos Propios) (Tipo de Banco: Banco Territorial)
TORNEO DEPARTAMENTAL DE SOFTBALL FEMENINO (BPIN: Recursos Propios) (Tipo de Banco: Banco Territorial)
CARRERA ATLETICA SAN ANTONIO DE PALMITOS "EL MAS FUERTES" (BPIN: Recursos Propios) (Tipo de Banco: Banco Territorial)
LIGA DE BOXEO DE SUCRE - CAMPEONATO NACIONAL DE BOXEO (BPIN: Recursos Propios) (Tipo de Banco: Banco Territorial)
TORNEO MUNICIPAL DE SOFTBALL (BPIN: Recursos Propios) (Tipo de Banco: Banco Territorial)
FORTALECIMIENTO DEL DEPORTE DE RESERVA Y ALTO RENDIMIENTO DEPORTIVO DE SUCRE A TRAVES DEL INSTITUTO DEPARTAMENTAL DE DEPORTES Y RECREACION DE SUCRE, INDERSUCRE: APOYO A LIGAS DEPORTIVAS (BPIN ARCHIVADO - PROYECTO EJECUTADO POR INDER) (BPIN: 202500000014354) (Tipo de Banco: Banco Territorial)
FORTALECIMIENTO DEL DEPORTE DE RESERVA Y ALTO RENDIMIENTO DEPORTIVO DE SUCRE A TRAVES DEL INSTITUTO DEPARTAMENTAL DE DEPORTES Y RECREACION DE SUCRE, INDERSUCRE: DEPORTISTA APOYADO (BPIN ARCHIVADO - PROYECTO EJECUTADO POR INDER) (BPIN: 202500000014354) (Tipo de Banco: Banco Territorial)</t>
  </si>
  <si>
    <t>CARRERA ATLETICA SAN ANTONIO DE PALMITOS "EL MAS FUERTES" (BPIN: Recursos Propios) (Tipo de banco: Banco Territorial) (Meta total del proyecto: 500) (Ejecutado: 500.0)
FORTALECIMIENTO DEL DEPORTE DE RESERVA Y ALTO RENDIMIENTO DEPORTIVO DE SUCRE A TRAVES DEL INSTITUTO DEPARTAMENTAL DE DEPORTES Y RECREACION DE SUCRE, INDERSUCRE: DEPORTISTA APOYADO (BPIN ARCHIVADO - PROYECTO EJECUTADO POR INDER) (BPIN: 202500000014354) (Tipo de banco: Banco Territorial) (Meta total del proyecto: 3) (Ejecutado: 3.0)
LIGA DE BOXEO DE SUCRE - CAMPEONATO NACIONAL DE BOXEO (BPIN: Recursos Propios) (Tipo de banco: Banco Territorial) (Meta total del proyecto: 30) (Ejecutado: 30.0)
TORNEO MUNICIPAL DE SOFTBALL (BPIN: Recursos Propios) (Tipo de banco: Banco Territorial) (Meta total del proyecto: 234) (Ejecutado: 234.0)
FORTALECIMIENTO DEL DEPORTE DE RESERVA Y ALTO RENDIMIENTO DEPORTIVO DE SUCRE A TRAVES DEL INSTITUTO DEPARTAMENTAL DE DEPORTES Y RECREACION DE SUCRE, INDERSUCRE: APOYO A LIGAS DEPORTIVAS (BPIN ARCHIVADO - PROYECTO EJECUTADO POR INDER) (BPIN: 202500000014354) (Tipo de banco: Banco Territorial) (Meta total del proyecto: 350) (Ejecutado: 350.0)
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(BPIN: Recursos Propios) (Tipo de banco: Banco Territorial) (Meta total del proyecto: 16278) (Ejecutado: 16278.0)
TORNEO DEPARTAMENTAL DE SOFTBALL FEMENINO (BPIN: Recursos Propios) (Tipo de banco: Banco Territorial) (Meta total del proyecto: 400) (Ejecutado: 400.0)</t>
  </si>
  <si>
    <t>Apoyo a proyecto DRAF - Competencia de Regatas Artesanales en el municipio de Santiago de Tolú, departamento de Sucre (BPIN: 202600000000593) (Meta del proyecto: 200) (Tipo de Banco: Banco Territorial) (Estado en Portafolio: Entregado)
Apoyo a proyecto DRAF – CARRERA DE SAN BLAS EN EL MUNICIPIO DE MORROA, DEPARTAMENTO DE Sucre (BPIN: 202600000007924) (Meta del proyecto: 16734) (Tipo de Banco: Banco Territorial) (Estado en Portafolio: Entregado)
Fortalecimiento del deporte, la recreacion y la actividad fisica a través de la estrategia sistema departamental de capacitaciones en el departamento de Sucre (BPIN: 202600000007861) (Meta del proyecto: 1006044) (Tipo de Banco: Banco Territorial) (Estado en Portafolio: En Ejecución)
Fortalecimiento del deporte, la recreación y la actividad física a través de la gestión de nómina administrativa del Instituto Departamental de Deportes y Recreación de Sucre (BPIN: 202500000050554) (Meta del proyecto: 1026669) (Tipo de Banco: Banco Territorial)
Fortalecimiento del deporte asociado, talentos y reservas deportivas para la consolidación del alto rendiento en el departamento de Sucre (BPIN: 202600000008787) (Meta del proyecto: 1026669) (Tipo de Banco: Banco Territorial)</t>
  </si>
  <si>
    <t>Apoyo a proyecto DRAF - Competencia de Regatas Artesanales en el municipio de Santiago de Tolú, departamento de  Sucre (Bpin: 202600000000593) (Meta de la vigencia: 200,00) (Ejecucion: 200) (Tipo de banco: Banco Territorial) (Estado en portafolio: Entregado)
Fortalecimiento del deporte, la recreacion y la actividad fisica  a través de la estrategia  sistema departamental de capacitaciones en el departamento de   Sucre (Bpin: 202600000007861) (Meta de la vigencia: 1.006.044,00) (Ejecucion: 335.348,00) (Tipo de banco: Banco Territorial) (Estado en portafolio: En Ejecución)
Fortalecimiento del deporte, la recreación y la actividad física a través de la gestión de nómina administrativa del Instituto Departamental de Deportes y Recreación de  Sucre (Bpin: 202500000050554) (Meta de la vigencia: 1.026.669,00) (Ejecucion: 186668) (Tipo de banco: Banco Territorial) (Estado en portafolio: )</t>
  </si>
  <si>
    <t>EVENTOS DEPORTIVOS EN LOS MUNICIPIOS DEL DEPARTAMENTO DE SUCRE - PROGRAMAS MISIONALES DEL INSTITUTO (Bpin: )</t>
  </si>
  <si>
    <t xml:space="preserve">Recreación 
Deporte social comunitario
Deporte formativo
Habitos y estilos de vida saludable
Sistema departamental de capacitaciones
Infraestructura deportiva
Deporte asociado y competitivo </t>
  </si>
  <si>
    <t>MT146</t>
  </si>
  <si>
    <t>4301006</t>
  </si>
  <si>
    <t>Documentos normativos realizados</t>
  </si>
  <si>
    <t>430100600</t>
  </si>
  <si>
    <t>Corresponde a la formulación o reformulación de políticas públicas o normatividad concerniente a la práctica de la actividad física, de la recreación y el deporte.</t>
  </si>
  <si>
    <t>Ordenanza Tasa PRO-DEPORTE (Tipo Banco: Banco de Gestiones) (Meta de la gestión: 1)
PAGO DE INCENTIVOS (BPIN: Recursos Propios) (Tipo de Banco: Banco Territorial)</t>
  </si>
  <si>
    <t>Ordenanza Tasa PRO-DEPORTE (Tipo de banco: Banco de Gestiones) (Meta de la gestión: 1) (Ejecutado: 1)
PAGO DE INCENTIVOS (BPIN: Recursos Propios) (Tipo de banco: Banco Territorial) (Meta total del proyecto: 1) (Ejecutado: 1.0)</t>
  </si>
  <si>
    <t>RESOLUCIÓN MEDIANTE LA CUAL SE IMPLEMENTA EL PROGRAMA DE DEPORTISTA APOYADO EN EL DEPARTAMENTO DE SUCRE (BPIN: Recursos Propios) (Meta del proyecto: 1) (Tipo de Banco: Banco Territorial)</t>
  </si>
  <si>
    <t>Resolución de estimulos a deportistas
Resolución deportista apoyado</t>
  </si>
  <si>
    <t>MT147</t>
  </si>
  <si>
    <t>Servicio de Escuelas Deportivas</t>
  </si>
  <si>
    <t>4301007</t>
  </si>
  <si>
    <t>Niños, niñas, adolescentes y jóvenes inscritos en Escuelas Deportivas</t>
  </si>
  <si>
    <t>430100700</t>
  </si>
  <si>
    <t>Corresponde a los procesos de iniciación, fundamentación y perfeccionamiento deportivos a partir de  las clases donde se practica la actividad física, la recreación y/o el deporte.</t>
  </si>
  <si>
    <t>PROGRAMAS DE ESCUELAS DE FORMACIÓN DEPORTIVA (BPIN: Recursos Propios y Gestión) (Meta del Proyecto: 425) (Ejecución 2024: 425)</t>
  </si>
  <si>
    <t>JORNADAS COMPLEMENTARIAS ESCOLARES EN EL DEPARTAMENTO DE SUCRE CON EL MINISTERIO DE DEPORTE (BPIN: Recursos Propios y Gestión) (Tipo de Banco: Banco Territorial)</t>
  </si>
  <si>
    <t>JORNADAS COMPLEMENTARIAS ESCOLARES EN EL DEPARTAMENTO DE SUCRE CON EL MINISTERIO DE DEPORTE (BPIN: Recursos Propios y Gestión) (Tipo de banco: Banco Territorial) (Meta total del proyecto: 5500) (Ejecutado: 5500.0)</t>
  </si>
  <si>
    <t>PROGRAMAS DE ESCUELAS DE FORMACIÓN DEPORTIVA (Bpin: )</t>
  </si>
  <si>
    <t xml:space="preserve">
Escuelas de formación deportiva </t>
  </si>
  <si>
    <t>MT148</t>
  </si>
  <si>
    <t>FUNDACIÓN NACIONAL DEL DEPORTE, LA ACTIVIDAD FÍSICA Y RECREACIÓN - FUNNDAR (N° IDDRS- PCESAL 002-202) por $100.000.000 (BPIN: Recursos Propios) (Meta del Proyecto: 100) (Ejecución 2024: 215)</t>
  </si>
  <si>
    <t>SISTEMA DEPARTAMENTAL DE CAPACITACIONES: Capacitación en Administración deportiva, Campamentos Juveniles, Adulto Mayor, Hábitos y Estilos de Vida Saludable – HEVS y Deporte Social Comunitario - DSC (BPIN: Recursos Propios) (Tipo de Banco: Banco Territorial)</t>
  </si>
  <si>
    <t>SISTEMA DEPARTAMENTAL DE CAPACITACIONES: Capacitación en Administración deportiva, Campamentos Juveniles, Adulto Mayor, Hábitos y Estilos de Vida Saludable – HEVS y Deporte Social Comunitario - DSC (BPIN: Recursos Propios) (Tipo de banco: Banco Territorial) (Meta total del proyecto: 35) (Ejecutado: 674.0)</t>
  </si>
  <si>
    <t>SISTEMA DEPARTAMENTAL DE CAPACITACIONES
SISTEMA DEPARTAMENTAL DE CAPACITACIONES: Técnico laboral en entrenamiento y Preparación física, formados el Politécnico del Caribe. (Meta del proyecto: 80)</t>
  </si>
  <si>
    <t>SISTEMA DEPARTAMENTAL DE CAPACITACIONES (Bpin: )</t>
  </si>
  <si>
    <t>mediante el CONVENIO N° IDDRS- PCESAL 002-2024 suscrito con la ESAL Fundación Nacional del Deporte, la Actividad Física y Recreación – Funndar cuyo objeto es aunar esfuerzos administrativos, técnicos y financieros entre indersucre y la  Fundación Nacional del Deporte, la Actividad Física y Recreación para la implementación del sistema departamental de capacitaciones.</t>
  </si>
  <si>
    <t>Sistema departamental de capacitaciones</t>
  </si>
  <si>
    <t>MT149</t>
  </si>
  <si>
    <t>Servicio de promoción de la actividad física, la recreación y el deporte</t>
  </si>
  <si>
    <t>4301037</t>
  </si>
  <si>
    <t>Personas que acceden a servicios deportivos, recreativos y de actividad física</t>
  </si>
  <si>
    <t>430103700</t>
  </si>
  <si>
    <t>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t>
  </si>
  <si>
    <t>PROGRAMAS MISIONALES Y EVENTOS DEPORTIVOS (BPIN: Recursos Propios y Gestión) (Meta del Proyecto: 12000) (Ejecución 2024: 12000)</t>
  </si>
  <si>
    <t>PROGRAMAS MISIONALES Y EVENTOS DEPORTIVOS: Juegos Intercolegiados (BPIN: Recursos Propios y Gestión) (Tipo de Banco: Banco Territorial)
FORTALECIMIENTO DEL DEPORTE, LA RECREACION Y LA ACTIVIDAD FISICA A TRAVES DE LA GESTION DE NOMINA ADMINISTRATIVA Y OPERACIONAL DEL INSTITUTO DEPARTAMENTAL DE DEPORTES Y RECREACION DE SUCRE (BPIN: 202500000014149) (Tipo de Banco: Banco Territorial)
PROGRAMAS MISIONALES Y EVENTOS DEPORTIVOS: ESTRATEGIAS DE HÁBITOS DE ESTILO Y VIDA SALUDABLES. (BPIN: ) (Tipo de Banco: Banco Territorial)
PROGRAMAS MISIONALES Y EVENTOS DEPORTIVOS: CAMPAMENTO JUVENIL. (BPIN: ) (Tipo de Banco: Banco Territorial)
PROGRAMAS MISIONALES Y EVENTOS DEPORTIVOS: ADULTO MAYOR (BPIN: ) (Tipo de Banco: Banco Territorial)
PROGRAMAS MISIONALES Y EVENTOS DEPORTIVOS: DEPORTE SOCIAL COMUNITARIO. (BPIN: ) (Tipo de Banco: Banco Territorial)
PROGRAMAS MISIONALES Y EVENTOS DEPORTIVOS: CARRERA ATLETICA DEL GOLFO (BPIN: Recursos Propios) (Tipo de Banco: Banco Territorial)
Fortalecimiento institucional para la gestión de prestaciones de servicios profesionales y de apoyo a la gestión vigencia 2025 del instituto departamental de deportes y recreación de Sucre, Inder  Sucre (PROYECTO ARCHIVADO) (BPIN: 202500000012193) (Tipo de Banco: Banco Territorial)</t>
  </si>
  <si>
    <t>Fortalecimiento del deporte, la recreación y la actividad física a través de la gestión de nómina administrativa y operacional del Instituto Departamental de Deportes y Recreación de  Sucre (Bpin: 202500000014149) (Tipo de Banco: Banco Territorial) (Meta total del indicador: 14710.0) (Meta total de la vigencia: 14710.0) (Ejecutado: 14710.0)
PROGRAMAS MISIONALES Y EVENTOS DEPORTIVOS: Juegos Intercolegiados (BPIN: Recursos Propios y Gestión) (Tipo de banco: Banco Territorial) (Meta total del proyecto: 7500) (Ejecutado: 7500.0)
PROGRAMAS MISIONALES Y EVENTOS DEPORTIVOS: CARRERA ATLETICA DEL GOLFO (BPIN: Recursos Propios) (Tipo de banco: Banco Territorial) (Meta total del proyecto: 3000) (Ejecutado: 3000.0)
Fortalecimiento institucional para la gestión de prestaciones de servicios profesionales y de apoyo a la gestión vigencia 2025 del instituto departamental de deportes y recreación de Sucre, Inder  Sucre (PROYECTO ARCHIVADO) (BPIN: 202500000012193) (Tipo de banco: Banco Territorial) (Meta total del proyecto: 14710) (Ejecutado: 14710.0)
PROGRAMAS MISIONALES Y EVENTOS DEPORTIVOS: DEPORTE SOCIAL COMUNITARIO. (BPIN: ) (Tipo de banco: Banco Territorial) (Meta total del proyecto: 1010) (Ejecutado: 1010.0)
PROGRAMAS MISIONALES Y EVENTOS DEPORTIVOS: ADULTO MAYOR (BPIN: ) (Tipo de banco: Banco Territorial) (Meta total del proyecto: 104) (Ejecutado: 104.0)
PROGRAMAS MISIONALES Y EVENTOS DEPORTIVOS: CAMPAMENTO JUVENIL. (BPIN: ) (Tipo de banco: Banco Territorial) (Meta total del proyecto: 350) (Ejecutado: 350.0)
PROGRAMAS MISIONALES Y EVENTOS DEPORTIVOS: ESTRATEGIAS DE HÁBITOS DE ESTILO Y VIDA SALUDABLES. (BPIN: ) (Tipo de banco: Banco Territorial) (Meta total del proyecto: 10941) (Ejecutado: 7600.0)</t>
  </si>
  <si>
    <t>Fortalecimiento institucional para la gestion de prestaciones de servicios profesionales y de apoyo a la gestion vigencia 2026 del instituto departamental de deporte y recreacion de sucre, Inder Sucre (BPIN: 202600000001143) (Meta del proyecto: 1006044) (Tipo de Banco: Banco Territorial) (Estado en Portafolio: En Ejecución)
PROGRAMAS MISIONALES Y EVENTOS DEPORTIVOS</t>
  </si>
  <si>
    <t>Fortalecimiento  institucional para la gestion de prestaciones de servicios profesionales y de apoyo a la gestion vigencia 2026 del instituto departamental de deporte y recreacion de sucre, Inder  Sucre (Bpin: 202600000001143) (Meta de la vigencia: 1.006.044,00) (Ejecucion: 410.668,00) (Tipo de banco: Banco Territorial) (Estado en portafolio: En Ejecución)</t>
  </si>
  <si>
    <t>PROGRAMAS MISIONALES Y EVENTOS DEPORTIVOS (Bpin: )</t>
  </si>
  <si>
    <t>Este indicador se cumple con el de personas beneficiadas430100100
Programa de recreación del Ministerio del Deporte en territorio, con la Universidad de Córdoba como operador, beneficiando a 12.000 personas con servicios deportivos, recreativos y de actividad física. Además, se realizaron los convenios: IDDRS-ESAL-015-2024 con FUNEVEN por $91.000.000 para el evento TEAM 249 en Corozal, y IDDRS-ESAL-028-2024 con la Fundación para el Desarrollo Sostenible de las Comunidades de Colombia por $206.160.952 para el Torneo Departamental de Sóftbol Masculino</t>
  </si>
  <si>
    <t xml:space="preserve">Recreación 
Deporte social comunitario
Deporte formativo
Actividad física - Habitos y estilos de vida saludable
Sistema departamental de capacitaciones
</t>
  </si>
  <si>
    <t>MT150</t>
  </si>
  <si>
    <t>Escenarios deportivos y recreativos en condiciones de calidad para el desarrollo de programas</t>
  </si>
  <si>
    <t>109</t>
  </si>
  <si>
    <t>2017</t>
  </si>
  <si>
    <t>Ministerio de Deporte</t>
  </si>
  <si>
    <t>131</t>
  </si>
  <si>
    <t xml:space="preserve">Ciudades y comunidades sostenibles </t>
  </si>
  <si>
    <t>Servicio de mantenimiento a la infraestructura deportiva</t>
  </si>
  <si>
    <t>4301004</t>
  </si>
  <si>
    <t>Infraestructura deportiva mantenida</t>
  </si>
  <si>
    <t>430100400</t>
  </si>
  <si>
    <t>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t>
  </si>
  <si>
    <t>Número de infraestructuras deportivas</t>
  </si>
  <si>
    <t>ADECUACION Y MANTENIMIENTO DE PISTA DE PATINAJE Y CANCHA EN EL MUNICIPIO DE COROZAL, DEPARTAMENTO DE SUCRE (BPIN: Recursos propios) (Meta del Proyecto: 1) (Ejecución 2024: 1)
ADECUACIÓN Y MANTENIMIENTO DE LA CANCHA MÚLTIPLE Y PISTA DE PATINAJE EN EL BARRIO ALTO PRADO, MUNICIPIO DE COROZAL, DEPARTAMENTO DE SUCRE (BPIN: N/A) (Meta del Proyecto: 1) (Ejecución 2024: 1)</t>
  </si>
  <si>
    <t>MANTENIMIENTO DE ESCENARIOS EN DIFERENTES MUNICIPIOS DEL DEPARTAMENTO DE SUCRE (BPIN: Recursos Propios) (Tipo de Banco: Banco Territorial)
ADECUACION Y MANTENIMIENTO DE CANCHA MULTIFUNCIONAL Y PISTA DE PATINAJE EN EL MUNICIPIO DE SAN MARCOS, DEPARTAMENTO DE SUCRE (BPIN: 202500000015693) (Tipo de Banco: Banco Territorial)
MANTEMIENTO DE INFRAESTRUCTURA DEPORTIVA EN EL DEPARTAMENTO DE SUCRE A TRAVES DEL MEJORAMIENTO EN PINTURA (PARQUE SACUDETE DE MORROA, CANCHA LA PAZ DE SINCELEJO, CANCHA 20 DE JULIO DE SINCELEJO, SEDE DEPORTVA DE BOXEO DE SAN ONOFRE, POLIDEPORTIVO EL RENACIMIENTO DE COROZAL, CANCHA COLEGIO CARMEN GARCIA DE COROZAL, PARQUE CENTRAL LAS LLANADAS DE COROZAL, PARQUE LA PALMIRA, ESTADIO DE SOFTBOL DE LOS PAMITOS, POLIDEPORTIVO DE SAN BENITO DE ABAD) (BPIN: Recursos propios) (Tipo de Banco: Banco Territorial)</t>
  </si>
  <si>
    <t>Adecuación y mantenimiento de cancha multifuncional y pista de patinaje del municipio de San Marcos, departamento de   Sucre (Bpin: 202500000015693) (Tipo de Banco: Banco Territorial) (Meta total del indicador: 2.0) (Meta total de la vigencia: 2.0) (Ejecutado: 2.0)
MANTEMIENTO DE INFRAESTRUCTURA DEPORTIVA EN EL DEPARTAMENTO DE SUCRE A TRAVES DEL MEJORAMIENTO EN PINTURA (PARQUE SACUDETE DE MORROA, CANCHA LA PAZ DE SINCELEJO, CANCHA 20 DE JULIO DE SINCELEJO, SEDE DEPORTVA DE BOXEO DE SAN ONOFRE, POLIDEPORTIVO EL RENACIMIENTO DE COROZAL, CANCHA COLEGIO CARMEN GARCIA DE COROZAL, PARQUE CENTRAL LAS LLANADAS DE COROZAL, PARQUE LA PALMIRA, ESTADIO DE SOFTBOL DE LOS PAMITOS, POLIDEPORTIVO DE SAN BENITO DE ABAD) (BPIN: Recursos propios) (Tipo de banco: Banco Territorial) (Meta total del proyecto: 14) (Ejecutado: 14.0)</t>
  </si>
  <si>
    <t>MANTENIMIENTO DE ESCENARIOS EN DIFERENTES MUNICIPIOS DEL DEPARTAMENTO DE SUCRE</t>
  </si>
  <si>
    <t>MANTENIMIENTO DE ESCENARIOS EN DIFERENTES MUNICIPIOS DEL DEPARTAMENTO DE SUCRE (Bpin: )</t>
  </si>
  <si>
    <t>Pista de patinaje san marcos valor $400,000,000
Since$350,000,000</t>
  </si>
  <si>
    <t>Mantenimiento de escenarios en los diferentes municipios del Departamento de Sucre</t>
  </si>
  <si>
    <t>MT151</t>
  </si>
  <si>
    <t>Cancha adecuada</t>
  </si>
  <si>
    <t>4301027</t>
  </si>
  <si>
    <t>Canchas adecuadas</t>
  </si>
  <si>
    <t>430102700</t>
  </si>
  <si>
    <t>Obras necesarias para adaptar un inmueble o sus espacios o instalaciones a un nuevo uso, garantizando la preservación de sus características. Permiten modernizar las instalaciones, y optimizar y mejorar el uso de los espacios.</t>
  </si>
  <si>
    <t>Número de canchas</t>
  </si>
  <si>
    <t>ADECUACION Y MANTENIMIENTO DE PISTA DE PATINAJE Y CANCHA EN EL MUNICIPIO DE COROZAL, DEPARTAMENTO DE SUCRE (BPIN: Recursos Propios) (Meta del Proyecto: 1) (Ejecución 2024: 1)</t>
  </si>
  <si>
    <t>ADECUACIÓN DE ESCENARIOS EN DIFERENTES MUNICIPIOS DEL DEPARTAMENTO DE SUCRE (BPIN: Recursos Propios) (Tipo de Banco: Banco Territorial)</t>
  </si>
  <si>
    <t>ADECUACIÓN DE ESCENARIOS EN DIFERENTES MUNICIPIOS DEL DEPARTAMENTO DE SUCRE</t>
  </si>
  <si>
    <t>ADECUACIÓN DE ESCENARIOS EN DIFERENTES MUNICIPIOS DEL DEPARTAMENTO DE SUCRE (Bpin: )</t>
  </si>
  <si>
    <t>Este indicador se cumple Infraestructura deportiva mantenida, en este indicador se adecuaron una pista de patinaje y una cancha multifuncional,.</t>
  </si>
  <si>
    <t xml:space="preserve">Adecuación de Canchas diferentes a las multifuncionales, </t>
  </si>
  <si>
    <t>MT152</t>
  </si>
  <si>
    <t>Estudios y diseños de infraestructura recreo-deportiva</t>
  </si>
  <si>
    <t>4301031</t>
  </si>
  <si>
    <t>Estudios y diseños elaborados</t>
  </si>
  <si>
    <t>430103100</t>
  </si>
  <si>
    <t>Corresponde a todos los productos relacionados a la etapa de preinversión en infraestructura recreo-deportiva, como son estudios de factibilidad, diseños arquitectónicos, planos, estudio de suelos y otros estudios y/o instrumentos similares.</t>
  </si>
  <si>
    <t>ESTUDIOS Y DISEÑOS PARA LA CONSTRUCCIÓN DE VILLA OLIMPICA FASE II EN EL MUNICIPIO DE TOLÚ, DEPARTAMENTO DE SUCRE (BPIN: Por Gestión) (Meta del Proyecto: 1) (Ejecución 2024: 1)
ESTUDIOS Y DISEÑOS PARA LA CONSTRUCCIÓN DE LA CANCHA DE SOFTBOL DEL CORREGIMIENTO DE MANICA, MUNICIPIO DE TOLUVIEJO (BPIN: Recursos propios) (Meta del Proyecto: 1) (Ejecución 2024: 1)
ESTUDIOS Y DISEÑOS PARA LA CONSTRUCCIÓN DE LA PISTA DE PATINAJE DEL ROBLE (BPIN: Recursos propios) (Meta del Proyecto: 1) (Ejecución 2024: 1)</t>
  </si>
  <si>
    <t>ESTUDIOS Y DISEÑOS PARA LA CONSTRUCCIÓN DE LAS PISTA DE PATINAJE DEL ROBLE (Tipo Banco: Banco de Gestiones) (Meta de la gestión: 1)
ESTUDIOS Y DISEÑOS PARA LA CONSTRUCCIÓN Y ADECUACIÓN DEL PARQUE PRINCIPAL DEL MUNICIPIO DE SAN JUAN DE BETULIA, DEPARTAMENTO DE SUCRE (BPIN: 202500000023649) (Tipo de Banco: Banco Territorial)</t>
  </si>
  <si>
    <t>Estudios y Diseños para la construcción y adecuación del parque principal del municipio de San Juan de Betulia, departamento de   Sucre (Bpin: 202500000023649) (Tipo de Banco: Banco Territorial) (Meta total del indicador: 1.0) (Meta total de la vigencia: 1.0) (Ejecutado: 1.0)
ESTUDIOS Y DISEÑOS PARA LA CONSTRUCCIÓN DE LAS PISTA DE PATINAJE DEL ROBLE (Tipo de banco: Banco de Gestiones) (Meta de la gestión: 1) (Ejecutado: 1)</t>
  </si>
  <si>
    <t>ESTUDIOS Y DISEÑOS PARA LA CONSTRUCCIÓN DE LA CANCHA DE SOFTBOL DEL MUNICIPIO DE TOLUVIEJO (BPIN: 202600000011979) (Meta del proyecto: 1) (Tipo de Banco: Banco Territorial)
ESTUDIOS Y DISEÑOS PARA LA CONSTRUCCIÓN DE ESCENARIOS DEPORTIVOS Y RECREATIVOS EN EL DEPARTAMENTO DE SUCRE</t>
  </si>
  <si>
    <t>ESTUDIOS Y DISEÑOS PARA LA CONSTRUCCIÓN DE ESCENARIOS DEPORTIVOS Y RECREATIVOS EN EL DEPARTAMENTO DE SUCRE (Bpin: )</t>
  </si>
  <si>
    <t>Se encuentra en ciontratación consultoria en los municipios de Toluviejo y El Roble, para su ejecución en 2024.</t>
  </si>
  <si>
    <t>Estudios y diseños de proyectos de infraestructura recreativa y deportiva para presentar</t>
  </si>
  <si>
    <t>MT153</t>
  </si>
  <si>
    <t>Canchas multifuncionales construidas y dotadas</t>
  </si>
  <si>
    <t>4301015</t>
  </si>
  <si>
    <t>430101500</t>
  </si>
  <si>
    <t>Construcción y dotación de canchas multiformes para garantizar  la práctica de la actividad física, la recreación y el deporte.</t>
  </si>
  <si>
    <t>Construcción de cancha deportiva energética en el corregimiento de El Sitio, municipio de El Roble, Sucre (BPIN: 2025002700011) (Meta del proyecto: 1) (Tipo de Banco: Banco de Regalías)</t>
  </si>
  <si>
    <t>Se cumplió con el indicador. Parques recreativos mejorados. se cumplió con el indicador. 430101300. En el parque Recreativo San Martín, se construyó una cancha multifuncional que cumple con el indicador.</t>
  </si>
  <si>
    <t>Construcción de canchas</t>
  </si>
  <si>
    <t>MT154</t>
  </si>
  <si>
    <t>Parque recreodeprotivo construido y dotado</t>
  </si>
  <si>
    <t>4301030</t>
  </si>
  <si>
    <t>430103000</t>
  </si>
  <si>
    <t>Construcción y dotación de un parque recreo-deportivo que contiene zona de juegos infantiles, área de gimnasio, pista de trote, bebederos y demás equipamientos destinados a la recreación y el deporte al aire libre.</t>
  </si>
  <si>
    <t>Número de parques recreo-deportivos</t>
  </si>
  <si>
    <t>CONSTRUCCIÓN DE PARQUES LINEALES EN LAS CALLES 28 Y 29 ENTRE CARRERAS 26 Y 27 EN LA ZONA URBANA DEL MUNICIPIO DE COROZAL, DEPARTAMENTO DE SUCRE  1 - En ejecución  HOMOLOGADO (BPIN: 2023002700029) (Tipo de Banco: Banco de Regalías)</t>
  </si>
  <si>
    <t>CONSTRUCCIÓN DE PARQUES LINEALES EN LAS CALLES 28 Y 29 ENTRE CARRERAS 26 Y 27 EN LA ZONA URBANA DEL MUNICIPIO DE COROZAL, DEPARTAMENTO DE SUCRE  1 - En ejecución  HOMOLOGADO (BPIN: 2023002700029) (Tipo de banco: Banco de Regalías) (Meta total del proyecto: 2) (Ejecutado: 2.0)</t>
  </si>
  <si>
    <t>CONSTRUCCION DE PARQUE RECREODEPORTIVO EN EL CORREGIMIENTO DE LAS PIEDRAS, MUNICIPIO DE TOLUVIEJO, DEPARTAMENTO DE SUCRE (BPIN: 2025002700010) (Tipo de Banco: Banco de Regalías) (Estado en Portafolio: Contratado)</t>
  </si>
  <si>
    <t>Construcción de escenarios</t>
  </si>
  <si>
    <t>MT155</t>
  </si>
  <si>
    <t>Parques recreativos mejorados</t>
  </si>
  <si>
    <t>4301013</t>
  </si>
  <si>
    <t>430101300</t>
  </si>
  <si>
    <t>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t>
  </si>
  <si>
    <t>Número de parques</t>
  </si>
  <si>
    <t>MANTENIMIENTO Y ADECUACIÓN DE LAS INSTALACIONES DEL CENTRO RECREACIONAL PELINKU, EN EL MUNICIPIO DE GALERAS - SUCRE 1 - Entregado (BPIN: 2023002700125) (Meta del Proyecto: 1) (Ejecución 2024: 1)
ADECUACIÓN Y MANTENIMIENTO DE PARQUE RECREODEPORTIVO EN EL BARRIO SAN MARTÍN EN EL MUNICIPIO DE GALERAS EN EL DEPARTAMENTO DE SUCRE: 1 HOMOLOGADO (BPIN: 2023002700079) (Meta del Proyecto: 1) (Ejecución 2024: 1)</t>
  </si>
  <si>
    <t>CONSTRUCCIÓN DE PARQUE RECREATIVO EN EL BARRIO LAS MARIANAS EN LA ZONA URBANA DEL MUNICIPIO DE MORROA - DEPARTAMENTO DE SUCRE (BPIN: 2022002700007) (Meta del proyecto: 1) (Tipo de Banco: Banco de Aliados) (Estado en Portafolio: Registrado en banco)
MEJORAMIENTO Y ADECUACIÓN DEL PARQUE CENTRAL DEL MUNICIPIO DE SANTIAGO DE TOLÚ Y DEL PARQUE PRINCIPAL DEL BARRIO LAS MARGARITAS DEL MUNICIPIO DE SINCELEJO DEPARTAMENTO DE SUCRE (BPIN: 2024002700075) (Meta del proyecto: 1) (Tipo de Banco: Banco de Regalías)</t>
  </si>
  <si>
    <t>Lineales Corozal, Pelinkú y San Martin</t>
  </si>
  <si>
    <t>MT156</t>
  </si>
  <si>
    <t>Oportunidades de Formación y preparación de deportistas: Ligas Fuertes, Futuro Ganador.</t>
  </si>
  <si>
    <t>Formación y preparación de deportistas</t>
  </si>
  <si>
    <t>4302</t>
  </si>
  <si>
    <t>Complejo deportivo de alto rendimiento construido</t>
  </si>
  <si>
    <t>4302082</t>
  </si>
  <si>
    <t>430208200</t>
  </si>
  <si>
    <t>Instalación con destinación específica para el desarrollo del deporte de alto rendimiento. Cuenta con escenarios cubiertos y descubiertos especializados para el desarrollo, capacitación, entrenamiento, perfeccionamiento  y concentración de deportistas de alto rendimiento en variadas disciplinas simultáneamente</t>
  </si>
  <si>
    <t>Número de complejos deportivos</t>
  </si>
  <si>
    <t>CONSTRUCCIÓN DE VILLA OLÍMPICA FASE I MUNICIPIO DE TOLÚ DEPARTAMENTO DE SUCRE (Bpin: 2024002700193) (Tipo de banco: Banco de Regalías)</t>
  </si>
  <si>
    <t>Villa Olimpica</t>
  </si>
  <si>
    <t>MT157</t>
  </si>
  <si>
    <t>Servicio de preparación deportiva</t>
  </si>
  <si>
    <t>4302001</t>
  </si>
  <si>
    <t>Atletas preparados</t>
  </si>
  <si>
    <t>430200100</t>
  </si>
  <si>
    <t>Corresponde a la preparación para las competencias de alto rendimiento deportivas que debe garantizarle al deportista un entrenador, una concentración deportiva para su entrenamiento y hospedaje</t>
  </si>
  <si>
    <t>Número de atletas</t>
  </si>
  <si>
    <t>PROGRAMA DEPORTE ASOCIADO Y ALTOS 
LOGROS (BPIN: Recursos Propios) (Meta del Proyecto: 100) (Ejecución 2024: 125)</t>
  </si>
  <si>
    <t>PROGRAMA DEPORTE ASOCIADO Y ALTOS 
LOGROS (BPIN: Recursos Propios) (Tipo de Banco: Banco Territorial)</t>
  </si>
  <si>
    <t>PROGRAMA DEPORTE ASOCIADO Y ALTOS 
LOGROS (BPIN: Recursos Propios) (Tipo de banco: Banco Territorial) (Meta total del proyecto: 250) (Ejecutado: 250.0)</t>
  </si>
  <si>
    <t>PROGRAMA DEPORTE ASOCIADO Y TALENTOS Y RESERVAS DEPORTIVAS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de atletas preparados mediante la contratación del entrenadore deportivos.   (Meta Programada: 200) (Tipo de Banco: Banco de Gestiones)</t>
  </si>
  <si>
    <t>PROGRAMA DEPORTE ASOCIADO Y ALTOS _x000D_
LOGROS (Bpin: )</t>
  </si>
  <si>
    <t>Este indicador cumple con el de Personas beneficiadas</t>
  </si>
  <si>
    <t xml:space="preserve">Talentos y reservas deportivas
Rendimiento deportivo 
Alto rendimiento
</t>
  </si>
  <si>
    <t>MT158</t>
  </si>
  <si>
    <t>Servicio de apoyo financiero a atletas</t>
  </si>
  <si>
    <t>4302002</t>
  </si>
  <si>
    <t>Estímulos entregados</t>
  </si>
  <si>
    <t>430200200</t>
  </si>
  <si>
    <t>Corresponde a los estímulos económicos entregados a los deportistas para que éstos tengan una buena preparación y oportunidades para competir.</t>
  </si>
  <si>
    <t>Número de estímulos</t>
  </si>
  <si>
    <t>DEPORTISTA APOYADO  - (ENTREGA DE INCENTIVO ECONÓMICOS A LOS ATLETAS DESTACADO POR OBTENER MEDALLA EN LOS XXII JUEGOS DEPORTIVOS NACIONALES Y VI JUEGOS DEPORTIVOS PARANACIONALES DEL EJE CAFETERO 2023") (BPIN: Recursos Propios) (Meta del Proyecto: 10) (Ejecución 2024: 61)</t>
  </si>
  <si>
    <t>DEPORTISTA APOYADO: Estimulos para Educación Superior con Universidad Autónoma (BPIN: Recursos Propios y Gestión) (Tipo de Banco: Banco Territorial)
DEPORTISTA APOYADO: Pago medallas (BPIN: Recursos Propios) (Tipo de Banco: Banco Territorial)</t>
  </si>
  <si>
    <t>DEPORTISTA APOYADO: Estimulos para Educación Superior con Universidad Autónoma (BPIN: Recursos Propios y Gestión) (Tipo de banco: Banco Territorial) (Meta total del proyecto: 2) (Ejecutado: 2.0)
DEPORTISTA APOYADO: Pago medallas (BPIN: Recursos Propios) (Tipo de banco: Banco Territorial) (Meta total del proyecto: 70) (Ejecutado: 70.0)</t>
  </si>
  <si>
    <t>DEPORTISTA APOYADO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estilemos entregados mediante el apoyo a deportistas para educación superior y el estímulo para incentivar la preparación deportiva de alto rendimiento.   (Meta Programada: 10) (Tipo de Banco: Banco de Gestiones)</t>
  </si>
  <si>
    <t>DEPORTISTA APOYADO (Bpin: )</t>
  </si>
  <si>
    <t>Deportista apoyado</t>
  </si>
  <si>
    <t>MT159</t>
  </si>
  <si>
    <t>Servicio de atención médica especializada</t>
  </si>
  <si>
    <t>4302003</t>
  </si>
  <si>
    <t>Atletas atendidos con medicina especializada</t>
  </si>
  <si>
    <t>430200300</t>
  </si>
  <si>
    <t xml:space="preserve">Corresponde a la atención médica especializada a deportistas. Ésta incluye atención psicosocial, nutricional, fisioterapéutica.(El servicio se presta por demanda de  acuerdo a la necesidad del deportista) </t>
  </si>
  <si>
    <t>Estrategia Ciencias aplicadas al deporte en Sucre (BPIN: Recursos Propios) (Meta del Proyecto: 350) (Ejecución 2024: 350)</t>
  </si>
  <si>
    <t>Fortalecimiento del deporte de reserva y alto rendimiento deportivo de sucre a través del instituto departamental de deportes y recreación de sucre, Inder Sucre: Estrategia Ciencias aplicadas al deporte en Sucre (CADS) (PROYECTO ARCHIVADO. ESTRATEGIA EJECUTADA POR INDER) (BPIN: 202500000014354) (Tipo de Banco: Banco Territorial)</t>
  </si>
  <si>
    <t>Fortalecimiento del deporte de reserva y alto rendimiento deportivo de sucre a través del instituto departamental de deportes y recreación de sucre, Inder Sucre: Estrategia Ciencias aplicadas al deporte en Sucre (CADS) (PROYECTO ARCHIVADO. ESTRATEGIA EJECUTADA POR INDER) (BPIN: 202500000014354) (Tipo de banco: Banco Territorial) (Meta total del proyecto: 350) (Ejecutado: 350.0)</t>
  </si>
  <si>
    <t>CIENCIAS APLICADAS AL DEPORTE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atletas atendidos con medicina especializada mediante la intervención del grupo de ciencias aplicadas al deporte en Sucre.   (Meta Programada: 350) (Tipo de Banco: Banco de Gestiones)</t>
  </si>
  <si>
    <t>Estrategia Ciencias aplicadas al deporte en Sucre (Bpin: )</t>
  </si>
  <si>
    <t xml:space="preserve">Equipo metodologico </t>
  </si>
  <si>
    <t>MT160</t>
  </si>
  <si>
    <t>Servicio de organización de eventos deportivos de alto rendimiento</t>
  </si>
  <si>
    <t>4302004</t>
  </si>
  <si>
    <t>Deportistas que participan en eventos deportivos de alto rendimiento con sede en Colombia</t>
  </si>
  <si>
    <t>430200400</t>
  </si>
  <si>
    <t>Corresponde a la planeación, organización y realización de eventos deportivos con sede en Colombia</t>
  </si>
  <si>
    <t>Número de deportistas</t>
  </si>
  <si>
    <t>PROGRAMA DEPORTE ASOCIADO Y COMPETITIVO (BPIN: Recursos Propios) (Meta del Proyecto: 200) (Ejecución 2024: 200)</t>
  </si>
  <si>
    <t>PROGRAMA DEPORTE ASOCIADO Y COMPETITIVO: Deportistas de ALTO RENDIMIENTO (BPIN: Recursos Propios) (Tipo de Banco: Banco Territorial)</t>
  </si>
  <si>
    <t>PROGRAMA DEPORTE ASOCIADO Y COMPETITIVO: Deportistas de ALTO RENDIMIENTO (BPIN: Recursos Propios) (Tipo de banco: Banco Territorial) (Meta total del proyecto: 10) (Ejecutado: 100.0)</t>
  </si>
  <si>
    <t>APOYO A LIGAS DEPORTIVAS - PROGRAMA DEPORTE ASOCIADO Y COMPETITIVO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Servicio de organización de eventos deportivos de alto rendimiento mediante la participación de atletas adscritos a las ligas deportivas del departamento de sucre en eventos deportivos de alto rendimiento con sede en Colombia.   (Meta Programada: 200) (Tipo de Banco: Banco de Gestiones)</t>
  </si>
  <si>
    <t>PROGRAMA DEPORTE ASOCIADO Y COMPETITIVO (Bpin: )</t>
  </si>
  <si>
    <t>Juegos de mar y playa 
Juegos departamentales 
Eventos federados con sede en sucre</t>
  </si>
  <si>
    <t>MT161</t>
  </si>
  <si>
    <t>Estadios mejorados</t>
  </si>
  <si>
    <t>4302013</t>
  </si>
  <si>
    <t>430201300</t>
  </si>
  <si>
    <t>Número de estadios</t>
  </si>
  <si>
    <t>CONSTRUCCIÓN ESTADIO 20 DE ENERO EN EL MUNICIPIO DE SINCELEJO, DEPARTAMENTO DE SUCRE (BPIN: 2019700010025) (Meta del Proyecto: 1) (Ejecución 2024: 1)</t>
  </si>
  <si>
    <t>MEJORAMIENTO DE ESTADIO EN EL  DEPARTAMENTO DE SUCRE (Bpin: )</t>
  </si>
  <si>
    <t>Estadio corozal</t>
  </si>
  <si>
    <t>MT162</t>
  </si>
  <si>
    <t>Servicio de asistencia técnica para la promoción del deporte</t>
  </si>
  <si>
    <t>4302075</t>
  </si>
  <si>
    <t>Organismos deportivos asistidos</t>
  </si>
  <si>
    <t>430207500</t>
  </si>
  <si>
    <t>Corresponde al fortalecimiento de las Federaciones, Clubes y Ligas deportivas en Colombia. Incluye la capacitación y formación del recurso humano técnico, de jueces y de dirigentes deportivos.</t>
  </si>
  <si>
    <t>Número de organismos deportivos</t>
  </si>
  <si>
    <t>PROGRAMA DEPORTE ASOCIADO Y ALTOS 
LOGROS (BPIN: Recursos Propios) (Meta del Proyecto: 7) (Ejecución 2024: 24)</t>
  </si>
  <si>
    <t>PROGRAMA DEPORTE ASOCIADO Y ALTOS 
LOGROS (BPIN: Recursos Propios) (Tipo de banco: Banco Territorial) (Meta total del proyecto: 7) (Ejecutado: 12.0)</t>
  </si>
  <si>
    <t>APOYO A LIGAS DEPORTIVAS  - DEPORTE ASOCIADO, A TALENTOS Y RESERVAS DEPORTIVAS-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organismos deportivos asistidos mediante el apoyo otorgado a ligas deportivas del departamento de sucre para la realización y participación en eventos federados del orden nacional.    (Meta Programada: 22) (Tipo de Banco: Banco de Gestiones)</t>
  </si>
  <si>
    <t xml:space="preserve">Se han brindado apoyo a ligas, clubes y organismos deportivos </t>
  </si>
  <si>
    <t>SE CUMPLE MEDIANTE ASESORIA A LOS ORGANISMOS DEPORTIVOS EN EL DEPARTAMENTO DE SUCRE</t>
  </si>
  <si>
    <t>MT163</t>
  </si>
  <si>
    <t>Gestión y dirección del deporte y la recreación para Sucre.</t>
  </si>
  <si>
    <t>4302009</t>
  </si>
  <si>
    <t>430200900</t>
  </si>
  <si>
    <t>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(Tipo Banco: Banco de Gestiones) (Meta de la gestión: 1)</t>
  </si>
  <si>
    <t>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(Tipo de banco: Banco de Gestiones) (Meta de la gestión: 1) (Ejecutado: 1)</t>
  </si>
  <si>
    <t>Manual de proceso y procedimientos</t>
  </si>
  <si>
    <t>MT164</t>
  </si>
  <si>
    <t>4302062</t>
  </si>
  <si>
    <t>Capacitaciones realizadas</t>
  </si>
  <si>
    <t>430206200</t>
  </si>
  <si>
    <t>Capacitaciones en deporte, en hábitos de salud, en recreación, entre otros.</t>
  </si>
  <si>
    <t>Número de capacitaciones</t>
  </si>
  <si>
    <t>Estrategia sistema departamental de capacitaciones (BPIN: Recursos Propios) (Meta del Proyecto: 12) (Ejecución 2024: 12)</t>
  </si>
  <si>
    <t>Estrategia sistema departamental de capacitaciones: CODED, Ministerio del Deporte, Deporte social comunitario, campamentos juveniles, adulto mayor y habitos estilo de vida saludable (BPIN: Recursos Propios) (Tipo de Banco: Banco Territorial)</t>
  </si>
  <si>
    <t>Estrategia sistema departamental de capacitaciones: CODED, Ministerio del Deporte, Deporte social comunitario, campamentos juveniles, adulto mayor y habitos estilo de vida saludable (BPIN: Recursos Propios) (Tipo de banco: Banco Territorial) (Meta total del proyecto: 6) (Ejecutado: 6.0)</t>
  </si>
  <si>
    <t>Estrategia sistema departamental de capacitaciones</t>
  </si>
  <si>
    <t>Estrategia sistema departamental de capacitaciones (Bpin: )</t>
  </si>
  <si>
    <t>Las programaciones se realizaron de acuerdo con los transferencias, se realizaron dos capacitaciones para mejorar los rendimientos deportivos.</t>
  </si>
  <si>
    <t>MT165</t>
  </si>
  <si>
    <t>Sedes construidas</t>
  </si>
  <si>
    <t>4599009</t>
  </si>
  <si>
    <t>459900900</t>
  </si>
  <si>
    <t>Corresponde a un inmueble resultado de obras de edificación en terrenos no construidos o cuya área esté libre por autorización de demolición total. No incluye la dotación del inmueble. (Corresponde a la licencia de construcción por obra nueva)</t>
  </si>
  <si>
    <t>CONSTRUCCION DE SEDE ADMINISTRATIVA DE INDERSUCRE (Bpin: )</t>
  </si>
  <si>
    <t>MT166</t>
  </si>
  <si>
    <t>Personas que acceden a espacios de participación cultural legalmente constituidos</t>
  </si>
  <si>
    <t>3256</t>
  </si>
  <si>
    <t>Ministerio de Cultura</t>
  </si>
  <si>
    <t>4978</t>
  </si>
  <si>
    <t>4. Educación de calidad
5. Igualdad de género
9 Industria, Innovación e Infraestructura
11. Ciudades y Comunidades Sostenibles
12. Producción y consumo responsable
17. Alianzas para lograr los objetivos</t>
  </si>
  <si>
    <t>Sucre un cuadro vivo de Cultura</t>
  </si>
  <si>
    <t>Promoción y acceso efectivo a procesos culturales y artísticos</t>
  </si>
  <si>
    <t>Cultura</t>
  </si>
  <si>
    <t>Servicio de educación informal al sector artístico y cultural</t>
  </si>
  <si>
    <t>3301051</t>
  </si>
  <si>
    <t>330105100</t>
  </si>
  <si>
    <t>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t>
  </si>
  <si>
    <t>Fondo Mixto de Promoción de la Cultura y las Artes de Sucre</t>
  </si>
  <si>
    <t>Estrategia para el fortalecimiento de la investigación-creación en artes (plásticas y visuales, cine, musica, danza, teatro, circo) que permitan la adquisión  de competencias disciplinares y transdisciplinares para el desarrollo del quehacer creativo.</t>
  </si>
  <si>
    <t>Estrategia para el fortalecimiento de la investigación-creación en artes (plásticas y visuales, cine, musica, danza, teatro, circo) que permitan la adquisión  de competencias disciplinares y transdisciplinares para el desarrollo del quehacer creativo. (Bpin: )
Capacitación  a los  Bibliotecarios en  la prestación de los servicios públicos reglamentados por la Ley de Bibliotecas Públicas. (Bpin: )</t>
  </si>
  <si>
    <t>Capacitación   a los  Bibliotecarios en  la prestación de los servicios públicos reglamentados por la Ley de Bibliotecas Públicas.
LABORATORIO INTER Y TRANSDISCIPLINAR EN ARTES.  Estrategia para el fortalecimiento de la investigación-creación en artes (pl</t>
  </si>
  <si>
    <t>MT167</t>
  </si>
  <si>
    <t>Servicio de educación formal al sector artístico y cultural</t>
  </si>
  <si>
    <t>3301052</t>
  </si>
  <si>
    <t>330105200</t>
  </si>
  <si>
    <t xml:space="preserve">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t>
  </si>
  <si>
    <t>IMPLEMENTACION DE UNA ESTRATEGIA DE PROFESIONALIZACION DE ARTISTAS,ARTISTAS FORMADORES Y GESTORES CULTURALES EN EL DEPARTAMENTO DE SUCRE (Bpin: 2021000020028) (Meta del proyecto: 126) (Tipo de banco: Banco de Regalías)</t>
  </si>
  <si>
    <t>MT168</t>
  </si>
  <si>
    <t>Servicio de promoción de actividades culturales.</t>
  </si>
  <si>
    <t>3301053</t>
  </si>
  <si>
    <t>Eventos de promoción de actividades culturales realizadas</t>
  </si>
  <si>
    <t>330105300</t>
  </si>
  <si>
    <t>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t>
  </si>
  <si>
    <t>Número de eventos de promoción</t>
  </si>
  <si>
    <t>Fortalecimiento a festivales encuentros culturales artísticos y patrimoniales carnavales fiestas y ferias tradicionales en el departamento de Sucre. (BPIN: 2024002700160) (Meta del Proyecto: 20) (Ejecución 2024: 20)
LABORATORIO ARTESANAL: Implementación del Laboratorio Artesanal de Sucre, una apuesta para el fortalecimiento de los oficios tradicionales y el impulso al desarrollo económico del sector productivo artesanal en 15 municipios del departamento de Sucre (202 (BPIN: 2023002700037) (Meta del Proyecto: 16) (Ejecución 2024: 16)
1 Feria del Libro de Sucre, 1 encuentro de Bibliotecarios y Mediadores Socioculturales y 1 encuentro de Narradores orales. Sucre Teje Red y actividades de fortalecimieto (BPIN: Por Gestión) (Meta del Proyecto: 4) (Ejecución 2024: 4)
Festival cultural de Sucre (BPIN: Por Gestión) (Meta del Proyecto: 1) (Ejecución 2024: 1)
Festivales apoyados a traves de gestión (BPIN: Por Gestión) (Meta del Proyecto: 10) (Ejecución 2024: 10)</t>
  </si>
  <si>
    <t>APOYO A LA PROMOCION, FOMENTO Y FORTALECIMIENTO CULTURAL Y COMERCIAL DE LOS SUBSECTORES CALZADO, MARROQUINERIA, ARTESANIAS, MODA, TEXTIL Y TURISMO 2025, EN EL MARCO DE LA REACTIVACIÓN ECONOMICA DEL DEPARTAMENTO DE SUCRE (BPIN: 202500000028822) (Tipo de Banco: Banco Territorial)
APOYO EN LA PARTICIPACION INSTITUCIONAL EN EL MARCO DEL XXIIENCUENTRO CULTURAL A LA POLLERA COLORÁ, EN EL MUNICIPIO SAN LUIS DE SINCÉ, DEPARTAMENTO DE SUCRE (BPIN: 202500000029102) (Tipo de Banco: Banco Territorial)
Apoyo a la promoción y posicionamiento en la feria de arte manual del caribe "AMA" del sector artesanal del departamento de Sucre (BPIN: 202500000021883) (Tipo de Banco: Banco Territorial)
FORTALECIMIENTO A FESTIVALES, ENCUENTROS CULTURALES, ARTISTICOS Y PATRIMONIALES, CARNAVALES, FIESTAS Y FERIAS TRADICIONALES PARA EL 2025, EN EL DEPARTAMENTO DE SURE (BPIN: 202400000007062) (Tipo de Banco: Banco Territorial)
Implementación de actividades bibliotecarias y de mediación en el Marco del Encuentro de Bibliotecarios y mediadores socioculturales 2025, en el departamento de Sucre (BPIN: 202500000032133) (Tipo de Banco: Banco Territorial)
Apoyo a la Promoción Y Posicionamiento En La Feria Gastronómica “Sabor Barranquilla” Del Sector Cultural del Departamento de Sucre (BPIN: 202500000031494) (Tipo de Banco: Banco Territorial)
Apoyo a la promoción Gastronómica, Cultural y Turística en el marco de la continuidad de la estrategia Sucre Sabe Diferente en el departamento de Sucre (BPIN: 202500000026876) (Tipo de Banco: Banco Territorial)
Implementación de Actividades Literarias y de Mediación Cultural vigencia 2025, en el departamento de Sucre (BPIN: 202500000035205) (Tipo de Banco: Banco Territorial)</t>
  </si>
  <si>
    <t>Apoyo a la promoción y posicionamiento en la feria de arte manual del caribe "AMA" del sector artesanal del departamento de  Sucre (Bpin: 202500000021883) (Tipo de Banco: Banco Territorial) (Meta total del indicador: 1.0) (Meta total de la vigencia: 1.0) (Ejecutado: 1.0)
Fortalecimiento a festivales, encuentros culturales, artísticos y patrimoniales, carnavales, fiestas y ferias tradicionales durante el año 2025, en el departamento de   Sucre (Bpin: 202400000007062) (Tipo de Banco: Banco Territorial) (Meta total del indicador: 80.0) (Meta total de la vigencia: 80.0) (Ejecutado: 89.0)
Apoyo a la Promoción Y Posicionamiento En La Feria Gastronómica “Sabor Barranquilla” Del Sector Cultural del Departamento de   Sucre (Bpin: 202500000031494) (Tipo de Banco: Banco Territorial) (Meta total del indicador: 1.0) (Meta total de la vigencia: 1.0) (Ejecutado: 1.0)
Apoyo a la promoción Gastronómica, Cultural y Turística en el marco de la continuidad de la estrategia Sucre Sabe Diferente en el departamento de  Sucre (Bpin: 202500000026876) (Tipo de Banco: Banco Territorial) (Meta total del indicador: 1.0) (Meta total de la vigencia: 1.0) (Ejecutado: 1.0)
Apoyo a la promoción, fomento y fortalecimiento cultural y comercial de los subsectores calzado, marroquinería, artesanías, moda, textil, y turismo 2025, en el marco de la reactivación económica del departamento de  Sucre (Bpin: 202500000028822) (Tipo de Banco: Banco Territorial) (Meta total del indicador: 1.0) (Meta total de la vigencia: 1.0) (Ejecutado: 163808404.3)
Apoyo en la Participación Institucional en el Marco Del XXII Encuentro Cultural La Pollera Colorá, en el Municipio San Luis de Sincé, Departamento de  Sucre (Bpin: 202500000029102) (Tipo de Banco: Banco Territorial) (Meta total del indicador: 1.0) (Meta total de la vigencia: 1.0) (Ejecutado: 1.0)
Implementación de actividades bibliotecarias y de mediación en el Marco del Encuentro de Bibliotecarios y mediadores socioculturales 2025, en el departamento de   Sucre (Bpin: 202500000032133) (Tipo de Banco: Banco Territorial) (Meta total del indicador: 1.0) (Meta total de la vigencia: 1.0) (Ejecutado: 1.0)</t>
  </si>
  <si>
    <t>Festival Cultural de Sucre y apoyos a festivales, carnavales, ferias. 1 Feria del Libro de Sucre, 1 encuentro de Bibliotecarios y Mediadores Socioculturales y 1 encuentro de Narradores orales. Sucre Teje Red y actividades de fortalecimieto  de la lectura,
Fortalecimiento a Festivales, Encuentros Culturales, Artísticos y Patrimoniales, Carnavales, Fiestas y Ferias Tradicionales para el 2026 en el Departamento de Sucre (BPIN: 202600000001594) (Meta del proyecto: 50) (Tipo de Banco: Banco Territorial)</t>
  </si>
  <si>
    <t>Festival Cultural de Sucre y apoyos a festivales, carnavales, ferias. 1 Feria del Libro de Sucre, 1 encuentro de Bibliotecarios y Mediadores Socioculturales y 1 encuentro de Narradores orales. Sucre Teje Red y actividades de fortalecimieto  de la lectura, (Bpin: )</t>
  </si>
  <si>
    <t xml:space="preserve">Se está formulando el proyecto para radicar en banco de proyecto con la finalidad de obtener BPIN para el mes de septiembre 2024, Se está ejecutando el proyecto de Leo a la Calle  en convenio con ministerio de la cultura durante la  vigencia 2024. </t>
  </si>
  <si>
    <t>4 Ferias del Libro de Sucre ( III, IV , V  y VI versión) , 4 encuentros de Bibliotecarios y Mediadores Socioculturales y 4 encuentros de Narradores orales.
 Sucre Teje Red y actividades de fortalecimieto  de la lectura, la escritura y la oralidad  LEO  en</t>
  </si>
  <si>
    <t>MT169</t>
  </si>
  <si>
    <t>Servicio de asistencia técnica en procesos de comunicación cultural</t>
  </si>
  <si>
    <t>3301059</t>
  </si>
  <si>
    <t>Personas asistidas técnicamente</t>
  </si>
  <si>
    <t>330105900</t>
  </si>
  <si>
    <t>Apoyo y asesoría  a los creadores para el fortalecimiento  de los contenidos culturales mediáticos, pertinentes y de calidad.</t>
  </si>
  <si>
    <t>FORTALECIMIENTO AL SECTOR CULTURAL EN EL DEPARTAMENTO DE SUCRE Y EN EL FONDO MIXTO DE PROMOCION DE LA CULTURA Y LAS ARTES DE SUCRE (BPIN: 202500000011274) (Tipo de Banco: Banco Territorial)</t>
  </si>
  <si>
    <t>Fortalecimiento al sector cultural en el departamento de Sucre y en el Fondo Mixto de Promoción de la Cultura y las Artes de   Sucre (Bpin: 202500000011274) (Tipo de Banco: Banco Territorial) (Meta total del indicador: 100.0) (Meta total de la vigencia: 100.0) (Ejecutado: 100.0)</t>
  </si>
  <si>
    <t>Fortalecimiento al sector cultural en el departamento de Sucre y en el Fondo Mixto de Promoción de la Cultura y las Artes de Sucre (BPIN: 202500000048300) (Meta del proyecto: 100) (Tipo de Banco: Banco Territorial) (Estado en Portafolio: En Ejecución)
Fortalecimiento institucional del Fondo Mixto de Promoción de la cultura y las Artes de Sucre (BPIN: 202500000049935) (Meta del proyecto: 100) (Tipo de Banco: Banco Territorial) (Estado en Portafolio: En Ejecución)
Fortalecimiento de las capacidades de creación de contenido digital y narrativas culturales en la ponlación juvenil del Departamento de Sucre. (BPIN: 202600000011466) (Meta del proyecto: 100) (Tipo de Banco: Banco Territorial)
Fortalecimiento del  sector editorial de Sucre,editores y libreros.</t>
  </si>
  <si>
    <t>Fortalecimiento al sector cultural en el departamento de Sucre y en el Fondo Mixto de Promoción de la Cultura y las Artes de  Sucre (Bpin: 202500000048300) (Meta de la vigencia: 100,00) (Ejecucion: 20,00) (Tipo de banco: Banco Territorial) (Estado en portafolio: En Ejecución)
Fortalecimiento institucional  del Fondo Mixto de Promoción de la cultura y las Artes de  Sucre (Bpin: 202500000049935) (Meta de la vigencia: 100,00) (Ejecucion: 30,00) (Tipo de banco: Banco Territorial) (Estado en portafolio: En Ejecución)</t>
  </si>
  <si>
    <t>Proyecto Fortalecimiento productivo del ecosistema del sector cinematografico de Sucre  (Bpin: )
Fortalecimiento del  sector editorial de Sucre,editores y libreros. (Bpin: )</t>
  </si>
  <si>
    <t>Fortalecimiento del  sector editorial de Sucre,editores y libreros.</t>
  </si>
  <si>
    <t>MT170</t>
  </si>
  <si>
    <t>Operatividad del consejo de cultura</t>
  </si>
  <si>
    <t>65</t>
  </si>
  <si>
    <t>Nivel</t>
  </si>
  <si>
    <t>70</t>
  </si>
  <si>
    <t xml:space="preserve">16. Paz, justicia e instituciones sólidas
</t>
  </si>
  <si>
    <t>Servicio de asistencia técnica en el fortalecimiento de los consejeros de cultura</t>
  </si>
  <si>
    <t>3301061</t>
  </si>
  <si>
    <t>330106100</t>
  </si>
  <si>
    <t xml:space="preserve">La Dirección de Poblaciones realiza un proceso de fortalecimiento a los consejeros de Cultura, Afro, Indígenas y Discapacidad para promover el reconocimiento de la diversidad étnica y cultural como riqueza de nuestra Nación. </t>
  </si>
  <si>
    <t>Fortalecimiento a los consejos departamentales de cultura de patrimonio y areas artisticas constituidos en el Departamento de Sucre (BPIN: Por Gestión) (Meta del Proyecto: 70) (Ejecución 2024: 70)</t>
  </si>
  <si>
    <t>Fortalecimiento a los consejos departamentales de cultura de patrimonio y areas artisticas constituidos en el Departamento de Sucre (Tipo Banco: Banco de Gestiones) (Meta de la gestión: 77)</t>
  </si>
  <si>
    <t>Fortalecimiento a los consejos departamentales de cultura de patrimonio y areas artisticas constituidos en el Departamento de Sucre (Tipo de banco: Banco de Gestiones) (Meta de la gestión: 77) (Ejecutado: 77)</t>
  </si>
  <si>
    <t>Fortalecimiento a los consejos departamentales de cultura de patrimonio y areas artisticas constituidos en el Departamento de Sucre</t>
  </si>
  <si>
    <t>Fortalecimiento a los consejos departamentales de cultura de patrimonio y areas artisticas constituidos en el Departamento de Sucre (Bpin: )</t>
  </si>
  <si>
    <t xml:space="preserve">Es un meta de mantenimiento ya que las 70 personas asistidas son los consejeros departamentales que se citan 4 veces al año </t>
  </si>
  <si>
    <t>MT171</t>
  </si>
  <si>
    <t>Servicio de asistencia técnica en asuntos de gestión de bibliotecas públicas y lectura.</t>
  </si>
  <si>
    <t>3301065</t>
  </si>
  <si>
    <t>330106500</t>
  </si>
  <si>
    <t>Asistencias técnicas a bibliotecarios, administraciones locales, entidades públicas y privadas entre otros, en el campo de las bibliotecas públicas y la lectura.</t>
  </si>
  <si>
    <t>Asistencias técnicas y operativas a las Bibliotecas Adscritas a la Red Departamental de Sucre y a las administraciones municipales. (BPIN: Recursos Propios) (Meta del Proyecto: 100) (Ejecución 2024: 100)</t>
  </si>
  <si>
    <t>Fortalecimiento de la red departamental de bibliotecas públicas de Sucre, mediante asistencias técnicas y operativas. (Tipo Banco: Banco de Gestiones) (Meta de la gestión: 100)
Fortalecimiento institucional en la Biblioteca Pública departamental José Elías Cury Lambraño, en el departamento de Sucre (BPIN: 202500000016943) (Tipo de Banco: Banco Territorial)</t>
  </si>
  <si>
    <t>Fortalecimiento institucional en la Biblioteca Pública departamental José Elías Cury Lambraño, en el departamento de   Sucre (Bpin: 202500000016943) (Tipo de Banco: Banco Territorial) (Meta total del indicador: 100.0) (Meta total de la vigencia: 100.0) (Ejecutado: 100.0)
Fortalecimiento de la red departamental de bibliotecas públicas de Sucre, mediante asistencias técnicas y operativas. (Tipo de banco: Banco de Gestiones) (Meta de la gestión: 100) (Ejecutado: 100)</t>
  </si>
  <si>
    <t>Asistencias técnicas y operativas a las Bibliotecas Adscritas a la Red Departamental de Sucre y a las administraciones municipales.
Fortalecimiento institucional en la Biblioteca Pública departamental José Elías Cury Lambraño, en el departamento de Sucre (BPIN: 202600000007252) (Meta del proyecto: 100) (Tipo de Banco: Banco Territorial)</t>
  </si>
  <si>
    <t>Fortalecimiento institucional en la Biblioteca Pública departamental José Elías Cury Lambraño, en el departamento de   Sucre (Bpin: 202600000007252) (Meta de la vigencia: 100,00) (Ejecucion: 20,00) (Tipo de banco: Banco Territorial) (Estado en portafolio: )</t>
  </si>
  <si>
    <t>Asistencias técnicas y operativas a las Bibliotecas Adscritas a la Red Departamental de Sucre y a las administraciones municipales. (Bpin: )</t>
  </si>
  <si>
    <t>Asistencias técnicas y operativas a las Bibliotecas Adscritas a la Red Departamental de Sucre y a las administraciones municipales.</t>
  </si>
  <si>
    <t>MT172</t>
  </si>
  <si>
    <t>Documentos de investigación</t>
  </si>
  <si>
    <t>3301069</t>
  </si>
  <si>
    <t>Número de investigación realizados</t>
  </si>
  <si>
    <t>330106900</t>
  </si>
  <si>
    <t>Corresponde a las investigaciones en áreas culturales y artísticas.</t>
  </si>
  <si>
    <t xml:space="preserve">Investigación y caracterización sobre el estado  y actores de los subsectores de las artes, patrimonio, medios comunitarios y ciudadanos y bibliotecas  </t>
  </si>
  <si>
    <t xml:space="preserve">INVESTIGACIÓN Y CARACTERIZACIÓN SOBRE EL ESTADO  Y ACTORES DE LOS SUBSECTORES DE LAS ARTES, PATRIMONIO, MEDIOS COMUNITARIOS Y CIUDADANOS Y BIBLIOTECAS  </t>
  </si>
  <si>
    <t>MT173</t>
  </si>
  <si>
    <t>Servicio de circulación artística y cultural</t>
  </si>
  <si>
    <t>3301073</t>
  </si>
  <si>
    <t>Contenidos culturales en circulación</t>
  </si>
  <si>
    <t>330107300</t>
  </si>
  <si>
    <t>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t>
  </si>
  <si>
    <t>Número de contenidos culturales</t>
  </si>
  <si>
    <t>Implementación de una estrategia para el fortalecimiento de la circulación artística a través del programa Artes en Movimiento 2024 en el departamento de Sucre. (BPIN: 2024002700153) (Meta del Proyecto: 44) (Ejecución 2024: 28)</t>
  </si>
  <si>
    <t>Estrategia Conexión: Red de Circulación Cultural y artística (Tipo Banco: Banco de Gestiones) (Meta de la gestión: 2)
IMPLEMENTACION DE UNA ESTRATEGIA PARA EL FORTALECIMIENTO DE LA CIRCULACION ARTISITICA A TRAVES DEL PROGRAMA ARTES EN MOVIMIENTO 2025 EN EL DEPARTAMENTO DE SUCRE (BPIN: 202500000014385) (Tipo de Banco: Banco Territorial)</t>
  </si>
  <si>
    <t>Implementación de una estrategia para el fortalecimiento de la circulación artística a través del programa artes en movimiento 2025, en el departamento de  Sucre (Bpin: 202500000014385) (Tipo de Banco: Banco Territorial) (Meta total del indicador: 201.0) (Meta total de la vigencia: 201.0) (Ejecutado: 65.0)
Estrategia Conexión: Red de Circulación Cultural y artística (Tipo de banco: Banco de Gestiones) (Meta de la gestión: 2) (Ejecutado: 12)</t>
  </si>
  <si>
    <t>Implementación de una estrategia para el fortalecimiento de la circulación artística a través del programa Artes en Movimiento 2026 en el departamento de Sucre (BPIN: 202600000005643) (Meta del proyecto: 100) (Tipo de Banco: Banco Territorial) (Estado en Portafolio: En Ejecución)
Promover la circulación de autores y autoras Sucreñas en ferias eventos, y encuentros asociados a la literatura a nivel regional y nacional.</t>
  </si>
  <si>
    <t>Implementación de una estrategia para el fortalecimiento de la circulación artística a través del programa Artes en Movimiento 2026  en el departamento de   Sucre (Bpin: 202600000005643) (Meta de la vigencia: 100,00) (Ejecucion: 11,00) (Tipo de banco: Banco Territorial) (Estado en portafolio: En Ejecución)</t>
  </si>
  <si>
    <t>Promover la circulación de autores y autoras Sucreñas en ferias eventos, y encuentros asociados a la literatura a nivel regional y nacional. (Bpin: )</t>
  </si>
  <si>
    <t>El presente proyecto está en ejecución, inició el 1° de octubre 2024</t>
  </si>
  <si>
    <t>Promover la circulación de autores y autoras Sucreñas en ferias eventos, y encuentros asociados a la literatura a nivel regional y nacional.</t>
  </si>
  <si>
    <t>MT174</t>
  </si>
  <si>
    <t>Servicio de educación informal en áreas artísticas y culturales</t>
  </si>
  <si>
    <t>3301087</t>
  </si>
  <si>
    <t>Cursos realizados</t>
  </si>
  <si>
    <t>330108700</t>
  </si>
  <si>
    <t>Oferta educativa entregada  a la ciudadanía con el fin de fortalecer sus capacidades en diferentes disciplinas artísticas como la música, la danza, la lectura, entre otros.</t>
  </si>
  <si>
    <t>Número de cursos</t>
  </si>
  <si>
    <t>Fortalecimiento de las artes plásticas y visuales en los municipios de Sincelejo, Corozal, Morroa, Santiago de Tolú y San Pedro en el departamento de Sucre (BPIN: 2023002700011) (Meta del Proyecto: 43) (Ejecución 2024: 46)</t>
  </si>
  <si>
    <t>Estrategia Alianza Formativa para las Artes, las culturas y los saberes vivos . (Tipo Banco: Banco de Gestiones) (Meta de la gestión: 3)
Fortalecimiento de los procesos de formación y difusión musical a través del programa "Sonidos para la Vida” durante el 2025 en el departamento de Sucre (BPIN: 202500000031648) (Tipo de Banco: Banco Territorial)</t>
  </si>
  <si>
    <t>Fortalecimiento de los procesos de formación y difusión musical a través del programa "Sonidos para la Vida” durante el 2025 en el departamento de  Sucre (Bpin: 202500000031648) (Tipo de Banco: Banco Territorial) (Meta total del indicador: 16.0) (Meta total de la vigencia: 16.0) (Ejecutado: 16.0)
Estrategia Alianza Formativa para las Artes, las culturas y los saberes vivos . (Tipo de banco: Banco de Gestiones) (Meta de la gestión: 3) (Ejecutado: 13)</t>
  </si>
  <si>
    <t>Fortalecimiento de la idedntidad cultural mediante la formación en confección de trajes típicos en el Departamento de Sucre. (BPIN: 202600000010949) (Meta del proyecto: 1) (Tipo de Banco: Banco Territorial) (Estado en Portafolio: Registrado en banco)
Fortalecimiento de los procesos de formación y difusión musical a través del programa "sonidos para la Vida" Durante el año 2026 en el Departamento de Sucre. (BPIN: 202600000011489) (Meta del proyecto: 16) (Tipo de Banco: Banco Territorial)
Fomento  de la oferta educativa  entregada  a la ciudadanía  para la formación en musicas tradicionales y sinfónicas en el departamento con el fin de fortalecer el patrimonio sonoro sucreño.
Fortalecimiento  a la oferta educativa   con enfoque psicosocial dirigida a la ciudadanía con el fin de fomentar  habilidades sociales y  capacidades en diferentes disciplinas artísticas como la danza, el teatro, las artes plásticas, el cine, circo como h</t>
  </si>
  <si>
    <t>Fomento  de la oferta educativa  entregada  a la ciudadanía  para la formación en musicas tradicionales y sinfónicas en el departamento con el fin de fortalecer el patrimonio sonoro sucreño. (Bpin: )
Fortalecimiento  a la oferta educativa   con enfoque psicosocial dirigida a la ciudadanía con el fin de fomentar  habilidades sociales y  capacidades en diferentes disciplinas artísticas como la danza, el teatro, las artes plásticas, el cine, circo como h (Bpin: )</t>
  </si>
  <si>
    <t>Fortalecimiento de las artes plásticas y visuales en los municipios de Sincelejo, Corozal, Morroa, Santiago de Tolú y San Pedro en el departamento de Sucre (2023002700011) Recursos Regalias. Se encuentra en ejecución                                                                                                                                               Fomento  de la oferta educativa  entregada  a la ciudadanía  para la formación en musicas tradicionales y sinfónicas en el departamento con el fin de fortalecer el patrimonio sonoro Sucreño. Recursos ICDE, el proyecto está en formulación</t>
  </si>
  <si>
    <t>ESPACIOS  CREATIVOS PARA LA VIDA. Oferta educativa   con enfoque psicosocial dirigida a la ciudadanía con el fin de fortalecer habilidades sociales y  capacidades en diferentes disciplinas artísticas como la danza, el teatro, las artes plásticas, el cine,</t>
  </si>
  <si>
    <t>MT175</t>
  </si>
  <si>
    <t>Infraestructura y servicios culturales - Infraestructuras de uso cultural</t>
  </si>
  <si>
    <t>9. Industria, innovación e infraestructura.
 11.  Ciudades y Comunidades Sostenibles</t>
  </si>
  <si>
    <t>Centros culturales adecuados</t>
  </si>
  <si>
    <t>3301090</t>
  </si>
  <si>
    <t>330109000</t>
  </si>
  <si>
    <t>Cambio del uso de la infraestructura cultural o parte de ella, garantizando la permanencia del inmueble original.</t>
  </si>
  <si>
    <t>Número de centros culturales</t>
  </si>
  <si>
    <t>_x000D_
ADECUACION Y MANTENIMIENTO MUSEO ARQUEOLOGICO MANUEL HUERTAS VERGARA UBICADO EN EL MUNICIPIO DE SINCELEJO, DEPARTAMENTO DE SUCRE (Meta del proyecto: 1) (Tipo de Banco: Banco Territorial)</t>
  </si>
  <si>
    <t>Segunda fase para la  Ampliación de la infraestructura y dotación  de la Biblioteca Departamental José Elias Cury Lambraño. (Bpin: )
Segunda fase para la  Ampliación de la infraestructura y dotación  de la Biblioteca Departamental José Elias Cury Lambraño.</t>
  </si>
  <si>
    <t xml:space="preserve">El presente proyecto ( apliacion museo) está en formulación a la espera de presentarlo al banco de proyectos para que la gobernación asigne los recursos por un valor de $150,000,000 en la vigencia 2024 
</t>
  </si>
  <si>
    <t>Ampliación de  la infraestructura y dotación de la Biblioteca departamental de Sucre José Elias Cury Lambraño, con espacios para el archivo histórico (archivo filmico),  sala infantil, sala de asistencia técnica técnica al material Bibliográfico, cinemate</t>
  </si>
  <si>
    <t>MT176</t>
  </si>
  <si>
    <t>Centros culturales construidos y dotados</t>
  </si>
  <si>
    <t>3301093</t>
  </si>
  <si>
    <t>330109300</t>
  </si>
  <si>
    <t xml:space="preserve">Son todas aquellas infraestructuras culturales que se construyan en un predio o terreno donde no existen elementos o construcciones previstas. </t>
  </si>
  <si>
    <t>Construcción y dotación del centro de pensamientos y saberes ancestrales zenú en el municipio de San Antonio de palmito sucre. (BPIN: 2023002700039) (Meta del proyecto: 1) (Tipo de Banco: Banco de Regalías) (Estado en Portafolio: En gestión de recursos)</t>
  </si>
  <si>
    <t>Construcción y adecuación de infraestructura cultural para la ambientación turística y apropiación cultural de la obra y vida de Gabriel García Márquez, producto turístico del municipio de sucre, para la reactivación económica de departamento de sucre. (c (Bpin: )
Construcción y adecuación de infraestructura cultural para la ambientación turística y apropiación cultural de la obra y vida de Gabriel García Márquez, producto turístico del municipio de sucre, para la reactivación económica de departamento de sucre.</t>
  </si>
  <si>
    <t xml:space="preserve">El proyecto se encuentra en revision de Banco de Proyectos y se espera  que la Gobernacion envie el documento de sostenibilidad firmado, para que el Ministerio de Cultura otorgue la viabiliad y pueda emitir el código BPIN en el mes de octubre del 2024, para adelantar el proceso de contratacion y ejecutar en la vigencia 2025.
En el presupuesto de cuadro de indicadores es financiado por fuente de regalías  por un monto de $10 mil millones para la vigencia 2024 el proyecto centro de saberes y el proyecto complejo cultural mojana por valor de $18 mil millones regalias o fondo de adaptación 
</t>
  </si>
  <si>
    <t>Construcción del Centro de pensamientos y saberes ancestrales Zenú, en el Municipio de San Antonio de Palmito. 
Construcción y adecuación de infraestructura cultural, para la ambientación turística y apropiación cultural de la vida y obra de Gabriel Garcí</t>
  </si>
  <si>
    <t>MT177</t>
  </si>
  <si>
    <t>Servicio de asistencia técnica en gestión artística y cultural</t>
  </si>
  <si>
    <t>3301095</t>
  </si>
  <si>
    <t>330109500</t>
  </si>
  <si>
    <t>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t>
  </si>
  <si>
    <t>Agentes del sector que reciben asistencia técnica en gestión cultural y formulación de proyectos culturales, artisticos y de patrimonio.  (BPIN: Recursos Propios) (Meta del Proyecto: 100) (Ejecución 2024: 711)</t>
  </si>
  <si>
    <t>Agentes del sector que reciben asistencia técnica en gestión cultural y formulación de proyectos culturales, artisticos y de patrimonio. (Tipo Banco: Banco de Gestiones) (Meta de la gestión: 100)</t>
  </si>
  <si>
    <t>Agentes del sector que reciben asistencia técnica en gestión cultural y formulación de proyectos culturales, artisticos y de patrimonio. (Tipo de banco: Banco de Gestiones) (Meta de la gestión: 100) (Ejecutado: 75)</t>
  </si>
  <si>
    <t xml:space="preserve">Agentes del sector que reciben asistencia técnica en gestión cultural y formulación de proyectos culturales, artisticos y de patrimonio. </t>
  </si>
  <si>
    <t>Agentes del sector que reciben asistencia técnica en gestión cultural y formulación de proyectos culturales, artisticos y de patrimonio.  (Bpin: )</t>
  </si>
  <si>
    <t>MT178</t>
  </si>
  <si>
    <t>Servicio de acceso a materiales de lectura</t>
  </si>
  <si>
    <t>3301098</t>
  </si>
  <si>
    <t>Materiales de lectura disponibles en bibliotecas públicas y espacios no convencionales</t>
  </si>
  <si>
    <t>330109800</t>
  </si>
  <si>
    <t>Dotación de las bibliotecas públicas con actualizaciones, suscripciones a periódicos y revistas, publicaciones digitales, entre otros materiales de lectura adquiridos para el acceso del público.</t>
  </si>
  <si>
    <t>Número de materiales de lectura</t>
  </si>
  <si>
    <t>Dotación e impresión  de obras literarias de escritores Sucreños  producidas por el Fondo Editorial de Sucre, para el fortalecimieto de  las colecciones locales  de las Bibliotecas publicas adscritas a la Red Departamental de Bibliotecas Públicas de Sucre (BPIN: Recursos propios) (Meta del Proyecto: 39) (Ejecución 2024: 36)</t>
  </si>
  <si>
    <t>Edición e impresión de obras literarias de escritores del Departamento de Sucre. (BPIN: 202600000011502) (Meta del proyecto: 6) (Tipo de Banco: Banco Territorial)</t>
  </si>
  <si>
    <t>Dotación e impresión  de obras literarias de escritores Sucreños  producidas por el Fondo Editorial de Sucre, para el fortalecimieto de  las colecciones locales  de las Bibliotecas publicas adscritas a la Red Departamental de Bibliotecas Públicas de Sucre (Bpin: )</t>
  </si>
  <si>
    <t>Este proyecto está en estructuración y su ejecución para diciembre- feria del libro</t>
  </si>
  <si>
    <t>Dotación e impresión  de obras literarias de escritores Sucreños  producidas por el Fondo Editorial de Sucre, para el fortalecimieto de  las colecciones locales  de las Bibliotecas publicas adscritas a la Red Departamental de Bibliotecas Públicas de Sucre</t>
  </si>
  <si>
    <t>MT179</t>
  </si>
  <si>
    <t>Infrestructuras culturales dotadas</t>
  </si>
  <si>
    <t>3301127</t>
  </si>
  <si>
    <t>Infraestructuras culturales dotadas</t>
  </si>
  <si>
    <t>330112700</t>
  </si>
  <si>
    <t>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t>
  </si>
  <si>
    <t>Número de infraestructuras</t>
  </si>
  <si>
    <t>Dotación de equipos tecnológicos y material didáctico a las bibliotecas que integran la Red departamental de bibliotecas. (Tipo Banco: Banco de Gestiones) (Meta de la gestión: 64)</t>
  </si>
  <si>
    <t>Dotación de equipos tecnológicos y material didáctico a las bibliotecas que integran la Red departamental de bibliotecas. (Tipo de banco: Banco de Gestiones) (Meta de la gestión: 64) (Ejecutado: 64)</t>
  </si>
  <si>
    <t>Dotación y fortalecimiento a los procesos culturales , artisticos y de las tradiciones del Pueblo Gitano en la Casa de la Cultura del Pueblo  Rom en el Municipio de  Sampués.</t>
  </si>
  <si>
    <t>Se hizo la gestión para que el Municipio de Sampués donara el lote donde El ministerio de cultura  construirá la casa de la cultura gitana, el Fondo mixto de cultura se encargará de la dotación de la infraestructura que se espera que el ministerio entregue en el año 2025</t>
  </si>
  <si>
    <t>MT180</t>
  </si>
  <si>
    <t>Servicio de apoyo financiero para creadores y gestores culturales</t>
  </si>
  <si>
    <t>3301128</t>
  </si>
  <si>
    <t>Creadores y gestores culturales beneficiados</t>
  </si>
  <si>
    <t>330112800</t>
  </si>
  <si>
    <t>Corresponde al beneficio económico periódico entregado a los creadores y gestores culturales, para garantizar una renta vitalicia a estos agentes.</t>
  </si>
  <si>
    <t>Número de creadores y gestores culturales</t>
  </si>
  <si>
    <t>beneficios económicos periódicos  BEPS entregado a los creadores y gestores culturales, para garantizar una renta vitalicia a estos agentes. (BPIN: Recursos Propios) (Meta del Proyecto: 28) (Ejecución 2024: 28)</t>
  </si>
  <si>
    <t>Apoyo a la implementación de los planes especiales de salvaguardia del patrimonio inmaterial en el municipio de Santiago de Tolú, departamento de Sucre (BPIN: 202500000021507) (Tipo de Banco: Banco Territorial)</t>
  </si>
  <si>
    <t>Apoyo a la implementación de los planes especiales de salvaguardia del patrimonio inmaterial en el municipio de Santiago de Tolú, departamento de   Sucre (Bpin: 202500000021507) (Tipo de Banco: Banco Territorial) (Meta total del indicador: 200.0) (Meta total de la vigencia: 200.0) (Ejecutado: 200.0)</t>
  </si>
  <si>
    <t>beneficios económicos periódicos  BEPS entregado a los creadores y gestores culturales, para garantizar una renta vitalicia a estos agentes. (Bpin: ) (Meta del proyecto: 22)</t>
  </si>
  <si>
    <t>Corresponde al beneficios económicos periódicos  BEPS entregado a los creadores y gestores culturales, para garantizar una renta vitalicia a estos agentes.</t>
  </si>
  <si>
    <t>MT181</t>
  </si>
  <si>
    <t>Estímulos, incentivos y proyectos culturales apoyados a través de convocatorias públicas</t>
  </si>
  <si>
    <t>294</t>
  </si>
  <si>
    <t>Fondo Mixto de Cultura de Sucre.</t>
  </si>
  <si>
    <t>604</t>
  </si>
  <si>
    <t>Servicio de apoyo financiero al sector artístico y cultural</t>
  </si>
  <si>
    <t>3301054</t>
  </si>
  <si>
    <t>Estímulos otorgados</t>
  </si>
  <si>
    <t>330105400</t>
  </si>
  <si>
    <t>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t>
  </si>
  <si>
    <t>Fortalecimiento para el desarrollo y la promoción cultural de los gestores y creadores culturales a traves de la convocatoria de estimulos en el Departamento de Sucre (BPIN: 2024002700124) (Meta del Proyecto: 140) (Ejecución 2024: 126)</t>
  </si>
  <si>
    <t xml:space="preserve">Convocatoria pública de portafolio de estímulos </t>
  </si>
  <si>
    <t>Convocatoria pública de portafolio de estímulos  (Bpin: )</t>
  </si>
  <si>
    <t xml:space="preserve">Se ejecuta a traves de convocatoria pública y es susceptible al numero de ganadores anualmente, a fecha de octubre 18 se tienen los listados de los beneficiarios, está en ejecución. </t>
  </si>
  <si>
    <t>Portafolio de Estímulos del Departamento de Sucre. Convocatoria anual de estimulos departamentales para financiar iniciativas con enfoque territorial, subsectorial y poblacional para las 5 subregiones  del departamento en las modalidades de becas, premios</t>
  </si>
  <si>
    <t>MT182</t>
  </si>
  <si>
    <t>Instrumentos normativos actualizados o formulados.</t>
  </si>
  <si>
    <t>11. Ciudades y Comunidades Sostenibles</t>
  </si>
  <si>
    <t>Gestión, protección y salvaguardia del patrimonio cultural de Sucre</t>
  </si>
  <si>
    <t>Gestión, protección y salvaguardia del patrimonio cultural colombiano</t>
  </si>
  <si>
    <t>3302</t>
  </si>
  <si>
    <t>3302003</t>
  </si>
  <si>
    <t>330200300</t>
  </si>
  <si>
    <t>Hace referencia a actos administrativos, declaratorias y solicitudes a cargo del Ministerio de Cultura en materia de patrimonio material e inmaterial.</t>
  </si>
  <si>
    <t>Apoyo en la formulación del plan especial de manejo y protección del centro histórico del municipio de Corozal, Departamento de  Sucre (BPIN: 202500000033602) (Tipo de Banco: Banco Territorial)</t>
  </si>
  <si>
    <t>Apoyo en la formulación del plan especial de manejo y protección del centro histórico del municipio de Corozal, Departamento de  Sucre (Bpin: 202500000033602) (Tipo de Banco: Banco Territorial) (Meta total del indicador: 1.0) (Meta total de la vigencia: 1.0) (Ejecutado: 1.0)</t>
  </si>
  <si>
    <t>Formulación del plan especial de manejo y protección PEMP de Sucre, Sucre. (Meta del proyecto: 1)
Elaboración de planes especiales de manejo y protección PEMP para garantizar la protección, la conservación y la sostenibilidad de los bienes de interes cultural del departamento de Sucre. (Meta del proyecto: 1)
Elaboración de plan especial de salvaguardia para establecer las acciones y los lineamientos encaminados a garantizar la salvaguardia del Patrimonio Cultural Inmaterial del departamento de Sucre. (Musica de Banda). (Meta del proyecto: 1)
Apoyo a la implementación de los planes especiales de salvaguardia del patrimoinio inmaterial del departamento de Sucre ( cuadros vivos, trenzado caña flecha, ritos y festejos de la semana santa en Santiago de Tolù). (Meta del proyecto: 1)
Proceso de identificación e Inventario del patrimonio cultural material e inmaterial en los municipios del departamento de Sucre (Meta del proyecto: 1)</t>
  </si>
  <si>
    <t>Apoyo a la implementación de los planes especiales de salvaguardia del patrimoinio inmaterial del departamento de Sucre ( cuadros vivos, trenzado caña flecha, ritos y festejos de la semana santa en Santiago de Tolù). (Bpin: )
Elaboración de planes especiales de manejo y protección PEMP para garantizar la protección, la conservación y la sostenibilidad de los bienes de interes cultural del departamento de Sucre. (Bpin: )
Elaboración de plan especial de salvaguardia para establecer las acciones y los lineamientos encaminados a garantizar la salvaguardia del Patrimonio Cultural Inmaterial del departamento de Sucre. (Musica de Banda). (Bpin: )
Proceso de identificación e Inventario del patrimonio cultural material e inmaterial en los municipios del departamento de Sucre (Bpin: )</t>
  </si>
  <si>
    <t>Elaboración de planes especiales de manejo y protección PEMP para garantizar la protección, la conservación y la sostenibilidad de los bienes de interes cultural del departamento de Sucre.
Apoyo a la implementación de los planes espaciales de salvaguardia</t>
  </si>
  <si>
    <t>MT183</t>
  </si>
  <si>
    <t>Personas que se benefician y/o visitan los museos</t>
  </si>
  <si>
    <t>200</t>
  </si>
  <si>
    <t>Servicio de educación informal sobre museos</t>
  </si>
  <si>
    <t>3302017</t>
  </si>
  <si>
    <t>330201700</t>
  </si>
  <si>
    <t>Corresponde a las capacitaciones ofrecidas a la comunidad de museos en el marco del programa de voluntariado y durante los cursos de preparación de monitores para las exposiciones temporales.</t>
  </si>
  <si>
    <t>Convocatoria del Ministerio de las Culturas, las Artes y los Saberes, se fortalecieron los servicios de extensión bibliotecaria en cuatro bibliotecas públicas de Sucre, ubicadas en Sampués, Morroa, San Antonio de Palmito y Santiago de Tolú. (BPIN: Recursos Propios) (Meta del Proyecto: 20) (Ejecución 2024: 40)</t>
  </si>
  <si>
    <t>Implementación del programa  “Conectando Sentidos” dirigido a la población con discapacidad visual y auditiva en el Museo Arqueológico Manuel Huertas Vergara en el Departamento de  Sucre (BPIN: 202500000035326) (Tipo de Banco: Banco Territorial)
Implementación de estrategias de apropiación social del patrimonio para la consolidación del Museo Arqueológico Manuel Huertas Vergara en Sincelejo,   Sucre (BPIN: 202500000035330) (Tipo de Banco: Banco Territorial)</t>
  </si>
  <si>
    <t>Implementación de estrategias de apropiación social del patrimonio para la consolidación del Museo Arqueológico Manuel Huertas Vergara en Sincelejo,   Sucre (Bpin: 202500000035330) (Tipo de Banco: Banco Territorial) (Meta total del indicador: 1.0) (Meta total de la vigencia: 1.0) (Ejecutado: 1.0)
Implementación del programa  “Conectando Sentidos” dirigido a la población con discapacidad visual y auditiva en el Museo Arqueológico Manuel Huertas Vergara en el Departamento de  Sucre (Bpin: 202500000035326) (Tipo de Banco: Banco Territorial) (Meta total del indicador: 19.0) (Meta total de la vigencia: 19.0) (Ejecutado: 19.0)</t>
  </si>
  <si>
    <t xml:space="preserve">Fortalecimiento de espacios de conversatorios, talleres,  y participación de la comunidad Sucreña alrededor del Museo Arqueologico Manuel Huertas Vergara y otros espacio museales. </t>
  </si>
  <si>
    <t>Fortalecimiento de espacios de conversatorios, talleres,  y participación de la comunidad Sucreña alrededor del Museo Arqueologico Manuel Huertas Vergara y otros espacio museales.  (Bpin: )</t>
  </si>
  <si>
    <t>Este proyecto se encuentra en formulación, su ejecución inicia este año, pero está proyectada su ejecución a dos años, para este año se alcanza a ejecutar la suma de $49897500</t>
  </si>
  <si>
    <t>Fortalecimiento de espacios de conversatorios, talleres,  y participación de la comunidad Sucreña alrededor del Museo Arqueologico Manuel Huertas Vergara</t>
  </si>
  <si>
    <t>MT184</t>
  </si>
  <si>
    <t>Vigías de patrimonio activos</t>
  </si>
  <si>
    <t>4. Educación de calidad
11. Ciudades y Comunidades Sostenibles</t>
  </si>
  <si>
    <t>Servicio de educación informal a Vigías del Patrimonio</t>
  </si>
  <si>
    <t>3302019</t>
  </si>
  <si>
    <t>330201900</t>
  </si>
  <si>
    <t>Hace referencia a las actividades que se llevan a cabo fuera del ámbito escolar, que buscan desarrollar competencias y facultades de los individuos ofrecidas en el marco del programa nacional de vigías del patrimonio</t>
  </si>
  <si>
    <t xml:space="preserve">Incentivar la participación comunitaria en los grupos de vigias a traves de capacitaciones para desarrollar actividades que fortalezcan la apropiación social del patrimonio y el respeto por la diversidad cultural del departamento </t>
  </si>
  <si>
    <t>Incentivar la participación comunitaria en los grupos de vigias a traves de capacitaciones para desarrollar actividades que fortalezcan la apropiación social del patrimonio y el respeto por la diversidad cultural del departamento  (Bpin: )</t>
  </si>
  <si>
    <t>Reprogramada para la vigencia 2025</t>
  </si>
  <si>
    <t>MT185</t>
  </si>
  <si>
    <t>Servicio de asistencia técnica en asuntos de gestión del patrimonio bibliográfico y documental</t>
  </si>
  <si>
    <t>3302021</t>
  </si>
  <si>
    <t>Asistencias técnicas realizadas al sector bibliotecario, del libro y la lectura.</t>
  </si>
  <si>
    <t>330202100</t>
  </si>
  <si>
    <t>Asistencias a los bibliotecarios y las entidades territoriales sobre la gestión del patrimonio.</t>
  </si>
  <si>
    <t>Acompañar las acciones de Gestión de procesos del depósito legal, conservación del material bibliográfico y documental y el fortalecimiento de los servicios básicos de ley de la Biblioteca Departamental José Elías Cury Lambraño. (Tipo Banco: Banco de Gestiones) (Meta de la gestión: 4)</t>
  </si>
  <si>
    <t>Acompañar las acciones de Gestión de procesos del depósito legal, conservación del material bibliográfico y documental y el fortalecimiento de los servicios básicos de ley de la Biblioteca Departamental José Elías Cury Lambraño. (Tipo de banco: Banco de Gestiones) (Meta de la gestión: 4) (Ejecutado: 10)</t>
  </si>
  <si>
    <t>Acompañar las acciones de Gestión de procesos del depósito legal, conservación del material bibliográfico y documental y el fortalecimiento de los servicios básicos de ley de la Biblioteca Departamental José Elías Cury Lambraño.</t>
  </si>
  <si>
    <t>Acompañar las acciones de Gestión de procesos del depósito legal, conservación del material bibliográfico y documental y el fortalecimiento de los servicios básicos de ley de la Biblioteca Departamental José Elías Cury Lambraño. (Bpin: )</t>
  </si>
  <si>
    <t>Promover acciones de protección del Patrimonio Cultural a través de la preservación y restauración de monumentos y lugares de valor cultural y simbólico</t>
  </si>
  <si>
    <t>MT186</t>
  </si>
  <si>
    <t>Servicio de asistencia técnica en el manejo y gestión del patrimonio arqueológico, antropológico e histórico.</t>
  </si>
  <si>
    <t>3302042</t>
  </si>
  <si>
    <t>Asistencias técnicas realizadas a entidades territoriales</t>
  </si>
  <si>
    <t>330204200</t>
  </si>
  <si>
    <t>Corresponde a la serie de actuaciones interadministrativas y acompañamientos técnicos a las entidades territoriales con el fin de atender asuntos relacionados con el manejo y administración del patrimonio arqueológico, antropológico e histórico </t>
  </si>
  <si>
    <t>Fortalecimiento y salvaguardia de los saberes gastronómicos tradiconales en las subregiones San Jorge y Mojana del Departamento de Sucre (BPIN: 202600000011619) (Meta del proyecto: 7) (Tipo de Banco: Banco Territorial)
Fortalecimiento y salvaguardia de los saberes gastronómicos tradicionales en las subregiones San Jorge y Mojana del Departamento de Sucre. (BPIN: 202600000011619) (Meta del proyecto: 7) (Tipo de Banco: Banco Territorial)
Implementación de asistencias técnicas que ayuden a la conservación de las piezas arqueológicas identificadas en el departamento  (Meta del proyecto: 1)
Implementación de asistencias técnicas que ayuden a la conservación de las piezas arqueológicas identificadas en el departamento  (Meta del proyecto: 1)</t>
  </si>
  <si>
    <t>Implementación de asistencias técnicas que ayuden a la conservación de las piezas arqueológicas identificadas en el departamento  (Bpin: ) (Meta del proyecto: 2)</t>
  </si>
  <si>
    <t xml:space="preserve">Implementación de asistencias técnicas que ayuden a la conservación de las piezas arqueológicas identificadas en el departamento </t>
  </si>
  <si>
    <t>MT187</t>
  </si>
  <si>
    <t>Monumento histórico construido</t>
  </si>
  <si>
    <t>3302043</t>
  </si>
  <si>
    <t>Monumentos históricos construidos</t>
  </si>
  <si>
    <t>330204300</t>
  </si>
  <si>
    <t>Corresponde a la construcción de una obra que posea valor artístico, arqueológico, histórico o similar. </t>
  </si>
  <si>
    <t>Número de monumentos</t>
  </si>
  <si>
    <t>Promover acciones de protección del Patrimonio Cultural a través de la preservación y restauración de monumentos y lugares de valor cultural y simbólico (Bpin: )</t>
  </si>
  <si>
    <t>MT188</t>
  </si>
  <si>
    <t>Bienes muebles Inmuebles recuperados o intervenidos</t>
  </si>
  <si>
    <t>Servicios de intervención al patrimonio material mueble</t>
  </si>
  <si>
    <t>3302051</t>
  </si>
  <si>
    <t>Obras restauradas</t>
  </si>
  <si>
    <t>330205100</t>
  </si>
  <si>
    <t>Hace referencia a intervenciones realizadas a obras de las colecciones (por ejemplo: limpieza, estudios,  diagnósticos e  intervenciones) con el fin de mantener el buen estado las piezas</t>
  </si>
  <si>
    <t>Número de obras</t>
  </si>
  <si>
    <t>Restauración y emplazamiento de 2 obras de arte que hacen parte de la colección del Fondo Mixto de Sucre. Hace referencia a intervenciones realizadas a obras de las colecciones (por ejemplo: limpieza, estudios,  diagnósticos e  intervenciones) con el fin</t>
  </si>
  <si>
    <t>Restauración y emplazamiento de 2 obras de arte que hacen parte de la colección del Fondo Mixto de Sucre. Hace referencia a intervenciones realizadas a obras de las colecciones (por ejemplo: limpieza, estudios,  diagnósticos e  intervenciones) con el fin (Bpin: )</t>
  </si>
  <si>
    <t xml:space="preserve">Restauración y emplazamiento de 4 obras de arte que hacen parte de la colección del Fondo Mixto de Sucre. Hace referencia a intervenciones realizadas a obras de las colecciones (por ejemplo: limpieza, estudios,  diagnósticos e  intervenciones) con el fin </t>
  </si>
  <si>
    <t>MT189</t>
  </si>
  <si>
    <t>Servicio de asistencia técnica para los museos</t>
  </si>
  <si>
    <t>3302053</t>
  </si>
  <si>
    <t>Museos asesorados</t>
  </si>
  <si>
    <t>330205300</t>
  </si>
  <si>
    <t>Hace referencia al apoyo técnico para realizar el registro, actualización de registro y acompañamiento en las diferentes áreas museológicas</t>
  </si>
  <si>
    <t>Número de museos</t>
  </si>
  <si>
    <t>Fortalecimiento a la red departamental de museos que incluye  procesos formativos en  Museografía, museologia, curaduría, conservación, investigación y elaboración de planes de gestión estrategica y gestión museal. (BPIN: Por Gestión) (Meta del Proyecto: 2) (Ejecución 2024: 2)</t>
  </si>
  <si>
    <t>Alianza con Museo Nacional de Colombia para fortalecer la Red de Museos del Departamento de Sucre a traves del Encuentro Departamental de Museos de Sucre 2025 (Tipo Banco: Banco de Gestiones) (Meta de la gestión: 16)</t>
  </si>
  <si>
    <t>Alianza con Museo Nacional de Colombia para fortalecer la Red de Museos del Departamento de Sucre a traves del Encuentro Departamental de Museos de Sucre 2025 (Tipo de banco: Banco de Gestiones) (Meta de la gestión: 16) (Ejecutado: 10)</t>
  </si>
  <si>
    <t>Fortalecimiento a la red departamental de museos que incluye  procesos formativos en  Museografía, museologia, curaduría, conservación, investigación y elaboración de planes de gestión estrategica y gestión museal. (Meta del proyecto: 4)</t>
  </si>
  <si>
    <t>Fortalecimiento a la red departamental de museos que incluye  procesos formativos en  Museografía, museologia, curaduría, conservación, investigación y elaboración de planes de gestión estrategica y gestión museal. (Bpin: ) (Meta del proyecto: 4)</t>
  </si>
  <si>
    <t>El proyecto está en formulación, para ejecución a finales de 2024</t>
  </si>
  <si>
    <t>Fortalecimiento a la red departamental de museos que incluye  procesos formativos en  Museografía, museologia, curaduría, conservación, investigación y elaboración de planes de gestión estrategica y gestión museal.</t>
  </si>
  <si>
    <t>MT190</t>
  </si>
  <si>
    <t>Comercio, industria y turismo</t>
  </si>
  <si>
    <t>Productividad y competitividad de las empresas colombianas</t>
  </si>
  <si>
    <t>3502</t>
  </si>
  <si>
    <t>Servicio de asistencia técnica para la actividad artesanal</t>
  </si>
  <si>
    <t>3502024</t>
  </si>
  <si>
    <t>350202400</t>
  </si>
  <si>
    <t xml:space="preserve">Brindar asesorías puntuales y capacitación por medio de talleres, acompañamiento técnico y transferencia de metodologías para enfrentar las debilidades de la actividad productiva y de acceso a los mercados. </t>
  </si>
  <si>
    <t>En el Marco del proyecto Laboratorio Artesanal se beneficiaron 248 unidades productivas en el Departamento de Sucre. (BPIN: Por Gestión) (Meta del Proyecto: ) (Ejecución 2024: 248)</t>
  </si>
  <si>
    <t>MT191</t>
  </si>
  <si>
    <t>Turismo Interno</t>
  </si>
  <si>
    <t>17400</t>
  </si>
  <si>
    <t>20000</t>
  </si>
  <si>
    <t xml:space="preserve">9. Industria, Innovación e infraestructura
11 Ciudades y Comunidades Sostenibles
12. Producción y consumo responsable
</t>
  </si>
  <si>
    <t>Productividad y competitividad del sector cultural de Sucre</t>
  </si>
  <si>
    <t>Servicio de educación informal en asuntos turísticos</t>
  </si>
  <si>
    <t>3502045</t>
  </si>
  <si>
    <t>Número de personas capacitadas</t>
  </si>
  <si>
    <t>350204500</t>
  </si>
  <si>
    <t>Consiste en la capacitación y entrenamiento a personas interesadas en trabajar en el sector turismo. Incluye fortalecimiento de atención al cliente, de conocimientos históricos, entre otros.</t>
  </si>
  <si>
    <t>Fortalecimiento de capacidades y competencias a emprendedores con iniciativas en turismo cultural relacionadas con productos, ofertas, calidad del servicio, atención al cliente, etc.</t>
  </si>
  <si>
    <t>Fortalecimiento de capacidades y competencias a emprendedores con iniciativas en turismo cultural relacionadas con productos, ofertas, calidad del servicio, atención al cliente, etc. (Bpin: )</t>
  </si>
  <si>
    <t>Fortalecimiento de capacidades y competencias a emprendedores con iniciativas en turismo cultural relacionadas con productos, ofertas, calidad del servicio, atención al cliente, tec</t>
  </si>
  <si>
    <t>MT192</t>
  </si>
  <si>
    <t>Servicio de promoción turística</t>
  </si>
  <si>
    <t>3502046</t>
  </si>
  <si>
    <t>Campañas realizadas</t>
  </si>
  <si>
    <t>350204600</t>
  </si>
  <si>
    <t>Corresponde a campañas de divulgación y promoción de los atractivos turísticos de la zonas, así como las actividades para el posicionamiento de las regiones, departamentos y municipios como destinos turísticos.</t>
  </si>
  <si>
    <t>Realizar eventos de promoción de turismo en las subregiones del departamento con el objetivo de posicionar a Sucre como detino de turismo cultural   (Meta del proyecto: 2)</t>
  </si>
  <si>
    <t>Realizar eventos de promoción de turismo en las subregiones del departamento con el objetivo de posicionar a Sucre como detino de turismo cultural   (Bpin: ) (Meta del proyecto: 2)</t>
  </si>
  <si>
    <t xml:space="preserve">Realizar eventos de promoción de turismo en las subregiones del departamento con el objetivo de posicionar a Sucre como detino de turismo cultural  </t>
  </si>
  <si>
    <t>MT193</t>
  </si>
  <si>
    <t>Servicio de circuito turístico</t>
  </si>
  <si>
    <t>3502049</t>
  </si>
  <si>
    <t>Recorridos realizados</t>
  </si>
  <si>
    <t>350204900</t>
  </si>
  <si>
    <t>Corresponde a un recorrido por determinados atractivos turísticos.</t>
  </si>
  <si>
    <t>Número de recorridos</t>
  </si>
  <si>
    <t>Promover la articulacion de los atractivos turisticos culturales en las cinco subregiones del departamento para generar apropiación social del patrimonio cultural del departamentos (Meta del proyecto: 1)</t>
  </si>
  <si>
    <t>Promover la articulacion de los atractivos turisticos culturales en las cinco subregiones del departamento para generar apropiación social del patrimonio cultural del departamentos (Bpin: ) (Meta del proyecto: 2)</t>
  </si>
  <si>
    <t>Promover la articulacion de los atractivos turisticos culturales en las cinco subregiones del departamento para generar apropiación social del patrimonio cultural del departamentos</t>
  </si>
  <si>
    <t>MT194</t>
  </si>
  <si>
    <t>9. Industria, Innovación e infraestructura
11 Ciudades y Comunidades Sostenibles
12. Producción y consumo responsable</t>
  </si>
  <si>
    <t>3502090</t>
  </si>
  <si>
    <t>Cursos ofrecidos</t>
  </si>
  <si>
    <t>350209000</t>
  </si>
  <si>
    <t>Corresponde a talleres, sensibilizaciones, cursos en temáticas de emprendimiento, productividad, competitividad y asuntos comerciales.</t>
  </si>
  <si>
    <t>Implementar estrategias de cultura ciudadana  turística que ayuden a la transformación social para la gobernanza  y al desarrollo sostenible y competitivo del destino Golfo de Morrosquillo</t>
  </si>
  <si>
    <t>Implementar estrategias de cultura ciudadana  turística que ayuden a la transformación social para la gobernanza  y al desarrollo sostenible y competitivo del destino Golfo de Morrosquillo (Bpin: )</t>
  </si>
  <si>
    <t>Implementar estrategias de cultura ciudadania  turística que ayuden a la transformación social para la gobernanza  y al desarrollo sostenible y competitivo del destino Golfo de Morrosquillo</t>
  </si>
  <si>
    <t>MT195</t>
  </si>
  <si>
    <t>Índice de Desempeño Institucional (MIPG y MECI)</t>
  </si>
  <si>
    <t>74,7</t>
  </si>
  <si>
    <t>Puntaje</t>
  </si>
  <si>
    <t>Función Pública</t>
  </si>
  <si>
    <t>82</t>
  </si>
  <si>
    <t>16. Paz, justicia e instituciones sólidas
17. Alianzas para lograr los objetivos</t>
  </si>
  <si>
    <t>Fortalecimiento de la Institucionalidad del Sector Cultura en Sucre.</t>
  </si>
  <si>
    <t>4502022</t>
  </si>
  <si>
    <t>Instancias territoriales de coordinación institucional asistidas y apoyadas</t>
  </si>
  <si>
    <t>450202200</t>
  </si>
  <si>
    <t xml:space="preserve">Corresponde al acompañamiento, apoyo,  asesoría y seguimiento técnico para la transferencia de herramientas de gestión y conocimiento en políticas, planes , proyectos y programas de apoyo a la dirección y gestión de la administración territorial. </t>
  </si>
  <si>
    <t xml:space="preserve">Número de instancias </t>
  </si>
  <si>
    <t>Fortalecimiento al Fondo Mixto de Cultura en su organización, según el indice de desempeño institucional MIPG y MECI y para la posible creación de la instancia  Institucional de Cultura Departamental.</t>
  </si>
  <si>
    <t>Creación de la instancia  Institucional de Cultura Departamental.</t>
  </si>
  <si>
    <t>MT196</t>
  </si>
  <si>
    <t>4502035</t>
  </si>
  <si>
    <t>450203500</t>
  </si>
  <si>
    <t>Corresponde a la formulación del plan de acción del Plan Decenal de Cultura del departamento de Sucre de acuerdo con los insumos que arroje los indicadores de implementación del observatorio de cultura y sistema de información.
Elaboración DE UN PLAN DE ETNODESARROLLO COMO BASE PARA EL DESARROLLO Y MEJORAMIENTO DE LA CALIDAD DE VIDA _x000D_
DE LAS COMUNIDADES NARP, DEL DEPARTAMENTO DE  Sucre (BPIN: 2024001660002) (Meta del proyecto: 1) (Tipo de Banco: Banco de Regalías)</t>
  </si>
  <si>
    <t>Corresponde a la formulación del plan de acción del Plan Decenal de Cultura del departamento de Sucre de acuerdo con los insumos que arroje los indicadores de implementación del observatorio de cultura y sistema de información.</t>
  </si>
  <si>
    <t>Corresponde a la formulación del plan de acción del Plan Decenal de Cultura del departamento de Sucre.</t>
  </si>
  <si>
    <t>MT197</t>
  </si>
  <si>
    <t>Fortalecimiento de la Gestión y Dirección del Sector Cultura en Sucre.</t>
  </si>
  <si>
    <t>Servicio de gestión documental.</t>
  </si>
  <si>
    <t>Creación Archivo Histórico Departamental, según loas normas de archivi general de la nación AGN.</t>
  </si>
  <si>
    <t>La Creación Archivo Histórico Departamental, se tiene previsto construir en el marco del proyecto de ampliación de la biblioteca pública departamental. Este indicdor es para la implementación del sistema de archivo histórico para que una vez se haga la obra física de ampliación pueda consolidarse el archivo histórico de Sucre por primera vez.</t>
  </si>
  <si>
    <t>Creación Archivo Histórico Departamental</t>
  </si>
  <si>
    <t>MT198</t>
  </si>
  <si>
    <t>4599025</t>
  </si>
  <si>
    <t>459902500</t>
  </si>
  <si>
    <t>Implemetación para el funcionamiento del Observatorio de cultura del departamento de Sucre</t>
  </si>
  <si>
    <t>Implemetación del sistema de información para seguimiento, monitoreo y evaluación de los planes. Programas y proyectos culturales en el departamento de acuerdo con los insumos arrojados por la consultoria que se ejecutará el primer año. (Bpin: )</t>
  </si>
  <si>
    <t>Estos dos sistemas de información se esperan contratar en el 2025 para iniciar su implmentación dirante todo el cuatrenio.</t>
  </si>
  <si>
    <t>Creación del sistema de información para seguimiento, monitoreo y evaluación de los planes. Programas y proyectos culturales en el departamento.</t>
  </si>
  <si>
    <t>MT199</t>
  </si>
  <si>
    <t>Servicio de información actualizado</t>
  </si>
  <si>
    <t>4599028</t>
  </si>
  <si>
    <t>Sistemas de información actualizados</t>
  </si>
  <si>
    <t>459902800</t>
  </si>
  <si>
    <t>Actualización y transformación del ecosistema digital cultural del Departamento de Sucre. (BPIN: 202600000011474) (Meta del proyecto: 1) (Tipo de Banco: Sin Tipo de Banco)</t>
  </si>
  <si>
    <t>el mapa cultural de Sucre, ya existe y se prevé hace una actualización en el cuatrenio en el 2025.</t>
  </si>
  <si>
    <t>Actualización del Mapa Cultural de Sucre.</t>
  </si>
  <si>
    <t>MT200</t>
  </si>
  <si>
    <t>Tasa de desempleo</t>
  </si>
  <si>
    <t>0,106</t>
  </si>
  <si>
    <t>DANE</t>
  </si>
  <si>
    <t>0,09</t>
  </si>
  <si>
    <t>8 Trabajo decente y crecimiento económico propone</t>
  </si>
  <si>
    <t>Bellas Artes</t>
  </si>
  <si>
    <t>Oportunidades de Educación en Artes y Formación para el trabajo en Sucre</t>
  </si>
  <si>
    <t>Escuela Politécnica de Artes y Ciencias</t>
  </si>
  <si>
    <t>SUCRE BILINGÜE (BPIN: Por Gestión) (Meta del Proyecto: 8800) (Ejecución 2024: )
CENTRO DE IDIOMAS EPAC (BPIN: Recursos Propios) (Meta del Proyecto: 484) (Ejecución 2024: 90)
Oferta academica de los 6 programas técnicos laborales de la escuela (BPIN: Recursos propios) (Meta del Proyecto: 621) (Ejecución 2024: 531)</t>
  </si>
  <si>
    <t>CENTRO DE IDIOMAS EPAC (Tipo Banco: Banco de Gestiones) (Meta de la gestión: 233)
SUCRE BILINGÜE (Tipo Banco: Banco de Gestiones) (Meta de la gestión: )</t>
  </si>
  <si>
    <t>CENTRO DE IDIOMAS EPAC (Tipo de banco: Banco de Gestiones) (Meta de la gestión: 233) (Ejecutado: 631)</t>
  </si>
  <si>
    <t>FORTALECIMIENTO DEL CENTRO DE IDIOMAS DE LA ESCUELA DE BELLAS ARTES Y HUMANIDADES DE SUCRE VIGENCIA 2026, EN EL DEPARTAMENTO DE SUCRE. (Meta del proyecto: 632) (Tipo de Banco: Banco Territorial)
SUCRE BILINGÜE
CENTRO DE IDIOMAS EPAC</t>
  </si>
  <si>
    <t>SUCRE BILINGÜE (Bpin: )
CENTRO DE IDIOMAS EPAC (Bpin: )</t>
  </si>
  <si>
    <t>02/10/2024: Se cuenta con 90 estudiantes certificados en 120 de ingles basico y técnico, es de aclarar que por el programa sucre bilingüe se espera capacitar alrededor de 9.402 estudiantes entre 6 y 12 años de edad (Kids), que a fecha de hoy se encuentran inscritos y en proceso de formación.
Se espera que en noviembre certificar a 1.500 adultos en los siguientes niveles B1:200 adultos, A2:500 Adultos y A1: 800 Adultos.</t>
  </si>
  <si>
    <t>articulación del bilingüismo en los programas técnicos laborales por competencias de la Escuela Politécnica de Artes y Ciencias de Sucre</t>
  </si>
  <si>
    <t>MT201</t>
  </si>
  <si>
    <t>9 Trabajo decente y crecimiento económico propone</t>
  </si>
  <si>
    <t>Formación para el trabajo</t>
  </si>
  <si>
    <t>3603</t>
  </si>
  <si>
    <t>Servicio de formación para el trabajo en competencias para la inserción laboral</t>
  </si>
  <si>
    <t>3603002</t>
  </si>
  <si>
    <t>Personas formadas</t>
  </si>
  <si>
    <t>360300200</t>
  </si>
  <si>
    <t>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t>
  </si>
  <si>
    <t>BECAS SUCRE TIERRA DE OPORTUNIDADES PARA JOVENES, ADULTOS Y ARTISTAS LOCALES DE LOS MUNICIPIOS DEL DEPARTAMENTO DE SUCRE (BPIN: Por Gestión) (Meta del Proyecto: 623) (Ejecución 2024: 623)
CONVENIO CON ALCALDIAS Y FONDO MIXTO (BPIN: Recursos Propios) (Meta del Proyecto: 236) (Ejecución 2024: 236)
LABORATORIO DE ARTES DE SINCELEJO (BPIN: Recursos Propios) (Meta del Proyecto: 40) (Ejecución 2024: 40)
LABORATORIO DE ARTE PARA LA PAZ EN ALTOS DEL ROSARIO (BPIN: Recursos Propios) (Meta del Proyecto: 160) (Ejecución 2024: 190)
Alcaldía de Corozal (BPIN: Recursos Propios) (Meta del Proyecto: 120) (Ejecución 2024: 42)
LABORATORIO DE ARTE JOVEN POR LA PAZ ALTOS DE LA SABANA (BPIN: ) (Meta del Proyecto: 63) (Ejecución 2024: 63)</t>
  </si>
  <si>
    <t>Reconocimiento de talento y trayectoria artística, mediante una certificación laboral por competencias a artistas jóvenes y adultos empíricos, mediante el CONVENIO FONDO MIXTO, ALCALDIA COROZAL Y ALCALDIA TOLUVIEJO PARA LA FORMACIÓN Y CERTIFICACIÓN DE ARTISTAS EMPIRICOS LOCALES (Tipo Banco: Banco de Gestiones) (Meta de la gestión: 0)
FORTALECIMIENTO INSTITUCIONAL PARA LA GESTIÓN DE LA ESCUELA DE BELLAS ARTES Y HUMANIDADES DE SUCRE VIGENCIA 2025 EN EL DEPARTAMENTO DE SUCRE (BPIN: 202500000020047) (Tipo de Banco: Banco Territorial)</t>
  </si>
  <si>
    <t>Fortalecimiento Institucional para la gestión de la Escuela de Bellas Artes y Humanidades de Sucre vigencia 2025 en el departamento de  Sucre (Bpin: 202500000020047) (Tipo de Banco: Banco Territorial) (Meta total del indicador: 850.0) (Meta total de la vigencia: 850.0) (Ejecutado: 0.0)
Reconocimiento de talento y trayectoria artística, mediante una certificación laboral por competencias a artistas jóvenes y adultos empíricos, mediante el CONVENIO FONDO MIXTO, ALCALDIA COROZAL Y ALCALDIA TOLUVIEJO PARA LA FORMACIÓN Y CERTIFICACIÓN DE ARTISTAS EMPIRICOS LOCALES (Tipo de banco: Banco de Gestiones) (Meta de la gestión: 0) (Ejecutado: 327)</t>
  </si>
  <si>
    <t>600 BECAS SUCRE TIERRA DE OPORTUNIDADES PARA JOVENES, ADULTOS Y ARTISTAS LOCALES DE LOS MUNICIPIOS DE SUCRE (OVEJAS, EL ROBLE, COLOSÓ, CHALÁN, LOS PALMITOS) (Bpin: )</t>
  </si>
  <si>
    <t xml:space="preserve">02/10/2024: </t>
  </si>
  <si>
    <t>Mejorar las habilidades laborales de los jóvenes y adultos, proporcionando las competencias que permitan la inserción laboral de forma más rápida</t>
  </si>
  <si>
    <t>MT202</t>
  </si>
  <si>
    <t>10 Trabajo decente y crecimiento económico propone</t>
  </si>
  <si>
    <t>Fortalecimiento de la convivencia y la seguridad ciudadana</t>
  </si>
  <si>
    <t>4501</t>
  </si>
  <si>
    <t>4501049</t>
  </si>
  <si>
    <t>450104900</t>
  </si>
  <si>
    <t>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t>
  </si>
  <si>
    <t>pagado 23 millones 700 de las transferencias del departamento (BPIN: Recursos Propios) (Meta del Proyecto: ) (Ejecución 2024: )
SALAS ABIERTAS DE TEATRO, MUSICA Y ARTES VISUALES LABORATORIO DE ARTE CEDRÓN (BPIN: Recursos Propios) (Meta del Proyecto: ) (Ejecución 2024: )
pagado 6 millones de las transferencias del departamento (BPIN: Recursos Propios) (Meta del Proyecto: ) (Ejecución 2024: )
TALLERES DE ARTE Y OFICIO PARA LA CONVIVENCIA Y PAZ COMUNITARIA (BPIN: ) (Meta del Proyecto: ) (Ejecución 2024: 175)</t>
  </si>
  <si>
    <t>CURSO DE BARNERÍA (Tipo Banco: Banco de Gestiones) (Meta de la gestión: 41)
CURSO DE TATUAJE (Tipo Banco: Banco de Gestiones) (Meta de la gestión: 33)
CURSO DE COSMETOLOGÍA (Tipo Banco: Banco de Gestiones) (Meta de la gestión: 40)</t>
  </si>
  <si>
    <t>CURSO DE BARNERÍA (Tipo de banco: Banco de Gestiones) (Meta de la gestión: 41) (Ejecutado: 73)
CURSO DE TATUAJE (Tipo de banco: Banco de Gestiones) (Meta de la gestión: 33) (Ejecutado: 87)
CURSO DE COSMETOLOGÍA (Tipo de banco: Banco de Gestiones) (Meta de la gestión: 40) (Ejecutado: 72)</t>
  </si>
  <si>
    <t>LABORATORIO DE ARTE JUVENIL PARA LA PAZ EN SINCELEJO EN LOS BARRIOS ALTOS DEL ROSARIO, LA GRAN COLOMBIA, VILLA ANGELA, SAN RAFAEL, VILLA MADY
SALAS ABIERTAS DE TEATRO, MUSICA Y ARTES VISUALES LABORATORIO DE ARTE CEDRÓN</t>
  </si>
  <si>
    <t>LABORATORIO DE ARTE JUVENIL PARA LA PAZ EN SINCELEJO EN LOS BARRIOS ALTOS DEL ROSARIO, LA GRAN COLOMBIA, VILLA ANGELA, SAN RAFAEL, VILLA MADY (Bpin: )
SALAS ABIERTAS DE TEATRO, MUSICA Y ARTES VISUALES LABORATORIO DE ARTE CEDRÓN (Bpin: )</t>
  </si>
  <si>
    <t>02/10/2024: Actualmente se encuentra un laboratorio conformado en altos de la sabana con un total de 86 beneficiarios. 
Se encuentran en proceso los laboratorios de la pollita, la mano de dios, 20 de enero, barrio galan en corozal y corregimiento pileta en corozal, cada uno con una proyección minima de 80 beneficiarios.</t>
  </si>
  <si>
    <t>programas de educación informal que fortalezcan las habilidades y técnicas de las diferentes artes, para el aprovechamiento de los talentos artísticos y musicales de los jóvenes del Departamento de sucre.</t>
  </si>
  <si>
    <t>MT203</t>
  </si>
  <si>
    <t>Sucre se Transforma: Competitividad Sostenible</t>
  </si>
  <si>
    <t>Puntaje del Pilar Tamaño del Mercado en el IDC</t>
  </si>
  <si>
    <t>6,13</t>
  </si>
  <si>
    <t>Consejo Privado de Competitividad - Universidad del Rosario</t>
  </si>
  <si>
    <t xml:space="preserve">8- Trabajo Decente y Crecimiento Económico </t>
  </si>
  <si>
    <t>Comercio e Industria</t>
  </si>
  <si>
    <t>Sucre Competitivo</t>
  </si>
  <si>
    <t>Comercio, Industria y Turismo</t>
  </si>
  <si>
    <t>Servicio de apoyo y consolidación de las Comisiones Regionales de Competitividad –CRC</t>
  </si>
  <si>
    <t>3502006</t>
  </si>
  <si>
    <t>Planes de trabajo concertados con las CRC para su consolidación</t>
  </si>
  <si>
    <t>350200600</t>
  </si>
  <si>
    <t>Con este servicio se busca fortalecer la articulación publico privada de las comisiones regionales de competitividad (CRC) en los territorios, para la implementación de las políticas de desarrollo productivo, de competitividad y productividad,</t>
  </si>
  <si>
    <t>Número de planesde trabajo</t>
  </si>
  <si>
    <t>Secretaría de Desarrollo Económico y Medio Ambiente</t>
  </si>
  <si>
    <t>FORTALECIMIENTO DE LA COMISIÓN REGIONAL DE COMPETITIVIDAD E INNOVACIÓN DEL DEPARTAMENTO SUCRE (BPIN: 2024002700002) (Meta del Proyecto: 1) (Ejecución 2024: 1)</t>
  </si>
  <si>
    <t>FORTALECIMIENTO DE LA COMISIÓN REGIONAL DE COMPETITIVIDAD E INNOVACIÓN PARA LA VIGENCIA 2025 DEL DEPARTAMENTO SUCRE (BPIN: 202400000006973) (Tipo de Banco: Banco Territorial)</t>
  </si>
  <si>
    <t>Fortalecimiento de la Comisión Regional de Competitividad e Innovación para la vigencia 2025 del departamento de  Sucre (Bpin: 202400000006973) (Tipo de Banco: Banco Territorial) (Meta total del indicador: 1.0) (Meta total de la vigencia: 1.0) (Ejecutado: 1.13)</t>
  </si>
  <si>
    <t>Fortalecimiento de la Comisión Regional de Competitividad e Innovación para la vigencia 2026 del Departamento de Sucre (BPIN: 202500000048328) (Meta del proyecto: 1) (Tipo de Banco: Banco Territorial)</t>
  </si>
  <si>
    <t>FORTALECIMIENTO DE LA COMISIÓN REGIONAL DE COMPETITIVIDAD E INNOVACIÓN DEL DEPARTAMENTO SUCRE (POR FORMULAR) (Bpin: ) (Meta del proyecto: 1)</t>
  </si>
  <si>
    <t>El proyecto va en un 50% de ejecución.</t>
  </si>
  <si>
    <t>Convenio Camara de comercio y gobernación de sucre para el funcionamiento de la comisión regional de competitividad 2024-2027. (En ejecución)</t>
  </si>
  <si>
    <t>MT204</t>
  </si>
  <si>
    <t>Servicio de asistencia técnica para el fortalecimiento de capacidades gerenciales</t>
  </si>
  <si>
    <t>3502003</t>
  </si>
  <si>
    <t>Programas de gestión empresarial ejecutados en unidades productivas</t>
  </si>
  <si>
    <t>350200300</t>
  </si>
  <si>
    <t>Acompañamiento técnico a las empresas para el desarrollo de capacidades gerenciales a través de programas de gestión empresarial, planes gerenciales, entre otros.</t>
  </si>
  <si>
    <t>Número de programas</t>
  </si>
  <si>
    <t>APOYO A LA PROMOCIÓN Y FOMENTO  Y FORTALECIMIENTO EMPRESARIAL  DE LOS SUBSECTORES CALZADO, MARROQUINERIA, ARTESANIAS, MODA, TEXTIL Y TURISMO 2025  EN EL DEPARTAMENTO DE SUCRE (Tipo Banco: Banco de Gestiones) (Meta de la gestión: 1)</t>
  </si>
  <si>
    <t>APOYO A LA PROMOCIÓN Y FOMENTO  Y FORTALECIMIENTO EMPRESARIAL  DE LOS SUBSECTORES CALZADO, MARROQUINERIA, ARTESANIAS, MODA, TEXTIL Y TURISMO 2025  EN EL DEPARTAMENTO DE SUCRE (Tipo de banco: Banco de Gestiones) (Meta de la gestión: 1) (Ejecutado: 1)</t>
  </si>
  <si>
    <t>***</t>
  </si>
  <si>
    <t>Agencia de las Oportunidades con recursos de regalias FIR 60%</t>
  </si>
  <si>
    <t>MT205</t>
  </si>
  <si>
    <t>Servicio de asistencia técnica a las MiPymes para el acceso a nuevos mercados.</t>
  </si>
  <si>
    <t>3502022</t>
  </si>
  <si>
    <t>Empresas asistidas técnicamente</t>
  </si>
  <si>
    <t>350202200</t>
  </si>
  <si>
    <t>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t>
  </si>
  <si>
    <t>Número de empresas</t>
  </si>
  <si>
    <t>Apoyo a la participación en ferias de exhibición internacional del cuero e insumo, maquinaria, y tecnología del sector calzado del Sucre: 1 (HOMOLOGADO) (BPIN: 2024002700003) (Meta del Proyecto: 20) (Ejecución 2024: 20)</t>
  </si>
  <si>
    <t>APOYO A LA PROMOCIÓN Y FOMENTO  Y FORTALECIMIENTO EMPRESARIAL  DE LOS SUBSECTORES CALZADO, MARROQUINERIA, ARTESANIAS, MODA, TEXTIL Y TURISMO 2025  EN EL DEPARTAMENTO DE SUCRE (Tipo Banco: Banco de Gestiones) (Meta de la gestión: 60)</t>
  </si>
  <si>
    <t>APOYO A LA PROMOCIÓN Y FOMENTO  Y FORTALECIMIENTO EMPRESARIAL  DE LOS SUBSECTORES CALZADO, MARROQUINERIA, ARTESANIAS, MODA, TEXTIL Y TURISMO 2025  EN EL DEPARTAMENTO DE SUCRE (Tipo de banco: Banco de Gestiones) (Meta de la gestión: 60) (Ejecutado: 60)</t>
  </si>
  <si>
    <t>PROYECTO DE LA FORTALECIMIENTO  A LA RED REGIONAL DE EMPREDIMIENTO con recursos de regalias FIR 60%
EXPOCUERO 2025-3027</t>
  </si>
  <si>
    <t>MT206</t>
  </si>
  <si>
    <t>Servicio para la formalización empresarial y de productos y/o Servicio</t>
  </si>
  <si>
    <t>3502015</t>
  </si>
  <si>
    <t>Empresas asistidas técnicamente en temas de legalidad y/o formalización</t>
  </si>
  <si>
    <t>350201500</t>
  </si>
  <si>
    <t>Promoción de la cultura de la formalidad, entendida más allá de la obligación de  registro,  como  un medio de  inclusión económica, ambiental y social de las empresas en los mercados.</t>
  </si>
  <si>
    <t>Apoyo a la promoción, fomento y fortalecimiento empresarial de los Subsectores Calzado, Marroquinería, Artesanías, Moda, Textil y Turismo 2026 en el departamento de Sucre (BPIN: 202600000004546) (Meta del proyecto: 60) (Tipo de Banco: Banco Territorial)</t>
  </si>
  <si>
    <t>PROYECTO DE LA AGENCIA DE LAS OPRTUNIDADES con recursos de regalias FIR 60%</t>
  </si>
  <si>
    <t>MT207</t>
  </si>
  <si>
    <t>Servicio de asistencia técnica para mejorar la competitividad de los sectores productivos</t>
  </si>
  <si>
    <t>3502008</t>
  </si>
  <si>
    <t>Proyectos de alto impacto asistidos para el fortalecimiento de cadenas productivas</t>
  </si>
  <si>
    <t>350200800</t>
  </si>
  <si>
    <t>Con este servicio se busca remover cuellos de botella que afecten la competitividad de los sectores productivo de interés para las regiones, específicamente sectores que no están organizados en iniciativas clúster</t>
  </si>
  <si>
    <t>Apoyo a la promoción, fomento y fortalecimiento empresarial de los Subsectores Calzado, Marroquinería, Artesanías, Moda, Textil y Turismo 2026 en el departamento de Sucre (BPIN: 202600000004546) (Meta del proyecto: 1) (Tipo de Banco: Banco Territorial) (Estado en Portafolio: En estudios previos)
Fortalecimiento de la Comisión Regional de Competitividad e Innovación para la vigencia 2026 del Departamento de Sucre (BPIN: 202500000048328) (Meta del proyecto: 1) (Tipo de Banco: Banco Territorial)</t>
  </si>
  <si>
    <t>Proyecto en subsanaciones</t>
  </si>
  <si>
    <t>Implementación De Sistemas De Innovación En Los Procesos Productivos Del Sector Cuero, Calzado  Y Marroquineria  En Los Municipios De Sampués, Sincelejo Y Corozal En El Departamento De Sucre, regalias FIR 40%
Fortalecimiento de la cadena productiva de la</t>
  </si>
  <si>
    <t>MT208</t>
  </si>
  <si>
    <t>Servicio de apoyo financiero para agregar valor a los productos y mejorar los canales de comercialización</t>
  </si>
  <si>
    <t>3502010</t>
  </si>
  <si>
    <t>Proyectos cofinanciados para agregar valor a los productos y/o mejorar los canales de comercialización</t>
  </si>
  <si>
    <t>350201000</t>
  </si>
  <si>
    <t xml:space="preserve">Con este servicio se entregan recursos a las unidades productivas para adecuar el entorno de manera que puedan agregar valor a sus productos y desarrollar canales para comercializarlos  </t>
  </si>
  <si>
    <t>APOYO A LA PROMOCIÓN Y FOMENTO  Y FORTALECIMIENTO EMPRESARIAL  DE LOS SUBSECTORES CALZADO, MARROQUINERIA, ARTESANIAS, MODA, TEXTIL Y TURISMO 2024  EN EL DEPARTAMENTO DE SUCRE (BPIN: 2024002700109) (Meta del Proyecto: 1) (Ejecución 2024: 1)</t>
  </si>
  <si>
    <t>Terminado</t>
  </si>
  <si>
    <t>Expocuero Caribe 2024
Proyecto Denominación de Origen</t>
  </si>
  <si>
    <t>MT209</t>
  </si>
  <si>
    <t>Servicio de apoyo para la transferencia y/o implementación de metodologías de aumento de la productividad</t>
  </si>
  <si>
    <t>3502009</t>
  </si>
  <si>
    <t>Unidades productivas beneficiadas en la implementación de estrategias para incrementar su productividad</t>
  </si>
  <si>
    <t>350200900</t>
  </si>
  <si>
    <t>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t>
  </si>
  <si>
    <t>Número de unidades productivas</t>
  </si>
  <si>
    <t>ESTRATEGIA MUJERES EMPODERADAS Y PRODUCTIVAS (Tipo Banco: Banco de Gestiones) (Meta de la gestión: 1)
ESTRATEGIA DE MUJERES PRODUCTIVAS Y EMPODERADAS  diseñada para brindarles información práctica y  acompañamiento en la gestión de recursos, la formalización de sus ideas y el
 fortalecimiento de sus emprendimientos. (Tipo Banco: Banco de Gestiones) (Meta de la gestión: 1)</t>
  </si>
  <si>
    <t>ESTRATEGIA DE MUJERES PRODUCTIVAS Y EMPODERADAS  diseñada para brindarles información práctica y  acompañamiento en la gestión de recursos, la formalización de sus ideas y el
 fortalecimiento de sus emprendimientos. (Tipo de banco: Banco de Gestiones) (Meta de la gestión: 1) (Ejecutado: 1)</t>
  </si>
  <si>
    <t>Proyecto Agencia de la Oportunidades con recursos de regalias FIR 60%</t>
  </si>
  <si>
    <t>MT210</t>
  </si>
  <si>
    <t>Servicio de apoyo financiero para el mejoramiento de productos o procesos</t>
  </si>
  <si>
    <t>3502004</t>
  </si>
  <si>
    <t>empresas beneficiadas</t>
  </si>
  <si>
    <t>350200400</t>
  </si>
  <si>
    <t>Con este servicio se busca financiar iniciativas de mejoramiento en la calidad de los productos y Servicio, así como en el mejoramiento de procesos productivos de las empresas nacionales.</t>
  </si>
  <si>
    <t>Proyecto de fortalecimiento de la Red Regional de Emprendimiento regalias FIR 60%</t>
  </si>
  <si>
    <t>MT211</t>
  </si>
  <si>
    <t>Perfiles económicos departamentales MinCIT, 2024</t>
  </si>
  <si>
    <t>Servicio de asistencia técnica para el desarrollo de iniciativas clústeres</t>
  </si>
  <si>
    <t>3502007</t>
  </si>
  <si>
    <t>Clústeres asistidos en la implementación de los planes de acción</t>
  </si>
  <si>
    <t>350200700</t>
  </si>
  <si>
    <t>Asesorías dirigidas al desarrollo de los planes de acción establecidos por las iniciativas clúster para profundizar o abrir nuevos mercados</t>
  </si>
  <si>
    <t>Número de clusters</t>
  </si>
  <si>
    <t>CLUSTER DE TURISMO DE NATURALEZA MONTES DE MARIA  POR GESTIÓN CON APOYO DE USAID PROGRAMA DE TURISMO DE NATURALEZA A PRESENTARSE EN LAS CONVOCATORIAS DE COLOMBIA PRODUCTIVA DE INICIATIVAS CLUSTER  (EN CONFORMACIÓN)                                          (BPIN: Por Gestión) (Meta del Proyecto: 1) (Ejecución 2024: 1)
CLUSTER DE TURISMO NAUTICO EN EJECUCIÓN GANADORES Y BENENFICIARIOS DE UNA CONVOCATORIA DE EMPRETUR (COLOMBIA PRODUCTIVA) EN EL GOLFO DE MORROSQUILLO (BPIN: Por Gestión) (Meta del Proyecto: 1) (Ejecución 2024: 1)</t>
  </si>
  <si>
    <t>CLUSTER DE YUCA (Tipo Banco: Banco de Gestiones) (Meta de la gestión: 1)
CLUSTER APICOLA (Tipo Banco: Banco de Gestiones) (Meta de la gestión: 1)
ASISTENCIA TECNICA CLUSTER DE TURISMO DE NATURALEZA (Tipo Banco: Banco de Gestiones) (Meta de la gestión: 1)
ASISTENCIA TECNICA CLUSTER APICOLA (Tipo Banco: Banco de Gestiones) (Meta de la gestión: 1)</t>
  </si>
  <si>
    <t>ASISTENCIA TECNICA CLUSTER DE TURISMO DE NATURALEZA (Tipo de banco: Banco de Gestiones) (Meta de la gestión: 1) (Ejecutado: 1)
ASISTENCIA TECNICA CLUSTER APICOLA (Tipo de banco: Banco de Gestiones) (Meta de la gestión: 1) (Ejecutado: 1)</t>
  </si>
  <si>
    <t>Fortalecimiento de la Comisión Regional de Competitividad e Innovación para la vigencia 2026 del Departamento de Sucre (BPIN: 202500000048328) (Meta del proyecto: 2) (Tipo de Banco: Banco Territorial)</t>
  </si>
  <si>
    <t>El proyecto va en un 80% de ejecución.</t>
  </si>
  <si>
    <t>Convocatorias de Viceministerio de turismo y  comercio de Colombia Productiva para financiar iniciativas cluster 
1. Conformacion del Cluster de turismo de naturaleza de Montes de María con apoyo de Usaid.
En el marco de la Semana de la Internacionalizac</t>
  </si>
  <si>
    <t>MT212</t>
  </si>
  <si>
    <t>Turismo</t>
  </si>
  <si>
    <t>Competitividad Turística: Sucre Belleza Sin Igual</t>
  </si>
  <si>
    <t>Servicio de apoyo financiero para la competitividad turística</t>
  </si>
  <si>
    <t>3502036</t>
  </si>
  <si>
    <t>proyectos cofinanciados para la adecuación de la oferta turística</t>
  </si>
  <si>
    <t>350203600</t>
  </si>
  <si>
    <t>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t>
  </si>
  <si>
    <t>APOYO A LA RECERTIFICACIÓN DE PLAYAS TURÍSTICAS EN EL SELLO DE CALIDAD AMBIENTAL BANDERA AZUL PARA LA VIGENCIA 2024 EN MUNICIPIOS DE COVEÑAS Y SANTIAGO DE TOLÚ DEL DEPARTAMENTO DE SUCRE - HOMOLOGADO (BPIN: 2024002700054) (Meta del Proyecto: 1) (Ejecución 2024: 1)
Llegada de nueva aérealinea Moon flight al aeropuerto de Corozal con ruta hacia Medellín, y nuevas rutas hacia el eje cafetero en temporada de Diciembre y fin de año desde el aeropuerto de Tolú y  ⁠Regreso con la Aerolínea CLIC. (BPIN: Por Gestión) (Meta del Proyecto: 1) (Ejecución 2024: 1)
Ampliación de nuevas frecuencias de vuelo con la ruta SATENA desde el aeropuerto de Corozal hacia Bogotá y Ruta medelllin-Corozal-Medellín con SATENA. (BPIN: Por Gestión) (Meta del Proyecto: 1) (Ejecución 2024: 1)
Ruta Gastronómica de Sucre con IILA-Italia -Firma de Memorandum de entendimiento con Cooperacion Internacional IILA para el diseño, construcción e implementación de la Ruta Turistica Gastronomica. (BPIN: Por Gestión) (Meta del Proyecto: 1) (Ejecución 2024: 1)
Creacion y validación de la ruta de turismos cultural Ruta Macondo logrando incluir a los municipios de Since y Sucre, en la gran ruta cultural del Caribe Colombiano, esto en apoyo con Rap Caribe (BPIN: Por Gestión) (Meta del Proyecto: 1) (Ejecución 2024: 1)
Diseño y creación de la Ruta Turitica  Etnica Paraiso Ancentral del municipio de Sampués, en el marco de la feria Nacional del Sombrero Vueltiao. (BPIN: Por Gestión) (Meta del Proyecto: 1) (Ejecución 2024: 1)</t>
  </si>
  <si>
    <t>Diseño De Un Producto Turístico Que Genere Competitividad y Sostenibilidad En El Sector Del Turismo Étnico Cultural Para Las Comunidades Indígenas Y Afro Del Golfo De Morrosquillo En El Departamento De Sucre.
Proyecto bandera azul recursos propios 
Proy</t>
  </si>
  <si>
    <t>MT213</t>
  </si>
  <si>
    <t>Servicio de apoyo financiero para la promoción turística nacional e internacional</t>
  </si>
  <si>
    <t>3502037</t>
  </si>
  <si>
    <t>Proyectos cofinanciados para promover el mercadeo y promoción turística a nivel nacional e internacional</t>
  </si>
  <si>
    <t>350203700</t>
  </si>
  <si>
    <t>Con este servicio se busca financiar a través de FONTUR proyectos para promover productos  turísticos de crecimiento y alto valor, así como  destinos turísticos a nivel nacional e internacional.</t>
  </si>
  <si>
    <t>Semana de la Internacionalización.
La variada y nutrida agenda se desarrolla gracias al trabajo coordinado y articulado entre ProSincelejo, ProColombia, la Corporación Educativa del Caribe (CECAR), la Cámara de Comercio de Sincelejo, la Comisión Regional de Competitividad e Innovación, la Universidad de Sucre, la Gobernación de Sucre y la Corporación Universitaria Antonio José de Sucre, entre otros (BPIN: Por Gestión) (Meta del Proyecto: 1) (Ejecución 2024: 1)</t>
  </si>
  <si>
    <t>Fortalecimiento al sector turístico a través del Plan de Desarrollo Turístico Departamental, el uso de datos y tecnologías, y la promoción y posicionamiento del departamento de Sucre.  Sucre (Meta del proyecto: 1) (Tipo de Banco: Banco Territorial)
Apoyo a la promoción y posicionamiento en la Vitrina ANATO 2026 del sector Turístico del departamento de Sucre (BPIN: 202600000005926) (Meta del proyecto: 1) (Tipo de Banco: Banco Territorial)</t>
  </si>
  <si>
    <t xml:space="preserve">Proyecto de participacion en la feria AGRIFERIA en italia recursos propios
Semana de la Internacionalización - La variada y nutrida agenda se desarrolla gracias al trabajo coordinado y articulado entre ProSincelejo, ProColombia, la Corporación Educativa </t>
  </si>
  <si>
    <t>MT214</t>
  </si>
  <si>
    <t>Centro turístico mantenido</t>
  </si>
  <si>
    <t>3502055</t>
  </si>
  <si>
    <t>350205500</t>
  </si>
  <si>
    <t>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t>
  </si>
  <si>
    <t>Número de centros turísticos</t>
  </si>
  <si>
    <t>APOYO PARA LA AMBIENTACIÓN TURÍSTICA Y APROPIACIÓN CULTURAL DE LA OBRA Y VIDA DE GABRIEL GARCÍA MÁRQUEZ COMO PRODUCTO TURÍSTICO DEL MUNICIPIO DE SUCRE, EN EL MARCO DE LA REACTIVACIÓN ECONÓMICA DEL DEPARTAMENTO DE SUCRE (2021002700148) (BPIN: 2021002700148)</t>
  </si>
  <si>
    <t xml:space="preserve">Proyecto en subsanaciones- Falta de apoyo infraestructura- </t>
  </si>
  <si>
    <t>Ambientación Turística Y Apropiación Cultural De La Obra Y Vida De Gabriel García Márquez en el Departamento De Sucre CON RECURSOS FIR 60%</t>
  </si>
  <si>
    <t>MT215</t>
  </si>
  <si>
    <t>Servicio de asistencia técnica a los entes territoriales para el desarrollo turístico</t>
  </si>
  <si>
    <t>3502039</t>
  </si>
  <si>
    <t>Entidades territoriales asistidas técnicamente</t>
  </si>
  <si>
    <t>350203900</t>
  </si>
  <si>
    <t>Asistencia y acompañamiento a los Entes Territoriales para la promoción y competitividad turística de sus regiones.</t>
  </si>
  <si>
    <t>Número de entidades territoriales</t>
  </si>
  <si>
    <t>ASISTENCIA TECNICA A LOS ENTES TERRITITORIALES TURISTICOS EN EL SEGUNDO CONSEJO DE SEGURIDAD TURISTICA 2025 (Tipo Banco: Banco de Gestiones) (Meta de la gestión: 1)</t>
  </si>
  <si>
    <t>ASISTENCIA TECNICA A LOS ENTES TERRITITORIALES TURISTICOS EN EL SEGUNDO CONSEJO DE SEGURIDAD TURISTICA 2025 (Tipo de banco: Banco de Gestiones) (Meta de la gestión: 1) (Ejecutado: 1)</t>
  </si>
  <si>
    <t>Viajes de familiarización CON COFINANCIACION FONTUR -ANATO</t>
  </si>
  <si>
    <t>MT216</t>
  </si>
  <si>
    <t>APOYO EN LA PROMOCIÓN Y POSICIONAMIENTO DEL SECTOR TURISMO EN LA VITRINA ANATO 2024 DEL DEPARTAMENTO DE SUCRE (BPIN: 2024002700017) (Meta del Proyecto: 1) (Ejecución 2024: 1)
IMPLEMENTACIÓN DE ACCIONES DE PROMOCIÓN Y VALORACIÓN INTERNACIONAL DEL TURISMO, LA CULTURA Y LA AGROINDUSTRIA DEL DEPARTAMENTO DE SUCRE (BPIN: 2024002700045) (Meta del Proyecto: 1) (Ejecución 2024: 1)
Apoyo a la promoción en el Mobile World Congress versión 2024 del sector turístico del Departamento de Sucre (BPIN: 2024002700025) (Meta del Proyecto: 1) (Ejecución 2024: 1)</t>
  </si>
  <si>
    <t>APOYO A LA PROMOCION Y POSICIONAMIENTO EN LA VITRINA ANATO 2025 DEL SECTOR TURISTICO DEL DEPARTAMENTO DE SUCRE (BPIN: 202500000015173) (Tipo de Banco: Banco Territorial)
Implementación DE ESTRATEGIAS INTEGRALES DE PROMOCIÓN Y VALORIZACIÓN INTERNACIONAL DEL TURISMO, LA CULTURA Y LA AGROINDUSTRIA DEL DEPARTAMENTO DE   Sucre (BPIN: 202500000032721) (Tipo de Banco: Banco Territorial)</t>
  </si>
  <si>
    <t>Apoyo A LA PROMOCIÓN Y POSICIONAMIENTO EN LA VITRINA TURÍSTICA ANATO 2025 DEL SECTOR TURÍSTICO DEL DEPARTAMENTO DE  Sucre (Bpin: 202500000015173) (Tipo de Banco: Banco Territorial) (Meta total del indicador: 1.0) (Meta total de la vigencia: 1.0) (Ejecutado: 2.0)
Implementación DE ESTRATEGIAS INTEGRALES DE PROMOCIÓN Y VALORIZACIÓN INTERNACIONAL DEL TURISMO, LA CULTURA Y LA AGROINDUSTRIA DEL DEPARTAMENTO DE   Sucre (Bpin: 202500000032721) (Tipo de Banco: Banco Territorial) (Meta total del indicador: 1.0) (Meta total de la vigencia: 1.0) (Ejecutado: 1.0)</t>
  </si>
  <si>
    <t>Apoyo a la promoción y posicionamiento en la Vitrina ANATO 2026 del sector Turístico del departamento de Sucre (BPIN: 202600000005926) (Meta del proyecto: 1) (Tipo de Banco: Banco Territorial) (Estado en Portafolio: Entregado)</t>
  </si>
  <si>
    <t>Proyectos VITRINA ANATO 2024-2027</t>
  </si>
  <si>
    <t>MT217</t>
  </si>
  <si>
    <t>Embarcadero construido</t>
  </si>
  <si>
    <t>3502060</t>
  </si>
  <si>
    <t>350206000</t>
  </si>
  <si>
    <t>Corresponde a la construcción de la infraestructura para el embarque y desembarque de personas, mercancías, entre otros.</t>
  </si>
  <si>
    <t>Número de embarcaderos</t>
  </si>
  <si>
    <t>CONSTRUCCION Y ADECUACION DE LOS EMBARCADEROS MARITIMOS PUBLICOS UBICADOS EN EL MUNICIPIO DE TOLU, DEPARTAMENTO DE SUCRE (BPIN: 2023002700127) (Meta del proyecto: 1) (Tipo de Banco: Banco de Regalías) (Estado en Portafolio: Suspendido)</t>
  </si>
  <si>
    <t>Proyecto pacto del Golfo Construcción PACTO DEL GOLFO de adecuación de los embarcaderos marítimos públicos, Ubicados en el Município de Santiago de Tolú departamento de Sucre, recursos de regalias fir 60%
Y Dos  embarcaderos (caimito y  San benito con fo</t>
  </si>
  <si>
    <t>MT218</t>
  </si>
  <si>
    <t>Malecón Construido</t>
  </si>
  <si>
    <t>3502078</t>
  </si>
  <si>
    <t>350207800</t>
  </si>
  <si>
    <t>Construcción de muro grueso a la orilla del mar o río para protección</t>
  </si>
  <si>
    <t>Número de malecones</t>
  </si>
  <si>
    <t>CONSTRUCCION DEL MALECON Y ADECUACION DE LA AVENIDA PRIMERA DEL MUNICIPIO DE SUCRE (BPIN: 2022002700147) (Meta del Proyecto: 1) (Ejecución 2024: 1)</t>
  </si>
  <si>
    <t>CONSTRUCCION DE MALECON TURISTICO DE LA SEGUNDA ENSENADA FASE I EN EL MUNICIPIO DE COVEÑAS, SUCRE (2021002700374) (BPIN: 2021002700374) (Tipo de Banco: Banco Territorial)</t>
  </si>
  <si>
    <t>Construcción de Malecón Turístico de la Segunda ensenada Fase I en el Municipio de  Coveñas Sucre (Bpin: 2021002700374) (Tipo de Banco: Banco Territorial) (Meta total del indicador: 1.0) (Meta total de la vigencia: 0.0) (Ejecutado: 1.0)</t>
  </si>
  <si>
    <t>REHABILITACION Y MEJORAMIENTO DE LA ZONA TURISTICA DE LA AVENIDA PRIMERA, FASE II ENTRE CALLE 15 Y LA CALLE 25 DEL MUNICIPIO DE SANTIAGO DE TOLU, DEPARTAMENTO DE SUCRE (2021002700364) (BPIN: 2021002700364) (Meta del proyecto: 1) (Tipo de Banco: Banco Territorial; Banco de Regalías) (Estado en Portafolio: Suspendido)</t>
  </si>
  <si>
    <t xml:space="preserve">El proyecto va en un 70% de ejecución </t>
  </si>
  <si>
    <t>Proyecto pacto del golfo Malecon segunda ensenada, con recursos regalias FIR 60%- en ejecucion, Segunda fase II tolu y malecon sucre</t>
  </si>
  <si>
    <t>MT219</t>
  </si>
  <si>
    <t>Marina Construida</t>
  </si>
  <si>
    <t>3502072</t>
  </si>
  <si>
    <t>350207200</t>
  </si>
  <si>
    <t>Corresponde a la construcción del conjunto de instalaciones portuarias y embarcaderos en las que se realizan actividades de turismo, recreación.</t>
  </si>
  <si>
    <t>Número de marinas</t>
  </si>
  <si>
    <t>CONSTRUCCIÓN DE LA MARINA DEL GOLFO DE MORROSQUILLO UBICADA EN EL MUNICIPIO DE SANTIAGO DE TOLU, SUCRE (2022000020045) (BPIN: 2022000020045)</t>
  </si>
  <si>
    <t>N/A</t>
  </si>
  <si>
    <t xml:space="preserve">Proyecto Pacto del Golfo, Diseño y construcción de la Marina. </t>
  </si>
  <si>
    <t>MT220</t>
  </si>
  <si>
    <t>Centro de Convenciones Construido</t>
  </si>
  <si>
    <t>3502050</t>
  </si>
  <si>
    <t>350205000</t>
  </si>
  <si>
    <t>Corresponde a  la infraestructura construida para la realización de eventos, asambleas, seminarios de carácter comercial y empresarial, entre otros</t>
  </si>
  <si>
    <t>Número de centros de convenciones</t>
  </si>
  <si>
    <t>Estudios y diseños para la construcción y dotación del centro multipropósito en el municipio de  Santiago de Tolú, Sucre (BPIN: 2022002700005) (Tipo de Banco: Banco de Regalías)</t>
  </si>
  <si>
    <t>Estudios y diseños para la construcción y dotación del centro multipropósito en el municipio de  Santiago de Tolú, Sucre (BPIN: 2022002700005) (Tipo de banco: Banco de Regalías) (Meta total del proyecto: 1) (Ejecutado: 1.0)</t>
  </si>
  <si>
    <t xml:space="preserve">Proyecto Pacto del Golfo  Construcción centro de convenciones, recursos de regalias </t>
  </si>
  <si>
    <t>MT221</t>
  </si>
  <si>
    <t>3502047</t>
  </si>
  <si>
    <t>350204700</t>
  </si>
  <si>
    <t>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t>
  </si>
  <si>
    <t>Plan sectorial de turismo</t>
  </si>
  <si>
    <t>MT222</t>
  </si>
  <si>
    <t>Tasa de Desempleo</t>
  </si>
  <si>
    <t>10.6%</t>
  </si>
  <si>
    <t>Trabajo y empleabilidad</t>
  </si>
  <si>
    <t>Empleabilidad: Sucre en Acción</t>
  </si>
  <si>
    <t>ESTRATEGIAS DE PRODUCTIVIDAD E INNOVACION, APOYO A EMPRENDIMIENTOS EN LA SEMANA DE LA AGROINDUSTRIA DE LA UNIVERSIDAD DE SUCRE (BPIN: Por gestión) (Meta del Proyecto: 26) (Ejecución 2024: 26)</t>
  </si>
  <si>
    <t>Rueda de Negocios Compras Píblicas de Alimentos del Departamento de Sucre, en articulación con la ADR (Tipo Banco: Banco de Gestiones) (Meta de la gestión: 69)
ENCUENTRO COMERCIAL DE COSECHAS REGION CARIBE (Tipo Banco: Banco de Gestiones) (Meta de la gestión: 95)
CAPACITACIÓN "ESQUEMA ASOCIATIVO" Productores de betulia (Tipo Banco: Banco de Gestiones) (Meta de la gestión: 66)
Dinamización de emprendimiento por la estrategía: Mujer Empoderada y Porductiva en articulación con la Secretaría de Inclusión Social. (Tipo Banco: Banco de Gestiones) (Meta de la gestión: 80)
FORO INNOVACION TECNOLOGICA PARA UNA ACUICULTURA SUSTENTABLE EN EL DEPARTAMENTO DE SUCRE (Tipo Banco: Banco de Gestiones) (Meta de la gestión: 102)</t>
  </si>
  <si>
    <t>Rueda de Negocios Compras Píblicas de Alimentos del Departamento de Sucre, en articulación con la ADR (Tipo de banco: Banco de Gestiones) (Meta de la gestión: 69) (Ejecutado: 69)
ENCUENTRO COMERCIAL DE COSECHAS REGION CARIBE (Tipo de banco: Banco de Gestiones) (Meta de la gestión: 95) (Ejecutado: 95)
CAPACITACIÓN "ESQUEMA ASOCIATIVO" Productores de betulia (Tipo de banco: Banco de Gestiones) (Meta de la gestión: 66) (Ejecutado: 66)
FORO INNOVACION TECNOLOGICA PARA UNA ACUICULTURA SUSTENTABLE EN EL DEPARTAMENTO DE SUCRE (Tipo de banco: Banco de Gestiones) (Meta de la gestión: 102) (Ejecutado: 102)</t>
  </si>
  <si>
    <t>APOYO AL FORTALECIMIENTO DE LOS TRABAJADORES DE ECONOMIA POPULAR LUSTRABOTAS, TALABARTEROS Y CALZADISTAS CON ASIENTO EN EL PARQUE CENTRAL DEL MUNICIPIO DE SINCELEJO, DEPARTAMENTO DE SUCRE (BPIN: 202600000011925) (Meta del proyecto: 29) (Tipo de Banco: Banco Territorial) (Estado en Portafolio: Registrado en banco)
Fortalecimiento la gobernanza del centro de innovación y productividad- CIP de la Gobernación de Sucre (BPIN: 202500000050507) (Meta del proyecto: 1) (Tipo de Banco: Banco Territorial)
Fortalecimiento a la promoción de productores Agropecuarios en el marco de la Feria Artesanal Comercial; y XX Exposición equina grado B, a realizarse en el municipio de Sincelejo Sucre (BPIN: 202600000004578) (Meta del proyecto: 10) (Tipo de Banco: Banco Territorial)
Apoyo A LA PROMOCIÓN Y FORTALECIMIENTO COMERCIAL DEL SECTOR SOCIAL Y SOLIDARIO, EN EL MARCO DE LA FERIAEXPOSICIÓN AGROPECUARIA 2026 EN EL DEPARTAMENTO DE Sucre (BPIN: 202600000006674) (Meta del proyecto: 10) (Tipo de Banco: Banco Territorial)
Evento Marca Paisana del fondo Colombia en Paz (Tipo de Banco: Banco de Gestiones)</t>
  </si>
  <si>
    <t>APOYO PARA LA REALIZACIÓN DE LA XXI FERIA DEL SECTOR SOCIAL Y SOLIDARIO DEL DEPARTAMENTO DE SUCRE (POR FORMULAR) (Bpin: ) (Meta del proyecto: 30)
Feria Equina
Feria Ganadera
Agencia de las Oportunidades</t>
  </si>
  <si>
    <t>MT223</t>
  </si>
  <si>
    <t>Servicio de asistencia técnica para la generación y formalización de empresa</t>
  </si>
  <si>
    <t>3602017</t>
  </si>
  <si>
    <t>Planes de negocio formulados</t>
  </si>
  <si>
    <t>360201700</t>
  </si>
  <si>
    <t>Corresponde al servicio de asistencia brindado a los emprendedores Colombianos correspondiente al fortalecimiento de sus capacidades técnicas requeridas para formular un plan de negocio.</t>
  </si>
  <si>
    <t>Número de planes</t>
  </si>
  <si>
    <t>Fortalecimiento la gobernanza del centro de innovación y productividad- CIP de la Gobernación de Sucre (BPIN: 202500000050507) (Meta del proyecto: 5) (Tipo de Banco: Banco Territorial)</t>
  </si>
  <si>
    <t>MT224</t>
  </si>
  <si>
    <t>Servicio de colocación laboral</t>
  </si>
  <si>
    <t>3602004</t>
  </si>
  <si>
    <t>Personas colocadas laboralmente</t>
  </si>
  <si>
    <t>360200400</t>
  </si>
  <si>
    <t>La colocación laboral es la que realiza actividades dirigidas a vincular buscadores de empleo y vacantes, brindando información para la mejor búsqueda.</t>
  </si>
  <si>
    <t>ESTRATEGIA PARA LA FORMULACIÓN DE LA POLÍTICA PÚBLICA DE TRABAJO DIGNO Y DECENTE EN SUCRE EN EL MARCO DEL “MES DEL TRABAJO DIGNO Y DECENTE (Tipo Banco: Banco de Gestiones) (Meta de la gestión: 1)
Evento: Feria de Empleabilidad y presentación de oferta Institucional en el municipio de Santiago de Tolú. (Tipo Banco: Banco de Gestiones) (Meta de la gestión: 31)
FERIA DE EMPLEABILIDAD SINCELEJO EN ARTICULACION EN CONFASUCRE  (Tipo Banco: Banco de Gestiones) (Meta de la gestión: 60)</t>
  </si>
  <si>
    <t>ESTRATEGIA PARA LA FORMULACIÓN DE LA POLÍTICA PÚBLICA DE TRABAJO DIGNO Y DECENTE EN SUCRE EN EL MARCO DEL “MES DEL TRABAJO DIGNO Y DECENTE (Tipo de banco: Banco de Gestiones) (Meta de la gestión: 1) (Ejecutado: 1)
Evento: Feria de Empleabilidad y presentación de oferta Institucional en el municipio de Santiago de Tolú. (Tipo de banco: Banco de Gestiones) (Meta de la gestión: 31) (Ejecutado: 31)
FERIA DE EMPLEABILIDAD SINCELEJO EN ARTICULACION EN CONFASUCRE  (Tipo de banco: Banco de Gestiones) (Meta de la gestión: 60) (Ejecutado: 60)</t>
  </si>
  <si>
    <t>Feria de empleabilidad tolú: se llevó a cabo en el municipio de Santiago de Tolú, la Gran Feria de Empleabilidad, una actividad
organizada con el objetivo principal de mejorar las condiciones laborales de los habitantes de la región del Golfo del Morrosquillo. (Meta Programada: 27) (Tipo de Banco: Banco de Gestiones)</t>
  </si>
  <si>
    <t>Feria de empleabilidad tolú: se llevó a cabo en el municipio de Santiago de Tolú, la Gran Feria de Empleabilidad, una actividad
organizada con el objetivo principal de mejorar las condiciones laborales de los habitantes de la región del Golfo del Morrosquillo. (Meta programada: 27) (Ejecución: 27) (Tipo de banco: Banco de Gestiones)</t>
  </si>
  <si>
    <t>MT225</t>
  </si>
  <si>
    <t>Servicio de asesoría técnica para el emprendimiento</t>
  </si>
  <si>
    <t>3602032</t>
  </si>
  <si>
    <t>Emprendimientos asesorados</t>
  </si>
  <si>
    <t>360203200</t>
  </si>
  <si>
    <t>Comprende la asesoría a emprendedores con iniciativas productivas para la identificación de oportunidades de negocio, ideación y validación en el mercado de las mismas a fin de lograr consolidar unidades productivas con acceso a mercados y activos productivos.</t>
  </si>
  <si>
    <t>Número de emprendimientos</t>
  </si>
  <si>
    <t>FORTALECIMIENTO A LA PROMOCION DE PRODUCTORES AGROPECUARIOS EN EL MARCO DE LA MUESTRA GASTRONOMICA, AGROINDUSTRIAL, COMERCIAL Y ARTESANAL Y 44° EXPOSICION EQUINA GRADO A, A REALIZARSE EN EL DEPARTAMENTO DE SUCRE (BPIN: 2024002700129) (Meta del Proyecto: 26) (Ejecución 2024: 26)
FORTALECIMIENTO A LA PROMOCION DE PRODUCTORES AGROPECUARIOS EN EL MARCO DE LA FERIA ARTESANAL, COMERCIAL Y XVII EXPOSICION EQUINA GRADO B A REALIZARSE EN EL MUNICIPIO DE SINCELEJO SUCRE (BPIN: 2024002700059) (Meta del Proyecto: 22) (Ejecución 2024: 22)
APOYO A LA PROMOCIÓN Y FORTALECIMIENTO COMERCIAL DE EMPRENDEDORES, EN EL MARCO DE LA FERIA EXPOSICIÓN AGROPECUARIA EN EL DEPARTAMENTO DE SUCRE (BPIN: 2024002700058) (Meta del Proyecto: 10) (Ejecución 2024: 10)</t>
  </si>
  <si>
    <t>DIA INTERNACIONAL DE LA INNOVACIÓN (Tipo Banco: Banco de Gestiones) (Meta de la gestión: 93)
TALLER DIA MUNDIAL DE LAS ABEJAS (Tipo Banco: Banco de Gestiones) (Meta de la gestión: 36)
JORNADA DE CAPACITACIÓN SOBRE TÉCNICAS DE SALUD INTEGRAL EN EL TRABAJO Y ESTILOS DE VIDA SALUDABLE PARA MEJORAR LA PRODUCTIVIDAD (Tipo Banco: Banco de Gestiones) (Meta de la gestión: 31)
JORNADA DE CAPACITACIÓN Y OFERTA INSTITUCIONAL PARA
ASOCIACIONES DE MUJERES DEL DEPARTAMENTO DE SUCRE. 
 (Tipo Banco: Banco de Gestiones) (Meta de la gestión: 145)
FERIA DE EMPRENDIMIENTOS EN EL MARCO DE LA FERIA EQUINA GRADO A 2025 EN EL MUNICIPIO DE SINCELJEO (Tipo Banco: Banco de Gestiones) (Meta de la gestión: 27)
Asesoria tecnica para el fortalecimiento en emprendimientos y empresarismo en el municipio de sincelejo, atra ves del programa escuela de negocios vision mujer que busca empoderar a las mujeres y fortalecer sus emprendimientos  (Tipo Banco: Banco de Gestiones) (Meta de la gestión: 62)
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(Tipo Banco: Banco de Gestiones) (Meta de la gestión: 60)
Asesoria tecnica a los emprendimeintos del municipio de sincelejo en temas de asociatividad y fortalecimiento de nuevas ideas de negocio (Tipo Banco: Banco de Gestiones) (Meta de la gestión: 48)
Articulación y Gestión de la oferta Social para Jóvenes del programa fase II del programa Renta joven del departamento administrativo de Prosperidad Social del Municipio de San Luis de Since. (Tipo Banco: Banco de Gestiones) (Meta de la gestión: 17)
Fortalecimiento de empresas y el desarrollo de emprendimientos depersonas vd el desarrollo de emprendimientos de personas y comunidades en riesgo, mujeres.  (Tipo Banco: Banco de Gestiones) (Meta de la gestión: 147)
Fortalecimiento a la promoción de productores agropecuarios en el marco de la feria artesanal comercial y XIX exposición equina grado B, a realizarse en el municipio de Sincelejo Sucre (BPIN: 202500000022985) (Tipo de Banco: Banco Territorial)
APOYO AL DESARROLLO EMPRESARIAL Y ECONOMICO DE PEQUEÑOS EMPRENDEDORES EN EL AREA URBANA Y RURAL DEL MUNICIPIO DE TOLUVIEJO, DEPARTAMENTO DE SUCRE (BPIN: 202500000034385) (Tipo de Banco: Banco Territorial)
Apoyo A LA PROMOCIÓN Y FORTALECIMIENTO COMERCIAL DEL SECTOR SOCIAL Y SOLIDARIO, EN EL MARCO DE LA FERIAEXPOSICIÓN AGROPECUARIA 2025 EN EL DEPARTAMENTO DE SUCRE (BPIN: 202500000022982) (Tipo de Banco: Banco Territorial)</t>
  </si>
  <si>
    <t>Apoyo A LA PROMOCIÓN Y FORTALECIMIENTO COMERCIAL DEL SECTOR SOCIAL Y SOLIDARIO, EN EL MARCO DE LA FERIAEXPOSICIÓN AGROPECUARIA 2025 EN EL DEPARTAMENTO DE  Sucre (Bpin: 202500000022982) (Tipo de Banco: Banco Territorial) (Meta total del indicador: 10.0) (Meta total de la vigencia: 10.0) (Ejecutado: 20.0)
Fortalecimiento a la promoción de productores agropecuarios en el marco de la feria artesanal comercial y XIX exposición equina grado B, a realizarse en el municipio de Sincelejo  Sucre (Bpin: 202500000022985) (Tipo de Banco: Banco Territorial) (Meta total del indicador: 22.0) (Meta total de la vigencia: 22.0) (Ejecutado: 44.0)
DIA INTERNACIONAL DE LA INNOVACIÓN (Tipo de banco: Banco de Gestiones) (Meta de la gestión: 93) (Ejecutado: 93)
TALLER DIA MUNDIAL DE LAS ABEJAS (Tipo de banco: Banco de Gestiones) (Meta de la gestión: 36) (Ejecutado: 36)
JORNADA DE CAPACITACIÓN SOBRE TÉCNICAS DE SALUD INTEGRAL EN EL TRABAJO Y ESTILOS DE VIDA SALUDABLE PARA MEJORAR LA PRODUCTIVIDAD (Tipo de banco: Banco de Gestiones) (Meta de la gestión: 31) (Ejecutado: 31)
JORNADA DE CAPACITACIÓN Y OFERTA INSTITUCIONAL PARA
ASOCIACIONES DE MUJERES DEL DEPARTAMENTO DE SUCRE. 
 (Tipo de banco: Banco de Gestiones) (Meta de la gestión: 145) (Ejecutado: 145)
FERIA DE EMPRENDIMIENTOS EN EL MARCO DE LA FERIA EQUINA GRADO A 2025 EN EL MUNICIPIO DE SINCELJEO (Tipo de banco: Banco de Gestiones) (Meta de la gestión: 27) (Ejecutado: 27)
Asesoria tecnica para el fortalecimiento en emprendimientos y empresarismo en el municipio de sincelejo, atra ves del programa escuela de negocios vision mujer que busca empoderar a las mujeres y fortalecer sus emprendimientos  (Tipo de banco: Banco de Gestiones) (Meta de la gestión: 62) (Ejecutado: 62)
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(Tipo de banco: Banco de Gestiones) (Meta de la gestión: 60) (Ejecutado: 60)
Asesoria tecnica a los emprendimeintos del municipio de sincelejo en temas de asociatividad y fortalecimiento de nuevas ideas de negocio (Tipo de banco: Banco de Gestiones) (Meta de la gestión: 48) (Ejecutado: 48)
Articulación y Gestión de la oferta Social para Jóvenes del programa fase II del programa Renta joven del departamento administrativo de Prosperidad Social del Municipio de San Luis de Since. (Tipo de banco: Banco de Gestiones) (Meta de la gestión: 17) (Ejecutado: 17)
Fortalecimiento de empresas y el desarrollo de emprendimientos depersonas vd el desarrollo de emprendimientos de personas y comunidades en riesgo, mujeres.  (Tipo de banco: Banco de Gestiones) (Meta de la gestión: 147) (Ejecutado: 147)</t>
  </si>
  <si>
    <t>Fortalecimiento productivo y empresarial para emprendedores del sector de confecciones, costureria y modistería del municipio de San Antonio de Palmito del departamento de Sucre (BPIN: 202600000005088) (Meta del proyecto: 20) (Tipo de Banco: Banco Territorial) (Estado en Portafolio: En estudios previos)
Fortalecimiento la gobernanza del centro de innovación y productividad- CIP de la Gobernación de Sucre (BPIN: 202500000050507) (Meta del proyecto: 5) (Tipo de Banco: Banco Territorial)
Fortalecimiento empresarial de los productores artesanos de caña flecha, hilos y hamaca del municipio de Sampués en el departamento de Sucre (BPIN: 202600000000784) (Meta del proyecto: 7) (Tipo de Banco: Banco Territorial)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132)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136)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134)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43)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293) (Tipo de Banco: Banco de Gestiones)
 Socialización y Acompañamiento a la Convocatoria “Las Jefas de Hogar
Sostienen la Economía Popular” (Meta Programada: 284) (Tipo de Banco: Banco de Gestiones)</t>
  </si>
  <si>
    <t>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132) (Ejecución: 132)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136) (Ejecución: 136)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134) (Ejecución: 134)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43) (Ejecución: 43) (Tipo de banco: Banco de Gestiones)
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
 (Meta programada: 293) (Ejecución: 293) (Tipo de banco: Banco de Gestiones)
 Socialización y Acompañamiento a la Convocatoria “Las Jefas de Hogar
Sostienen la Economía Popular” (Meta programada: 284) (Ejecución: 284) (Tipo de banco: Banco de Gestiones)</t>
  </si>
  <si>
    <t>Los tres proyectos están terminados</t>
  </si>
  <si>
    <t>Proyecto de las ferias feria equina, feria cogasucre, expoxucre 
agencia de las oportunidades</t>
  </si>
  <si>
    <t>MT226</t>
  </si>
  <si>
    <t>Derechos fundamentales del trabajo y fortalecimiento del diálogo social</t>
  </si>
  <si>
    <t>3604</t>
  </si>
  <si>
    <t>3604003</t>
  </si>
  <si>
    <t>Documentos normativos elaborados</t>
  </si>
  <si>
    <t>360400300</t>
  </si>
  <si>
    <t>Documentos para dar a conocer los lineamientos, estrategias y medios disponibles para la aplicación y promoción de los derechos fundamentales del trabajo a nivel nacional, territorial y regional.</t>
  </si>
  <si>
    <t>Proyecto Poltica Publico de empleo y trabajo digno y decente (Tipo Banco: Banco de Gestiones) (Meta de la gestión: 1)
Documento Tecnico POLÍTICA PÚBLICA DE TRABAJO DIGNO Y DECENTE EN SUCRE (Tipo Banco: Banco de Gestiones) (Meta de la gestión: 1)</t>
  </si>
  <si>
    <t>Documento Tecnico POLÍTICA PÚBLICA DE TRABAJO DIGNO Y DECENTE EN SUCRE (Tipo de banco: Banco de Gestiones) (Meta de la gestión: 1) (Ejecutado: 1)</t>
  </si>
  <si>
    <t xml:space="preserve">Politica de empleo y trabajo digno </t>
  </si>
  <si>
    <t>MT227</t>
  </si>
  <si>
    <t xml:space="preserve">Inversión en actividades de Ciencia, Tecnología e Innovación ATCI frente al PIB Nacional </t>
  </si>
  <si>
    <t>0,0027299999999999998</t>
  </si>
  <si>
    <t>Minciencias, 2021</t>
  </si>
  <si>
    <t>0,0027799999999999999</t>
  </si>
  <si>
    <t xml:space="preserve">15 vida de ecosistemas terrestres
1 Fin de la Pobreza
2 Hambre cero
3 Salud y bienestar
8 Trabajo decente y crecimiento económico
12 Producción y Consumo Responsable
7 Energía asequible y no contaminante
9 industria innovación e infraestructura
13 Acción </t>
  </si>
  <si>
    <t>Ciencia, Tecnología e Innovación</t>
  </si>
  <si>
    <t>Fortalecimiento de la gobernanza e institucionalidad multinivel del sector de CteI</t>
  </si>
  <si>
    <t>Fortalecimiento de la gobernanza e institucionalidad multinivel del sector de CTeI</t>
  </si>
  <si>
    <t>3905</t>
  </si>
  <si>
    <t>Servicio de reconocimiento de actores del SNCTI</t>
  </si>
  <si>
    <t>3905004</t>
  </si>
  <si>
    <t>Actores reconocidos</t>
  </si>
  <si>
    <t>390500400</t>
  </si>
  <si>
    <t>Servicios prestados para reconocer los actores del SNCTI de acuerdo con la producción de resultados tangibles y verificables, fruto de proyectos y otras actividades de ciencia, tecnología e innovación que realicen.</t>
  </si>
  <si>
    <t>Número de actores</t>
  </si>
  <si>
    <t>Oficina de Innovación, Tecnología y Competitividad</t>
  </si>
  <si>
    <t>Proyecto de grupos de investigación y/o investigadores reconocidos por Minciencias (Por formular Postular a Convocatoria de CTeI) (BPIN: Por Gestión)</t>
  </si>
  <si>
    <t>Proyecto de grupos de investigación y/o investigadores reconocidos por Minciencias (Por formular-Postular a Convocatoria de CTeI) (Bpin: Por Gestión)</t>
  </si>
  <si>
    <t xml:space="preserve">Proyecto con asignación de recursos del Fondo de Ciencia Tecnologia e Innovación 2024-2026 (convocatorias para reconocimientos de grupos de investigación y/o investigadores) </t>
  </si>
  <si>
    <t>MT228</t>
  </si>
  <si>
    <t xml:space="preserve">16 vida de ecosistemas terrestres
1 Fin de la Pobreza
2 Hambre cero
3 Salud y bienestar
8 Trabajo decente y crecimiento económico
12 Producción y Consumo Responsable
7 Energía asequible y no contaminante
9 industria innovación e infraestructura
13 Acción </t>
  </si>
  <si>
    <t>3905005</t>
  </si>
  <si>
    <t>390500500</t>
  </si>
  <si>
    <t>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t>
  </si>
  <si>
    <t>Número de asistencias</t>
  </si>
  <si>
    <t>Asistencia tecnica en la construcción participativa de la política pública de trabajo digno y decente, en el marco del mes del trabajo - Cumbre de Secretarios de Desarrollo Economico municpales. (Tipo Banco: Banco de Gestiones) (Meta de la gestión: 1)
Convocatoria Minciencias  de CTeI No 42 de 2024 (Tipo Banco: Banco de Gestiones) (Meta de la gestión: 1)</t>
  </si>
  <si>
    <t>Asistencia tecnica en la construcción participativa de la política pública de trabajo digno y decente, en el marco del mes del trabajo - Cumbre de Secretarios de Desarrollo Economico municpales. (Tipo de banco: Banco de Gestiones) (Meta de la gestión: 1) (Ejecutado: 1)</t>
  </si>
  <si>
    <t xml:space="preserve"> Presentado a la convocatoria N. 39 de Minciencias</t>
  </si>
  <si>
    <t>Proyecto con asignación de recursos del Fondo de Ciencia Tecnologia e Innovación 2024-2027- Convocatoria 42. Línea temática 2: Integración
Línea temática 3: Fortalecimiento de capacidades
2/10/2024: Ser especificos con el estado de avance de la convocato</t>
  </si>
  <si>
    <t>MT229</t>
  </si>
  <si>
    <t xml:space="preserve">17 vida de ecosistemas terrestres
1 Fin de la Pobreza
2 Hambre cero
3 Salud y bienestar
8 Trabajo decente y crecimiento económico
12 Producción y Consumo Responsable
7 Energía asequible y no contaminante
9 industria innovación e infraestructura
13 Acción </t>
  </si>
  <si>
    <t>Oportunidades para la Ciencia, Tecnología e Innovación</t>
  </si>
  <si>
    <t>Fomento a vocaciones y formación, generación, uso y apropiación social del conocimiento de la ciencia, tecnología e innovación</t>
  </si>
  <si>
    <t>3906</t>
  </si>
  <si>
    <t>Servicio de apoyo para la generación de prototipos de materiales, productos o dispositivos</t>
  </si>
  <si>
    <t>3906013</t>
  </si>
  <si>
    <t>Prototipos desarrollados</t>
  </si>
  <si>
    <t>390601300</t>
  </si>
  <si>
    <t>Servicio mediante el cual se apoya la generación de prototipos mediante los cuales se obtienen nuevos materiales, productos, dispositivos, procesos y servicios o el mejoramiento de los ya existentes.</t>
  </si>
  <si>
    <t>Número de prototipos</t>
  </si>
  <si>
    <t>IMPLEMENTACIÓN DE UN CENTRO DE INNOVACIÓN Y PRODUCTIVIDAD CON ÉNFASIS EN EL DESARROLLO DE LA MANUFACTURA EN EL DEPARTAMENTO DE SUCRE  (Tipo Banco: Banco de Gestiones) (Meta de la gestión: 5)</t>
  </si>
  <si>
    <t>IMPLEMENTACIÓN DE UN CENTRO DE INNOVACIÓN Y PRODUCTIVIDAD CON ÉNFASIS EN EL DESARROLLO DE LA MANUFACTURA EN EL DEPARTAMENTO DE SUCRE  (Tipo de banco: Banco de Gestiones) (Meta de la gestión: 5) (Ejecutado: 5)</t>
  </si>
  <si>
    <t xml:space="preserve">CIP Sucre Poryecto CTeI en ejecución </t>
  </si>
  <si>
    <t>MT230</t>
  </si>
  <si>
    <t xml:space="preserve">18 vida de ecosistemas terrestres
1 Fin de la Pobreza
2 Hambre cero
3 Salud y bienestar
8 Trabajo decente y crecimiento económico
12 Producción y Consumo Responsable
7 Energía asequible y no contaminante
9 industria innovación e infraestructura
13 Acción </t>
  </si>
  <si>
    <t>Servicios de apoyo financiero para programas y proyectos de CTI que promueven la innovación, la transferencia tecnológica y el emprendimiento</t>
  </si>
  <si>
    <t>3906009</t>
  </si>
  <si>
    <t>programas y proyectos financiados</t>
  </si>
  <si>
    <t>390600900</t>
  </si>
  <si>
    <t>Servicio mediante el cual se realiza apoyo financiero a los programas y proyectos de CTI, que promuevan: la innovación empresarial, emprendimiento, la transferencia tecnológica  y la protección de conocimiento</t>
  </si>
  <si>
    <t xml:space="preserve">
Proyección proyectos de CTeI para 2024-2027 en ejecucion y proyectos a presentar en las nuevas convocatorias </t>
  </si>
  <si>
    <t>MT231</t>
  </si>
  <si>
    <t>Infraestructura para la I+D+i dotada</t>
  </si>
  <si>
    <t>3906020</t>
  </si>
  <si>
    <t>centros o laboratorios dotados</t>
  </si>
  <si>
    <t>390602000</t>
  </si>
  <si>
    <t>Incluye el proceso de identificación de necesidades de dotación requeridos para apoyar el desarrollo de las actividades de I+D+i.</t>
  </si>
  <si>
    <t>Número de infraestructura</t>
  </si>
  <si>
    <t>FORTALECIMIENTO DE LAS CAPACIDADES EN CTEI MEDIANTE LA APROPIACIÓN SOCIAL DEL CONOCIMIENTO PARA IMPULSAR EL DESARROLLO PRODUCTIVO Y LAS INDUSTRIAS CREATIVAS EN EL DEPARTAMENTO DE SUCRE - HOMOLOGADO (Centros adecuados y dotados) (BPIN: 2021000100333) (Meta del Proyecto: 2) (Ejecución 2024: 2)</t>
  </si>
  <si>
    <t>Proyecto del centro CIP Sucre - en ejecución centro de innov dotado (en 5 piso gober)</t>
  </si>
  <si>
    <t>MT232</t>
  </si>
  <si>
    <t>Infraestructura para la I+D+i adecuado</t>
  </si>
  <si>
    <t>3906021</t>
  </si>
  <si>
    <t>centros o laboratorios adecuado</t>
  </si>
  <si>
    <t>390602100</t>
  </si>
  <si>
    <t>Corresponde al proceso de ajuste o adaptación de un espacio o área, de una infraestructura de I+D+i, con las especificaciones técnicas requeridas para el desarrollo de las actividades propias de su objeto. Incluye acciones de remodelación o ampliación o modificación, entendidas como cambios de la infraestructura o arquitectura de una edificación.</t>
  </si>
  <si>
    <t>IMPLEMENTACIÓN DE UN CENTRO DE INNOVACIÓN Y PRODUCTIVIDAD CON ÉNFASIS EN EL DESARROLLO DE LA MANUFACTURA EN EL DEPARTAMENTO DE SUCRE  (Tipo Banco: Banco de Gestiones) (Meta de la gestión: 1)</t>
  </si>
  <si>
    <t>IMPLEMENTACIÓN DE UN CENTRO DE INNOVACIÓN Y PRODUCTIVIDAD CON ÉNFASIS EN EL DESARROLLO DE LA MANUFACTURA EN EL DEPARTAMENTO DE SUCRE  (Tipo de banco: Banco de Gestiones) (Meta de la gestión: 1) (Ejecutado: 1)</t>
  </si>
  <si>
    <t xml:space="preserve"> Terminado- Entregados 2 Laboratorios adecuados en Sincelejo ( Escuela Normal Superior), Corozal ( Escuela Normal Superior)</t>
  </si>
  <si>
    <t>Proyecto del centro CIP Sucre  - centro innov adecuado (en 5 piso gober)</t>
  </si>
  <si>
    <t>MT233</t>
  </si>
  <si>
    <t>3906015</t>
  </si>
  <si>
    <t>documentos de planeación elaborados</t>
  </si>
  <si>
    <t>390601500</t>
  </si>
  <si>
    <t>Documentos cuyo objetivo es plasmar una visión de futuro a nivel país, entidad territorial, comunidad, sector, región, entidad o cualquier nivel de desagregación que se requiera. Incluye objetivos, estrategias, metas e indicadores</t>
  </si>
  <si>
    <t>GENERACIÓN DE CAPACIDADES TECNOLÓGICAS PARA EL DESARROLLO DE POLICULTIVOS DE ESPECIES DE INTERÉS PISCÍCOLA COMO UNA ALTERNATIVA COMPLEMENTARIA PARA EL FORTALECIMIENTO DE LA SEGURIDAD ALIMENTARIA EN EL DEPARTAMENTO DE SUCRE - hOMOLOGADO (BPIN: 2021000100229) (Meta del Proyecto: 1) (Ejecución 2024: 1)
DESARROLLO DE UN PROGRAMA PARA LA MITIGACIÓN DE LOS GASES DE EFECTO INVERNADERO GENERADOS POR LA GANADERÍA BOVINA EN LOS DEPARTAMENTOS DE CÓRDOBA, BOLÍVAR Y SUCRE - HOMOLOGADO (BPIN: 2021000100535) (Meta del Proyecto: 1) (Ejecución 2024: 1)</t>
  </si>
  <si>
    <t>PROYECTOS A SER PRESENTADOS EN LA CONVOCAORIA DE MINCIENCIAS (Meta del proyecto: 5)</t>
  </si>
  <si>
    <t>Tres proyectos terminados:  2021000100333, 2021000100535, 2021000100229. 
Dos en ejecución: 2022000100058, 2020000100644</t>
  </si>
  <si>
    <t>Proyecto con asignación de recursos del Fondo de Ciencia Tecnologia e Innovación 2024-2026 - nuevas convocatorias</t>
  </si>
  <si>
    <t>MT234</t>
  </si>
  <si>
    <t>3906012</t>
  </si>
  <si>
    <t>Documentos de investigación elaborados</t>
  </si>
  <si>
    <t>390601200</t>
  </si>
  <si>
    <t>Consiste en la formulación de documentos generados a partir de la recolección, análisis y procesamiento de información que permite la generación de nuevo conocimiento.</t>
  </si>
  <si>
    <t>INCREMENTO DE LA INNOVACIÓN Y DESARROLLO TECNOLÓGICO EN EL TEJIDO EMPRESARIAL PARA EL FORTALECIMIENTO DE LA COMPETITIVIDAD DEL DEPARTAMENTO DE SUCRE - (HOMOLOGADO) (BPIN: 2021000100370) (Meta del Proyecto: 10) (Ejecución 2024: 10)</t>
  </si>
  <si>
    <t>Proyecto con asignación de recursos del Fondo de Ciencia Tecnologia e Innovación 2024-2027 nuevas convocatorias</t>
  </si>
  <si>
    <t>MT235</t>
  </si>
  <si>
    <t xml:space="preserve">19 vida de ecosistemas terrestres
1 Fin de la Pobreza
2 Hambre cero
3 Salud y bienestar
8 Trabajo decente y crecimiento económico
12 Producción y Consumo Responsable
7 Energía asequible y no contaminante
9 industria innovación e infraestructura
13 Acción </t>
  </si>
  <si>
    <t>Servicios de apoyo para la implementación de innovación en las empresas</t>
  </si>
  <si>
    <t>3906019</t>
  </si>
  <si>
    <t>Empresas apoyadas</t>
  </si>
  <si>
    <t>390601900</t>
  </si>
  <si>
    <t>Corresponde a recursos financieros o en especie otorgados a las empresas nacionales para fortalecer sus procesos de innovación.</t>
  </si>
  <si>
    <t>INCREMENTO DE LA INNOVACIÓN Y DESARROLLO TECNOLÓGICO EN EL TEJIDO EMPRESARIAL PARA EL FORTALECIMIENTO DE LA COMPETITIVIDAD DEL DEPARTAMENTO DE SUCRE  - (HOMOLOGADO) (BPIN: 2021000100370) (Meta del Proyecto: 10) (Ejecución 2024: 10)</t>
  </si>
  <si>
    <t>IMPLEMENTACIÓN DE UN CENTRO DE INNOVACIÓN Y PRODUCTIVIDAD CON ÉNFASIS EN EL DESARROLLO DE LA MANUFACTURA EN EL DEPARTAMENTO DE SUCRE  (Tipo Banco: Banco de Gestiones) (Meta de la gestión: 40)</t>
  </si>
  <si>
    <t>IMPLEMENTACIÓN DE UN CENTRO DE INNOVACIÓN Y PRODUCTIVIDAD CON ÉNFASIS EN EL DESARROLLO DE LA MANUFACTURA EN EL DEPARTAMENTO DE SUCRE  (Tipo de banco: Banco de Gestiones) (Meta de la gestión: 40) (Ejecutado: 50)</t>
  </si>
  <si>
    <t>(2021000100370). Terminado- 10 beneficiarios
 (2022000100058)- en ejecución -60 beneficiarios</t>
  </si>
  <si>
    <t>Proyecto Tejido empresarial en ejecución CTeI 2023-2024
Proyección de otro proyecto CTeI 2024-2027 en ejecucion y otros por gestion</t>
  </si>
  <si>
    <t>MT236</t>
  </si>
  <si>
    <t xml:space="preserve">20 vida de ecosistemas terrestres
1 Fin de la Pobreza
2 Hambre cero
3 Salud y bienestar
8 Trabajo decente y crecimiento económico
12 Producción y Consumo Responsable
7 Energía asequible y no contaminante
9 industria innovación e infraestructura
13 Acción </t>
  </si>
  <si>
    <t>Servicio de apoyo financiero a programas y proyectos de Ciencia, Tecnología e Innovación (CTI) para la generación de conocimiento, desarrollo tecnológico e innovación. (I+D+I)</t>
  </si>
  <si>
    <t>3906005</t>
  </si>
  <si>
    <t>Programas y proyectos financiados</t>
  </si>
  <si>
    <t>390600500</t>
  </si>
  <si>
    <t>Servicio mediante el cual se realiza apoyo financiero a los programas y proyectos de investigación, desarrollo experimental, procesos de innovación y desarrollo tecnológico del Sistema Nacional de Ciencia, Tecnología e Innovación transformativa</t>
  </si>
  <si>
    <t>FORTALECIMIENTO DE ESTABLECIMIENTOS EDUCATIVOS OFICIALES QUE IMPLEMENTEN LA JORNADA ÚNICA MEDIANTE LA APROPIACIÓN SOCIAL DEL CONOCIMIENTO PARA DESARROLLAR CAPACIDADES Y HABILIDADES EN CTEI EN EL DEPARTAMENTO DE SUCRE. (HOMOLOGADO) (BPIN: 2021000100361) (Meta del Proyecto: 1) (Ejecución 2024: 1)
GENERACIÓN DE CAPACIDADES TECNOLÓGICAS PARA EL DESARROLLO DE POLICULTIVOS DE ESPECIES DE INTERÉS PISCÍCOLA COMO UNA ALTERNATIVA COMPLEMENTARIA PARA EL FORTALECIMIENTO DE LA SEGURIDAD ALIMENTARIA EN EL DEPARTAMENTO DE SUCRE (2021000100229) (BPIN: 2021000100229) (Meta del Proyecto: 1) (Ejecución 2024: 1)
DESARROLLO DE UN PROGRAMA PARA LA MITIGACIÓN DE LOS GASES DE EFECTO INVERNADERO GENERADOS POR LA GANADERÍA BOVINA EN LOS DEPARTAMENTOS DE CÓRDOBA, BOLÍVAR Y SUCRE (BPIN: 2021000100535) (Meta del Proyecto: 1) (Ejecución 2024: 1)
FORTALECIMIENTO DE LAS CAPACIDADES EN CTEI MEDIANTE LA APROPIACIÓN SOCIAL DEL CONOCIMIENTO PARA IMPULSAR EL DESARROLLO PRODUCTIVO Y LAS INDUSTRIAS CREATIVAS EN EL DEPARTAMENTO DE SUCRE (BPIN: 2021000100333) (Meta del Proyecto: 1) (Ejecución 2024: 1)
INCREMENTO DE LA INNOVACIÓN Y DESARROLLO TECNOLÓGICO EN EL TEJIDO EMPRESARIAL PARA EL FORTALECIMIENTO DE LA COMPETITIVIDAD DE DEPARTAMENTO DE SUCRE - (HOMOLOGADO) (BPIN: 2021000100370) (Meta del Proyecto: 1) (Ejecución 2024: 1)</t>
  </si>
  <si>
    <t xml:space="preserve"> (2021000100333) Terminado
(2022000100058) en ejecución
(2021000100535). Terminado
(2020000100644) en ejecución
(2021000100229) Terminado</t>
  </si>
  <si>
    <t>Proyectos de semillas de reactivacion que esta en ejecución CTeI 2023-2024  y proyección de otros proyectos de CTeI 2024-2027</t>
  </si>
  <si>
    <t>MT237</t>
  </si>
  <si>
    <t xml:space="preserve">21 vida de ecosistemas terrestres
1 Fin de la Pobreza
2 Hambre cero
3 Salud y bienestar
8 Trabajo decente y crecimiento económico
12 Producción y Consumo Responsable
7 Energía asequible y no contaminante
9 industria innovación e infraestructura
13 Acción </t>
  </si>
  <si>
    <t>Servicio de apoyo financiero para el fortalecimiento de las vocaciones científicas en CTI</t>
  </si>
  <si>
    <t>3906001</t>
  </si>
  <si>
    <t>Personas apoyadas en su vocación científica</t>
  </si>
  <si>
    <t>390600100</t>
  </si>
  <si>
    <t>Servicio mediante el cual se otorga apoyo financiero para incentivar las vocaciones científicas en niños, niñas y adolescentes mediante las cuales se promueve el desarrollo de actitudes y habilidades de investigación en CTI</t>
  </si>
  <si>
    <t>FORTALECIMIENTO DE LAS CAPACIDADES EN CTEI MEDIANTE LA APROPIACIÓN SOCIAL DEL CONOCIMIENTO PARA IMPULSAR EL DESARROLLO PRODUCTIVO Y LAS INDUSTRIAS CREATIVAS EN EL DEPARTAMENTO DE SUCRE (BPIN: 2021000100333) (Meta del Proyecto: 576) (Ejecución 2024: 576)
FORTALECIMIENTO DE ESTABLECIMIENTOS EDUCATIVOS OFICIALES QUE IMPLEMENTEN LA JORNADA ÚNICA MEDIANTE LA APROPIACIÓN SOCIAL DEL CONOCIMIENTO PARA DESARROLLAR CAPACIDADES Y HABILIDADES EN CTEI EN EL DEPARTAMENTO DE SUCRE.  (HOMOLOGADO) (BPIN: 2021000100361) (Meta del Proyecto: 280) (Ejecución 2024: 280)</t>
  </si>
  <si>
    <t>PROYECTO EN VOCACIONES CIENTÍFICAS PARA APROPIACIÓN DEL CONOCIMIENTO (BPIN: Por Gestión) (Meta del proyecto: 6000)</t>
  </si>
  <si>
    <t xml:space="preserve"> (2021000100333). Terminado
(2021000100361) Terminados </t>
  </si>
  <si>
    <t>Proyecto de jornada unica en ejecución de CTeI 2023-2024
Proyección de otros proyectos de CtEI 2024-2027</t>
  </si>
  <si>
    <t>MT238</t>
  </si>
  <si>
    <t xml:space="preserve">22 vida de ecosistemas terrestres
1 Fin de la Pobreza
2 Hambre cero
3 Salud y bienestar
8 Trabajo decente y crecimiento económico
12 Producción y Consumo Responsable
7 Energía asequible y no contaminante
9 industria innovación e infraestructura
13 Acción </t>
  </si>
  <si>
    <t>servicio de apoyo financiero para la vinculación de jóvenes investigadores</t>
  </si>
  <si>
    <t>3906002</t>
  </si>
  <si>
    <t>Becas de pasantía otorgadas</t>
  </si>
  <si>
    <t>390600200</t>
  </si>
  <si>
    <t>Servicio mediante el cual se otorga apoyo para financiar e incentivar la permanencia e inserción de los jóvenes en el quehacer de la CTI</t>
  </si>
  <si>
    <t>Número de becas</t>
  </si>
  <si>
    <t>PROYECTO JOVENES INVESTIGADORES (POR FORMULAR) (Tipo Banco: Banco de Gestiones) (Meta de la gestión: 0)</t>
  </si>
  <si>
    <t>Proyecto Jovenes investigadores Sucre 2024-2027-ONDAS</t>
  </si>
  <si>
    <t>MT239</t>
  </si>
  <si>
    <t xml:space="preserve">23 vida de ecosistemas terrestres
1 Fin de la Pobreza
2 Hambre cero
3 Salud y bienestar
8 Trabajo decente y crecimiento económico
12 Producción y Consumo Responsable
7 Energía asequible y no contaminante
9 industria innovación e infraestructura
13 Acción </t>
  </si>
  <si>
    <t>Servicio de apoyo financiero para la formación de nivel maestría</t>
  </si>
  <si>
    <t>3906003</t>
  </si>
  <si>
    <t>Becas de maestría otorgadas</t>
  </si>
  <si>
    <t>390600300</t>
  </si>
  <si>
    <t>Servicio de apoyo financiero para la formación de maestría ya sea nacional o en el exterior, en la modalidad de investigación. Las especializaciones clínicas en medicina humana y odontología se asimilan a las maestrías.</t>
  </si>
  <si>
    <t>PROGRAMA DE BECAS “COMPETENCIAS PARA LA VIDA” (Tipo Banco: Banco de Gestiones) (Meta de la gestión: 5)</t>
  </si>
  <si>
    <t>PROGRAMA DE BECAS “COMPETENCIAS PARA LA VIDA” (Tipo de banco: Banco de Gestiones) (Meta de la gestión: 5) (Ejecutado: 5)</t>
  </si>
  <si>
    <t>Proyecto de profesionalización Maestrias y Doctorados  2024-2027</t>
  </si>
  <si>
    <t>MT240</t>
  </si>
  <si>
    <t xml:space="preserve">24 vida de ecosistemas terrestres
1 Fin de la Pobreza
2 Hambre cero
3 Salud y bienestar
8 Trabajo decente y crecimiento económico
12 Producción y Consumo Responsable
7 Energía asequible y no contaminante
9 industria innovación e infraestructura
13 Acción </t>
  </si>
  <si>
    <t>servicio de apoyo financiero para la formación de nivel doctoral</t>
  </si>
  <si>
    <t>3906004</t>
  </si>
  <si>
    <t>becas de nivel doctoral otorgadas</t>
  </si>
  <si>
    <t>390600400</t>
  </si>
  <si>
    <t>Servicio de apoyo financiero para la formación de doctores o PhD, que acredita la formación y competencia para el ejercicio académico e investigativo de alta calidad y cuyo requisito es generar nuevos conocimientos que contribuyan al desarrollo científico a través de la investigación.</t>
  </si>
  <si>
    <t>PROYECTO QUE OTORGUE BECAS DE DOCTORADO (Bpin: Por Gestión) (Meta del proyecto: 2)</t>
  </si>
  <si>
    <t>Proyecto de profesionalización Maestrias y Doctorados  2024-2028</t>
  </si>
  <si>
    <t>MT241</t>
  </si>
  <si>
    <t>Servicio de apropiación social del conocimiento</t>
  </si>
  <si>
    <t>3906011</t>
  </si>
  <si>
    <t>estrategias de apropiación realizadas</t>
  </si>
  <si>
    <t>390601100</t>
  </si>
  <si>
    <t>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t>
  </si>
  <si>
    <t>FORTALECIMIENTO DE LAS CAPACIDADES EN CTEI MEDIANTE LA APROPIACIÓN SOCIAL DEL CONOCIMIENTO PARA IMPULSAR EL DESARROLLO PRODUCTIVO Y LAS INDUSTRIAS CREATIVAS EN EL DEPARTAMENTO DE SUCRE (BPIN: 2021000100333) (Meta del Proyecto: 1) (Ejecución 2024: 1)</t>
  </si>
  <si>
    <t>PROYECTO EN VOCACIONES CIENTÍFICAS PARA APROPIACIÓN DEL CONOCIMIENTO (BPIN: Por Gestión) (Meta del proyecto: 1)</t>
  </si>
  <si>
    <t>(2021000100333). Terminado</t>
  </si>
  <si>
    <t>Proyecto de aproiación social CTeI en ejeucución y convocatorias 2024-2027</t>
  </si>
  <si>
    <t>MT242</t>
  </si>
  <si>
    <t>Porcentaje de participación del sector agro (Agricultura, ganadería, caza, silvicultura y pesca) en el PIB departamental</t>
  </si>
  <si>
    <t>11,7</t>
  </si>
  <si>
    <t>DNP con información del DANE</t>
  </si>
  <si>
    <t>1. Fin de la pobreza
2. Hambre cero</t>
  </si>
  <si>
    <t>Agricultura y Desarrollo Rural</t>
  </si>
  <si>
    <t>Agro evolución: Inclusión Productiva del Campesinado Sucreño.</t>
  </si>
  <si>
    <t>Inclusión productiva de pequeños productores rurales</t>
  </si>
  <si>
    <t>1702</t>
  </si>
  <si>
    <t>Servicio de apoyo financiero para el acceso a activos productivos y de comercialización</t>
  </si>
  <si>
    <t>1702009</t>
  </si>
  <si>
    <t>Productores apoyados con activos productivos y de comercialización</t>
  </si>
  <si>
    <t>170200900</t>
  </si>
  <si>
    <t>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t>
  </si>
  <si>
    <t>Número de productores</t>
  </si>
  <si>
    <t>PRODUCTORES APOYADOS MEDIANTE LA ENTREGA DE ACTIVOS PRODUCTIVOS Y COMERCIALIZACIÓN POR MEDIO DEL PROYECTO DE ALIANZAS PRODUCTIVAS  (Tipo Banco: Banco de Gestiones) (Meta de la gestión: 615)
ENTREGA DE ACTIVOS PRODUCTIVOS MEDIANTE EL PROYECTO "FORTALECIMIENTO DE LAS LÍNEAS PRODUCTIVAS DEL MAÍZ MECANIZADO Y ARROZ SECANO MECANIZADO DE LOS PEQUEÑOS PRODUCTORES AFECTADOS POR LA OLA INVERNAL EN LAS SUBREGIONES SAN JORGE Y MOJANA EN EL DEPARTAMENTO DE SUCRE"  (Tipo Banco: Banco de Gestiones) (Meta de la gestión: 1296)
IMPLEMENTACIÓN DE UN MODELO ALTERNATIVO PARA LA PRODUCCIÓN DE CARNE DE OVINO CON SEIS (6) ORGANIZACIONES DE PEQUEÑOS PRODUCTORES DEL MUNICIPIO DE SAN MARCOS, SUCRE. (BPIN: 2024002700132) (Tipo de Banco: Banco Territorial)
FORTALECIMIENTO DE LAS UNIDADES PRODUCTORAS DE YABOLÍN EN EL MUNICIPIO DE SAN JUAN DE BETULIA DEPARTAMENTO DE SUCRE (BPIN: 2024002700147) (Tipo de Banco: Banco Territorial)
IMPLEMENTACIÓN DE AGRONEGOCIOS HORTOFRUTÍCOLAS INTENSIVOS CON PEQUEÑOS PRODUCTORES DE LOS MUNICIPIOS DE SUCRE, GUARANDA Y MAJAGUAL EN EL DEPARTAMENTO DE SUCRE (BPIN: 2020000020058) (Tipo de Banco: Banco de Regalías)</t>
  </si>
  <si>
    <t>Implementación de un modelo alternativo para la producción de carne de ovino con Seis (6) organizaciones de pequeños productores del Municipio de San Marcos Departamento de   Sucre (Bpin: 2024002700132) (Tipo de Banco: Banco Territorial) (Meta total del indicador: 146.0) (Meta total de la vigencia: 146.0) (Ejecutado: 292.0)
IMPLEMENTACIÓN DE AGRONEGOCIOS HORTOFRUTÍCOLAS INTENSIVOS CON PEQUEÑOS PRODUCTORES DE LOS MUNICIPIOS DE SUCRE, GUARANDA Y MAJAGUAL EN EL DEPARTAMENTO DE SUCRE (BPIN: 2020000020058) (Tipo de banco: Banco de Regalías) (Meta total del proyecto:  ) (Ejecutado: 300.0)
FORTALECIMIENTO DE LAS UNIDADES PRODUCTORAS DE YABOLÍN EN EL MUNICIPIO DE SAN JUAN DE BETULIA DEPARTAMENTO DE SUCRE (BPIN: 2024002700147) (Tipo de banco: Banco Territorial) (Meta total del proyecto:  ) (Ejecutado: 9.0)
PRODUCTORES APOYADOS MEDIANTE LA ENTREGA DE ACTIVOS PRODUCTIVOS Y COMERCIALIZACIÓN POR MEDIO DEL PROYECTO DE ALIANZAS PRODUCTIVAS  (Tipo de banco: Banco de Gestiones) (Meta de la gestión: 615) (Ejecutado: 615)
ENTREGA DE ACTIVOS PRODUCTIVOS MEDIANTE EL PROYECTO "FORTALECIMIENTO DE LAS LÍNEAS PRODUCTIVAS DEL MAÍZ MECANIZADO Y ARROZ SECANO MECANIZADO DE LOS PEQUEÑOS PRODUCTORES AFECTADOS POR LA OLA INVERNAL EN LAS SUBREGIONES SAN JORGE Y MOJANA EN EL DEPARTAMENTO DE SUCRE"  (Tipo de banco: Banco de Gestiones) (Meta de la gestión: 1296) (Ejecutado: 1296)</t>
  </si>
  <si>
    <t>FORTALECIMIENTO DE LA PRODUCTIVIDAD EN LOS CULTIVOS DE YUCA INDUSTRIAL DE LOS MUNICIPIOS PDET DEL DEPARTAMENTO DE SUCRE (BPIN: 2024002700174) (Meta del proyecto: 690) (Tipo de Banco: Banco de Regalías) (Estado en Portafolio: En proceso de contratación)
Apoyo al fortalecimiento empresarial del sector apícola de los municipios de Corozal y Morroa del departamento de Sucre (BPIN: 202600000004951) (Meta del proyecto: 90) (Tipo de Banco: Banco Territorial) (Estado en Portafolio: En estudios previos)
FORTALECIMIENTO DE ORGANIZACIONES CAMPESINAS MEDIANTE LA CELEBRACIÓN DEL DIA NACIONAL DEL CAMPESINO EN LOS MUNICIPIOS DE GALERAS Y SAN BENITO ABAD, DEPARTAMENTO DE SUCRE. (BPIN: 202600000010782) (Meta del proyecto: 400) (Tipo de Banco: Banco Territorial)
ENTREGA DE ACTIVOS PRODUCTIVOS MEDIANTE EL PROYECTO DE SEMILLAS DE REACTIVACIÓN (Meta Programada: 80) (Tipo de Banco: Banco de Gestiones)
ENTREGA DE ACTIVOS PRODUCTIVOS MEDIANTE EL PROYECTO "FORTALECIMIENTO PRODUCTIVO PISCÍCOLA PARA LA RECUPERACIÓN DE ESPECIES NATIVAS Y LA SEGURIDAD ALIMENTARIA EN ASOCIACIONES DE PESCADORES ARTESANALES DE LA ECORREGIÓN MOJANA DEL DEPARTAMENTO DE SUCRE" (Meta Programada: 19) (Tipo de Banco: Banco de Gestiones)</t>
  </si>
  <si>
    <t xml:space="preserve">Yuca Industrial (2023002700151)
02/20/2024: MPLEMENTACIÓN DE AGRONEGOCIOS HORTOFRUTÍCOLAS: Suspendido hasta 30 de Dic, por fenómeno de la niña- caregato
02/20/2024: Produccion de levante y ceba de porcinos en Los Municipios de Corozal, Sampues y El Roble:  Registro de Banco pendiente firma dra Keyna. Incluir en portafolio. 
02/20/2024: Implementacion de Buenas Practicas Porcicolas en Unidades Productivas de familias de escasos recursos en los corregimientos La Arena y Buenavista:  Proyecto actualizado y en gestión de certificado de concordandcia con el municipio de Sincelejo.
02/10/2024: FORTALECIMIENTO DE LAS UNIDADES PRODUCTORAS DE YABOLÍN : Definiendo el modelo de armonización con el presupuesto para la generación del CPD. 
02/10/2024: IMPLEMENTACIÓN DE UN MODELO ALTERNATIVO PARA LA PRODUCCIÓN DE CARNE DE OVINO: Tiene CDP, está en estructuración de estudios previos, aprobada de vigencia futura de ejecución con ordenanza
02/10/2024: En proceso de contratación. Interventoría Externa en estructuración de estudios previos. Amerita vigencias futuras de ejecución.
</t>
  </si>
  <si>
    <t xml:space="preserve">Proyecto Banco de Maquinaria agrícola Mojana y San Jorge, Arroz y Maíz: 1296 beneficiarios; Proyecto Yuca Industrial Municipios PDET: 690 beneficiarios; 4  proyectos de entrega de activos agricolas y/o pecuarios, 1 por año: 500 beneficiarios por año para </t>
  </si>
  <si>
    <t>MT243</t>
  </si>
  <si>
    <t>Servicio de asistencia técnica agropecuaria dirigida a pequeños productores</t>
  </si>
  <si>
    <t>1702010</t>
  </si>
  <si>
    <t>Pequeños productores rurales asistidos técnicamente</t>
  </si>
  <si>
    <t>170201000</t>
  </si>
  <si>
    <t>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t>
  </si>
  <si>
    <t>Número de pequeños productores rurales</t>
  </si>
  <si>
    <t>ASISTENCIA TECNICA MEDIANTE EL PROYECTO "FORTALECIMIENTO DE LAS LÍNEAS PRODUCTIVAS DEL MAÍZ MECANIZADO Y ARROZ SECANO MECANIZADO DE LOS PEQUEÑOS PRODUCTORES AFECTADOS POR LA OLA INVERNAL EN LAS SUBREGIONES SAN JORGE Y MOJANA EN EL DEPARTAMENTO DE SUCRE" (Tipo Banco: Banco de Gestiones) (Meta de la gestión: 1296)
IMPLEMENTACIÓN DE ESTRATEGIAS PARA LA ADOPCIÓN DE PROCESOS DE INNOVACIÓN EN LAS UNIDADES PRODUCTIVAS AGROPECUARIAS QUE ATIENDAN LAS PROBLEMÁTICAS DERIVADAS POR LA EMERGENCIA ECONÓMICA, SOCIAL Y ECOLÓGICA POR EL COVID-19 EN EL DEPARTAMENTO DE SUCRE (BPIN: 2020000100644) (Tipo de Banco: Banco de Regalías)
Implementación de agronegocios hortofrutícolas intensivos con pequeños productores de los municipios de Sucre, Guaranda y Majagual en el Departamento de Sucre (BPIN: 2020000020058) (Tipo de Banco: Banco de Regalías)</t>
  </si>
  <si>
    <t>ASISTENCIA TECNICA MEDIANTE EL PROYECTO "FORTALECIMIENTO DE LAS LÍNEAS PRODUCTIVAS DEL MAÍZ MECANIZADO Y ARROZ SECANO MECANIZADO DE LOS PEQUEÑOS PRODUCTORES AFECTADOS POR LA OLA INVERNAL EN LAS SUBREGIONES SAN JORGE Y MOJANA EN EL DEPARTAMENTO DE SUCRE" (Tipo de banco: Banco de Gestiones) (Meta de la gestión: 1296) (Ejecutado: 1296)
IMPLEMENTACIÓN DE ESTRATEGIAS PARA LA ADOPCIÓN DE PROCESOS DE INNOVACIÓN EN LAS UNIDADES PRODUCTIVAS AGROPECUARIAS QUE ATIENDAN LAS PROBLEMÁTICAS DERIVADAS POR LA EMERGENCIA ECONÓMICA, SOCIAL Y ECOLÓGICA POR EL COVID-19 EN EL DEPARTAMENTO DE SUCRE (BPIN: 2020000100644) (Tipo de banco: Banco de Regalías) (Meta total del proyecto: 267) (Ejecutado: 267.0)</t>
  </si>
  <si>
    <t>FORTALECIMIENTO PRODUCTIVO PISCÍCOLA PARA LA RECUPERACIÓN DE ESPECIES NATIVAS Y LA SEGURIDAD ALIMENTARIA EN ASOCIACIONES DE PESCADORES ARTESANALES DE LA ECORREGIÓN MOJANA DEL DEPARTAMENTO DE SUCRE (BPIN: 2024002700184) (Meta del proyecto: 349) (Tipo de Banco: Banco de Regalías) (Estado en Portafolio: En Ejecución)
IMPLEMENTACION DE BUENAS PRACTICAS PORCICOLAS EN UNIDADES PRODUCTIVAS DE FAMILIAS DE ESCASOS RECURSOS DE LA ZONA RURAL DEL MUNICIPIO DE SINCELEJO, DEL DEPARTAMENTO DE SUCRE (BPIN: 202600000010499) (Meta del proyecto: 45) (Tipo de Banco: Banco Territorial)</t>
  </si>
  <si>
    <t xml:space="preserve">02/10/2024: IMPLEMENTACIÓN DE ESTRATEGIAS PARA LA ADOPCIÓN DE PROCESOS DE INNOVACIÓN EN LAS UNIDADES PRODUCTIVAS AGROPECUARIAS :   Pendiente programar vigencias 2026-2027 con proyectos de inversion para el cumplimiento de la meta del cuatrienio. </t>
  </si>
  <si>
    <t>Proyectos para fortalecer el desarrollo biotecnológico, la transferencia de tecnología y la agenda de investigación agropecuaria concertada con las comunidades e instituciones responsables del sector, priorizando la conservación y producción de las semill</t>
  </si>
  <si>
    <t>MT244</t>
  </si>
  <si>
    <t>Servicio de acompañamiento productivo y empresarial</t>
  </si>
  <si>
    <t>1702021</t>
  </si>
  <si>
    <t>Unidades productivas beneficiadas</t>
  </si>
  <si>
    <t>170202100</t>
  </si>
  <si>
    <t>Incluye la identificación del estado de los procesos productivos y definición de planes de mejoramiento.</t>
  </si>
  <si>
    <t>ALIANZA PARE EL FORTALECIMIENTO Y TRANSFORMACION DEL SISTEMA SECANO A SISTEMA DE RIEGO MIRI EN PEQUEÑAS UNIDADES ARROCERAS DEL MUNICIPIO DE MAJAGUAL EN EL DEPARTAMENTO DE SUCRE (BPIN: 2021002700261) (Meta del Proyecto: 40) (Ejecución 2024: 40)
ALIANZA PARA EL FORTALECIMIENTO EN LA SIEMBRA DE AJONJOLÍ PARA TRANSFORMARLO EN PASTA EN EL MUNICIPIO DE TOLUVIEJO DEPARTAMENTO DE SUCRE (BPIN: 2022002700085) (Meta del Proyecto: 40) (Ejecución 2024: 40)
ALIANZA PARA EL FORTALECIMIENTO DE LA CADENA PRODUCTIVA DEL ÑAME EN EL CORREGIMIENTO DE FLOR DEL MONTE EN EL MUNICIPIO DE OVEJAS, SUCRE. (BPIN: 2018011000189) (Meta del Proyecto: 40) (Ejecución 2024: 40)
FORTALECIMIENTO DE LA CADENA PRODUCTIVA DE ÑAME MEDIANTE EL ESTABLECIMIENTO DE 40 HECTÁREAS DE ÑAME DIAMANTE CON LOS PEQUEÑOS PRODUCTORES DE LA ORGANIZACIÓN ASOJUVENTUD EN EL MUNICIPIO DE CHALÁN - SUCRE. (BPIN: 2018011000189) (Meta del Proyecto: 40) (Ejecución 2024: 40)
ALIANZA PARA LA IMPLEMENTACIÓN DE TILAPIA ROJA SEMI INTENSIVO EN ESTANQUES EN TIERRA Y/O RESERVORIOS PARA BENEFICIAR A 40 FAMILIAS PERTENECIENTES A LA ASOCIACIÓN DE PEQUEÑOS PRODUCTORES AGROPECUARIOS EL GARZAL ASOGARZAL EN EL MUNICIPIO DE SUCRE (BPIN: 2018011000189) (Meta del Proyecto: 40) (Ejecución 2024: 40)
ALIANZA PRODUCTIVA PARA LA PRODUCCIÓN Y AGROINDUSTRIA DE YUCA INDUSTRIAL EN CHIPS DE YUCA, A TRAVES DE PLANTAS DE PICADO Y SECADO NATURAL INNOVADORES CON ENERGÍA SOLAR EN EL MUNICIPIO DE SAN ANTONIO DE PALMITO, SUCRE, A TRAVÉS DE LA PRODUCCIÓN Y COMERCIALIZACIÓN DE 120 HECTÁREAS DE YUCA INDUSTRIAL (BPIN: 2018011000189) (Meta del Proyecto: 40) (Ejecución 2024: 40)
ALIANZA PRODUCTIVA PARA EL FORTALECIMIENTO Y TRANSFORMACIÓN DEL SISTEMA SECANO A SISTEMA DE RIEGO MIRI EN PEQUEÑAS UNIDADES ARROCERAS DEL MUNICIPIO DE GUARANDA EN EL DEPARTAMENTO DE SUCRE (BPIN: 2018011000189) (Meta del Proyecto: 40) (Ejecución 2024: 40)</t>
  </si>
  <si>
    <t>UNIDADES PRODUCTIVAS BENEFICIADAS MEDIANTE EL PROYECTO DE SEMILLAS DE REACTIVACIÓN (Tipo Banco: Banco de Gestiones) (Meta de la gestión: 80)
FORTALECIMIENTO DE LAS LÍNEAS PRODUCTIVAS DEL MAÍZ MECANIZADO Y ARROZ SECANO MECANIZADO DE LOS PEQUEÑOS PRODUCTORES AFECTADOS POR LA OLA INVERNAL EN LAS SUBREGIONES SAN JORGE Y MOJANA EN EL DEPARTAMENTO DE SUCRE (2023002700150).  (BPIN: 2023002700150) (Tipo de Banco: Banco de Regalías)
Suministro e Instalación de redes eléctricas para la planta de procesamiento de productos lácteos de la asociación APIAS en el corregimiento de San Rafael,  Ovejas, Sucre. (BPIN: 2024002700033) (Tipo de Banco: Banco Territorial)
APOYO ALIANZAS PARA MEJORAR LAS CAPACIDADES PRODUCTIVAS Y LA SEGURIDAD ALIMENTARIA RURAL EN
EL DEPARTAMENTO DE SUCRE (BPIN: 202500000032704) (Tipo de Banco: Banco Territorial)</t>
  </si>
  <si>
    <t>Apoyo Alianzas para mejorar las capacidades productivas y la seguridad alimentaria rural en el departamento de  Sucre (Bpin: 202500000032704) (Tipo de Banco: Banco Territorial) (Meta total del indicador: 16.0) (Meta total de la vigencia: 16.0) (Ejecutado: 16.0)
Suministro e Instalación de redes eléctricas para la planta de procesamiento de productos lácteos de la asociación APIAS en el corregimiento de San Rafael  Ovejas Sucre (Bpin: 2024002700033) (Tipo de Banco: Banco Territorial) (Meta total del indicador: 1.0) (Meta total de la vigencia: 1.0) (Ejecutado: 2.0)
FORTALECIMIENTO DE LAS LÍNEAS PRODUCTIVAS DEL MAÍZ MECANIZADO Y ARROZ SECANO MECANIZADO DE LOS PEQUEÑOS PRODUCTORES AFECTADOS POR LA OLA INVERNAL EN LAS SUBREGIONES SAN JORGE Y MOJANA EN EL DEPARTAMENTO DE SUCRE (2023002700150).  (BPIN: 2023002700150) (Tipo de banco: Banco de Regalías) (Meta total del proyecto: 1296) (Ejecutado: 1296.0)</t>
  </si>
  <si>
    <t>APOYO AL PROGRAMA ALIANZAS PRODUCTIVAS PARA LA VIDA FASE IV PARA MEJORAR LAS CAPACIDADES PRODUCTIVAS Y LA SEGURIDAD ALIMENTARIA RURAL EN EL DEPARTAMENTO DE SUCRE (BPIN: 202600000010343) (Meta del proyecto: 99) (Tipo de Banco: Banco Territorial) (Estado en Portafolio: Solicitud de CDP)
IMPLEMENTACION DE BUENAS PRACTICAS PORCICOLAS EN UNIDADES PRODUCTIVAS DE FAMILIAS DE ESCASOS RECURSOS DE LA ZONA RURAL DEL MUNICIPIO DE SINCELEJO, DEL DEPARTAMENTO DE SUCRE (BPIN: 202600000010499) (Meta del proyecto: 45) (Tipo de Banco: Banco Territorial) (Estado en Portafolio: Registrado en banco)
FORTALECIMIENTO DE ORGANIZACIONES CAMPESINAS MEDIANTE LA CELEBRACIÓN DEL DIA NACIONAL DEL CAMPESINO EN LOS MUNICIPIOS DE GALERAS Y SAN BENITO ABAD, DEPARTAMENTO DE SUCRE. (BPIN: 202600000010782) (Meta del proyecto: 400) (Tipo de Banco: Banco Territorial) (Estado en Portafolio: En estudios previos)
FORTALECIMIENTO PRODUCTIVO PISCÍCOLA PARA LA RECUPERACIÓN DE ESPECIES NATIVAS Y LA SEGURIDAD ALIMENTARIA EN ASOCIACIONES DE PESCADORES ARTESANALES DE LA ECORREGIÓN MOJANA DEL DEPARTAMENTO DE SUCRE (BPIN: 2024002700184) (Meta del proyecto: 349) (Tipo de Banco: Banco de Regalías)</t>
  </si>
  <si>
    <t>Programa Alianzas Productivas para la vida. (15 Alianzas). BPIN: Por Generar. Meta: 600 Productores (Bpin: ) (Meta del proyecto: 600)</t>
  </si>
  <si>
    <t xml:space="preserve">02/10/2024: *Programa Alianzas Productivas para la Vida. (16 Alianzas Aprobadas) BPIN: Por Generar. Meta: 608.: Próximo desembolso previo asignación de recursos por parte del dpto.     
02/10/2024:  FORTALECIMIENTO DE LA PRODUCTIVIDAD EN LOS CULTIVOS DE YUCA INDUSTRIAL DE LOS MUNICIPIOS PDET DEL DEPARTAMENTO DE SUCRE (2023002700151). Tiene viabilidad. Se está gestionando la resolución de apropiacion de recursos por regalías. 
02/10/2024: FORTALECIMIENTO DE LAS LÍNEAS PRODUCTIVAS DEL MAÍZ MECANIZADO Y ARROZ SECANO MECANIZADO DE LOS PEQUEÑOS PRODUCTORES AFECTADOS POR LA OLA INVERNAL EN LAS SUBREGIONES SAN JORGE Y MOJANA EN EL DEPARTAMENTO DE SUCRE (2023002700150). En ejecución      </t>
  </si>
  <si>
    <t>Proyectos con componentes de acompañamiento productivo y empresarial para mejorar los canales de comercialización de los productos agropecuarios: 500 beneficiarios por año-mercados campesinos, ruedas de negocios- con adr compras publicas locales, Proyecto</t>
  </si>
  <si>
    <t>MT245</t>
  </si>
  <si>
    <t>Servicio de asesoría para el fortalecimiento de la asociatividad</t>
  </si>
  <si>
    <t>1702011</t>
  </si>
  <si>
    <t>Asociaciones fortalecidas</t>
  </si>
  <si>
    <t>170201100</t>
  </si>
  <si>
    <t>Acompañamiento a asociaciones de productores ya conformadas o en proceso de conformación en temas administrativos y de organización.</t>
  </si>
  <si>
    <t>Número de asociaciones</t>
  </si>
  <si>
    <t>ASOCIACIONES FORTALECIDAS EN EL MARCO DEL PROYECTO "FORTALECIMIENTO DE LAS LÍNEAS PRODUCTIVAS DEL MAÍZ MECANIZADO Y ARROZ SECANO MECANIZADO DE LOS PEQUEÑOS PRODUCTORES AFECTADOS POR LA OLA INVERNAL EN LAS SUBREGIONES SAN JORGE Y MOJANA EN EL DEPARTAMENTO DE SUCRE" (Tipo Banco: Banco de Gestiones) (Meta de la gestión: 8)
ASOCIACIONES FORTALECIDAS EN EL MARCO DEL PROYECTO "Apoyo Alianzas para mejorar las capacidades productivas y la seguridad alimentaria rural en el departamento de  Sucre" (Tipo Banco: Banco de Gestiones) (Meta de la gestión: 16)</t>
  </si>
  <si>
    <t>ASOCIACIONES FORTALECIDAS EN EL MARCO DEL PROYECTO "FORTALECIMIENTO DE LAS LÍNEAS PRODUCTIVAS DEL MAÍZ MECANIZADO Y ARROZ SECANO MECANIZADO DE LOS PEQUEÑOS PRODUCTORES AFECTADOS POR LA OLA INVERNAL EN LAS SUBREGIONES SAN JORGE Y MOJANA EN EL DEPARTAMENTO DE SUCRE" (Tipo de banco: Banco de Gestiones) (Meta de la gestión: 8) (Ejecutado: 8)
ASOCIACIONES FORTALECIDAS EN EL MARCO DEL PROYECTO "Apoyo Alianzas para mejorar las capacidades productivas y la seguridad alimentaria rural en el departamento de  Sucre" (Tipo de banco: Banco de Gestiones) (Meta de la gestión: 16) (Ejecutado: 16)</t>
  </si>
  <si>
    <t>APOYO AL PROGRAMA ALIANZAS PRODUCTIVAS PARA LA VIDA FASE IV PARA MEJORAR LAS CAPACIDADES PRODUCTIVAS Y LA SEGURIDAD ALIMENTARIA RURAL EN EL DEPARTAMENTO DE SUCRE (BPIN: 202600000010343) (Meta del proyecto: 3) (Tipo de Banco: Banco Territorial)
Apoyo al fortalecimiento empresarial del sector apícola de los municipios de Corozal y Morroa del departamento de Sucre (BPIN: 202600000004951) (Meta del proyecto: 6) (Tipo de Banco: Banco Territorial)
Asociaciones fortalecidas en el marco del proyecto: FORTALECIMIENTO DE LA PRODUCTIVIDAD EN LOS CULTIVOS DE YUCA INDUSTRIAL DE LOS MUNICIPIOS PDET DEL DEPARTAMENTO DE SUCRE (Meta Programada: 8) (Tipo de Banco: Banco de Gestiones)</t>
  </si>
  <si>
    <t>FORTALECIMIENTO DE LAS ASOCIACIONES DE PRODUCTORES AGRICOLAS Y PECUARIAS EN EL DEPRTAMENTO DE SUCRE. BPIN: Por generar. Meta: 100 Asociaciones (Bpin: )</t>
  </si>
  <si>
    <t>Proyectos productivos para fortalecer  60 asociaciones de productores agropecuarios: 20 asociaciones por año- FORTALECIMIENTO</t>
  </si>
  <si>
    <t>MT246</t>
  </si>
  <si>
    <t>Servicio de apoyo para el fomento organizativo de la Agricultura Campesina, Familiar y Comunitaria</t>
  </si>
  <si>
    <t>1702017</t>
  </si>
  <si>
    <t>Productores agropecuarios apoyados</t>
  </si>
  <si>
    <t>170201700</t>
  </si>
  <si>
    <t>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t>
  </si>
  <si>
    <t>Número de productores agropecuarios</t>
  </si>
  <si>
    <t>FORTALECIMIENTO DE LA PARTICIPACIÓN DE LA AGRICULTURA CAMPESINA FAMILIAR ETNICA Y COMUNITARIA (ACFEC) EN CIRCUITOS CORTOS DE COMERCIALIZACIÓN, MEDIANTE JORNADAS PEDAGOGICAS, MERCADOS CAMPESINOS, ACOMPAÑAMIENTO Y ASESORIA PARA LOGRAR EL ACCESO A LAS COMPRAS PÚBLICAS LOCALES DE ALIMENTOS (Tipo Banco: Banco de Gestiones) (Meta de la gestión: 500)
FORTALECIMIENTO DE LA PARTICIPACIÓN DE LA AGRICULTURA CAMPESINA FAMILIAR ETNICA Y COMUNITARIA (ACFEC) MEDIANTE LA REALIZACION DE RUEDAS DE NEGOCIOS   (Tipo Banco: Banco de Gestiones) (Meta de la gestión: 300)</t>
  </si>
  <si>
    <t>FORTALECIMIENTO DE LA PARTICIPACIÓN DE LA AGRICULTURA CAMPESINA FAMILIAR ETNICA Y COMUNITARIA (ACFEC) EN CIRCUITOS CORTOS DE COMERCIALIZACIÓN, MEDIANTE JORNADAS PEDAGOGICAS, MERCADOS CAMPESINOS, ACOMPAÑAMIENTO Y ASESORIA PARA LOGRAR EL ACCESO A LAS COMPRAS PÚBLICAS LOCALES DE ALIMENTOS (Tipo de banco: Banco de Gestiones) (Meta de la gestión: 500) (Ejecutado: 248)
FORTALECIMIENTO DE LA PARTICIPACIÓN DE LA AGRICULTURA CAMPESINA FAMILIAR ETNICA Y COMUNITARIA (ACFEC) MEDIANTE LA REALIZACION DE RUEDAS DE NEGOCIOS   (Tipo de banco: Banco de Gestiones) (Meta de la gestión: 300) (Ejecutado: 300)</t>
  </si>
  <si>
    <t>PRODUCTORES APOYADOS MEDIANTE LA PARTICIPACIÓN EN LA FERIA EMPRESARIAL Y AGRICOLA REALIZADA EN LA UNIVERSIDAD DE SUCRE EN ALIANZA CON LA GOBERNACIÓN DE SUCRE  (Meta Programada: 32) (Tipo de Banco: Banco de Gestiones)</t>
  </si>
  <si>
    <t>PRODUCTORES APOYADOS MEDIANTE LA PARTICIPACIÓN EN LA FERIA EMPRESARIAL Y AGRICOLA REALIZADA EN LA UNIVERSIDAD DE SUCRE EN ALIANZA CON LA GOBERNACIÓN DE SUCRE  (Meta programada: 32) (Ejecución: 32) (Tipo de banco: Banco de Gestiones)</t>
  </si>
  <si>
    <t>20201301011407-En actualización.</t>
  </si>
  <si>
    <t>Proyectos productivos enfocados en la poblaciónidentificada como productores que hacen parte de la Agricultura Campesina, Familiar y Comunitaria: 750 beneficiarios por año</t>
  </si>
  <si>
    <t>MT247</t>
  </si>
  <si>
    <t>1702023</t>
  </si>
  <si>
    <t>170202300</t>
  </si>
  <si>
    <t>DOCUMENTO PLAN DEPARTAMENTAL DE EXTENSIONISMO AGROPECUARIO FORMULADO Y APROBADO POR ORDENANZA POR LA ASAMBLEA DEPARTAMENTAL. BPIN: NO APLICA (BPIN: Por Gestión) (Meta del Proyecto: 1) (Ejecución 2024: 1)</t>
  </si>
  <si>
    <t xml:space="preserve"> META: 1 CUMPLIDA</t>
  </si>
  <si>
    <t>Proyectos para cofinanciar la atención de productores del Plan Departamental de Extensión Agropecuaria (PDEA) 2024-2027</t>
  </si>
  <si>
    <t>MT248</t>
  </si>
  <si>
    <t>Servicio de apoyo financiero para la inclusión financiera</t>
  </si>
  <si>
    <t>1702036</t>
  </si>
  <si>
    <t>Familias beneficiarias</t>
  </si>
  <si>
    <t>170203600</t>
  </si>
  <si>
    <t>Entrega de incentivos a la bancarización, ahorro individual familiar, ahorro colectivo y microseguros, que promuevan la inclusión financiera de las familias rurales en pobreza extrema.</t>
  </si>
  <si>
    <t>DOCUMENTO MARCO DE ENTENDIMIENTO EMTRE EL BANCO AGRARIO Y GOBERNACIÓN DE SUCRE PARA BRIGADAS DE CRÉDITO, CONVENIO GOBERNCIÓN DE SUCRE - FINAGRO (Tipo Banco: Banco de Gestiones) (Meta de la gestión: 1000)</t>
  </si>
  <si>
    <t>Implementación , asignación y otorgamiento de instrumentos financieros a pequeños productores agropecuarios a través de la Línea Especial de Crédito - LEC de FINAGRO en el marco de la reactivación económica del departamento de Sucre (Meta del proyecto: 1658) (Tipo de Banco: Banco Territorial)</t>
  </si>
  <si>
    <t>Proyecto para subsidiar la tasa de interes de la Línea Especial de Crédito (LEC): 1000 beneficiarios por año</t>
  </si>
  <si>
    <t>MT249</t>
  </si>
  <si>
    <t>Pequeños productores asegurados con el seguro agropecuario</t>
  </si>
  <si>
    <t>Ministerio de Agricultura y Desarrollo Rural</t>
  </si>
  <si>
    <t>3000</t>
  </si>
  <si>
    <t>Agro Evolución: Servicios Financieros y Gestión del Riesgo</t>
  </si>
  <si>
    <t>Servicios financieros y gestión del riesgo para las actividades agropecuarias y rurales</t>
  </si>
  <si>
    <t>1703</t>
  </si>
  <si>
    <t>Servicio de apoyo financiero para la gestión de riesgos agropecuarios</t>
  </si>
  <si>
    <t>1703009</t>
  </si>
  <si>
    <t>Productores beneficiarios de nuevos esquemas e instrumentos financieros para la gestión de riesgos agropecuarios.</t>
  </si>
  <si>
    <t>170300900</t>
  </si>
  <si>
    <t>Apoyo a los productores agropecuarios para la adquisición de instrumentos de cobertura frente a riesgos climáticos, fenómenos naturales y de mercado.</t>
  </si>
  <si>
    <t>Hectáreas con seguro agropecuario</t>
  </si>
  <si>
    <t>CONVENIO CON MINAGRICULTURA Y DESARROLLO RURAL PARA EL ASEGURAMIENTO (O RIESGO AGROPECUARIO) AGROPECUARIO EN LA SUBREGIÓN MOJANA (Tipo Banco: Banco de Gestiones) (Meta de la gestión: 1424)</t>
  </si>
  <si>
    <t>CONVENIO CON MINAGRICULTURA Y DESARROLLO RURAL PARA EL ASEGURAMIENTO (O RIESGO AGROPECUARIO) AGROPECUARIO EN LA SUBREGIÓN MOJANA (Meta Programada: 1424) (Tipo de Banco: Banco de Gestiones)</t>
  </si>
  <si>
    <t>IMPULSO A LA COLOCACION DE SEGUROS AGROPECUARIOS (Bpin: )</t>
  </si>
  <si>
    <t>Proyecto para subsidiar la adquisición de seguro agropecuario de productores: 750 beneficiarios por año</t>
  </si>
  <si>
    <t>MT250</t>
  </si>
  <si>
    <t>Ordenamiento social y uso productivo del territorio rural</t>
  </si>
  <si>
    <t>1704</t>
  </si>
  <si>
    <t>Cartografía de zonificación y evaluación de tierras</t>
  </si>
  <si>
    <t>1704001</t>
  </si>
  <si>
    <t>Mapas de zonificación elaborados</t>
  </si>
  <si>
    <t>170400100</t>
  </si>
  <si>
    <t>Mapas y documentos de zonificación del territorio que determinan zonas de alta, mediana aptitud y  zonas de usos condicionados o con exclusiones técnicas o legales;  permiten identificar las zonas del país que tienen mayor aptitud para el desarrollo de actividades agrícolas, pecuarias, forestales, acuícolas y pesqueras de carácter productivo.</t>
  </si>
  <si>
    <t>Número de mapas</t>
  </si>
  <si>
    <t>ACUERDO MARCO DE ENTENDIMIENTO CON LA UNIDAD DE PLANIFICACIÓN RURAL AGROPECUARIA -UPRA- PARA LA ZONIFICACIÓN DE SIETE LÍNEAS PRODUCTIVAS REPRESENTATIVAS EN EL DEPARTAMENTO DE SUCRE. BPIN: NO APLICA. META: 7 (BPIN: Por Gestión) (Meta del Proyecto: 7) (Ejecución 2024: 7)</t>
  </si>
  <si>
    <t xml:space="preserve">02/10/2024:  ACUERDO MARCO DE ENTENDIMIENTO CON LA UNIDAD DE PLANIFICACIÓN RURAL AGROPECUARIA -UPRA- PARA LA ZONIFICACIÓN DE SIETE LÍNEAS PRODUCTIVAS REPRESENTATIVAS EN EL DEPARTAMENTO DE SUCRE.   Se entrega en Diciembre 2024. </t>
  </si>
  <si>
    <t>Proyecto para cofinanciar la elaboración de mapas de zonificación (aptitud de alternativas productivas priorizadas como: Arroz Secano Mecanizado, Yuca Industrial, Ganadería Carne, Piscicultura, Apicultura, Ñame y Marañón)</t>
  </si>
  <si>
    <t>MT251</t>
  </si>
  <si>
    <t>Usuarios atendidos con el servicio público de extensión agropecuaria</t>
  </si>
  <si>
    <t>8252</t>
  </si>
  <si>
    <t>Plataforma Servicio Público de Extensión Agropecuaria, SPEA (MADR)</t>
  </si>
  <si>
    <t>18252</t>
  </si>
  <si>
    <t>Agro Innovación: Tejiendo la Red de Innovación Agroindustrial de Sucre</t>
  </si>
  <si>
    <t>Ciencia, tecnología e innovación agropecuaria</t>
  </si>
  <si>
    <t>1708</t>
  </si>
  <si>
    <t>Servicio de extensión agropecuaria</t>
  </si>
  <si>
    <t>1708041</t>
  </si>
  <si>
    <t>Productores atendidos con servicio de extensión agropecuaria</t>
  </si>
  <si>
    <t>170804100</t>
  </si>
  <si>
    <t>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t>
  </si>
  <si>
    <t>GESTIÓN A TRAVES DEL PROYECTO DE INVERSIÓN A TRAVÉS DE LA AGENCIA DE DESARROLLO RURAL ENTIDAD ADSCRITA AL MINISTERIO DE AGRICULTURA Y DESARROLLO RURAL- FASE I EPSEA: UNIVERSIDAD DE SUCRE (Tipo Banco: Banco de Gestiones) (Meta de la gestión: 4244)
GESTIÓN A TRAVEZ DEL PROYECTO DE INVERSIÓN A TRAVÉS DE LA AGENCIA DE DESARROLLO RURAL ENTIDAD ADSCRITA AL MINISTERIO DE AGRICULTURA Y DESARROLLO RURAL- FASE 2 EPSEA: UNIVERSIDAD DE SUCRE (Tipo Banco: Banco de Gestiones) (Meta de la gestión: 2743)</t>
  </si>
  <si>
    <t>GESTIÓN A TRAVES DEL PROYECTO DE INVERSIÓN A TRAVÉS DE LA AGENCIA DE DESARROLLO RURAL ENTIDAD ADSCRITA AL MINISTERIO DE AGRICULTURA Y DESARROLLO RURAL- FASE I EPSEA: UNIVERSIDAD DE SUCRE (Tipo de banco: Banco de Gestiones) (Meta de la gestión: 4244) (Ejecutado: 4244)
GESTIÓN A TRAVEZ DEL PROYECTO DE INVERSIÓN A TRAVÉS DE LA AGENCIA DE DESARROLLO RURAL ENTIDAD ADSCRITA AL MINISTERIO DE AGRICULTURA Y DESARROLLO RURAL- FASE 2 EPSEA: UNIVERSIDAD DE SUCRE (Tipo de banco: Banco de Gestiones) (Meta de la gestión: 2743) (Ejecutado: 2743)</t>
  </si>
  <si>
    <t>PROYECTO DE INVERSIÓN A TRAVÉS DE LA AGENCIA DE DESARROLLO RURAL ENTIDAD ADSCRITA AL MINISTERIO DE AGRICULTURA Y DESARROLLO RURAL. (Meta Programada: 2568) (Tipo de Banco: Banco de Gestiones)</t>
  </si>
  <si>
    <t>PROYECTO DE INVERSIÓN A TRAVÉS DE LA AGENCIA DE DESARROLLO RURAL ENTIDAD ADSCRITA AL MINISTERIO DE AGRICULTURA Y DESARROLLO RURAL. (Meta del proyecto: 2555) (Tipo de banco: Banco de Gestiones)</t>
  </si>
  <si>
    <t>02/10/2024: PROYECTO DE INVERSIÓN A TRAVÉS DE LA AGENCIA DE DESARROLLO RURAL ENTIDAD ADSCRITA AL MINISTERIO DE AGRICULTURA Y DESARROLLO RURAL.  Operador Universidad de Sucre. En poceso de contratación</t>
  </si>
  <si>
    <t>Proyecto para cofinanciar la atención de productores agropecuarios  con servicio público de extensión agropecuaria: 10.000 en el cuatrienio- OK</t>
  </si>
  <si>
    <t>MT252</t>
  </si>
  <si>
    <t>Infraestructura productiva y comercialización</t>
  </si>
  <si>
    <t>1709</t>
  </si>
  <si>
    <t>Alevinos</t>
  </si>
  <si>
    <t>1709001</t>
  </si>
  <si>
    <t>Alevinos utilizados en actividades de repoblamiento</t>
  </si>
  <si>
    <t>170900100</t>
  </si>
  <si>
    <t>Para repoblamiento y para comercialización</t>
  </si>
  <si>
    <t>Número de alevinos</t>
  </si>
  <si>
    <t>ALEVINOS SUMINISTRADOS EN EL MARCO DEL PROYECTO: FORTALECIMIENTO PRODUCTIVO PISCÍCOLA PARA LA RECUPERACIÓN DE ESPECIES NATIVAS Y LA SEGURIDAD ALIMENTARIA EN ASOCIACIONES DE PESCADORES ARTESANALES DE LA ECORREGIÓN MOJANA DEL DEPARTAMENTO DE SUCRE (Tipo Banco: Banco de Gestiones) (Meta de la gestión: 10000000)</t>
  </si>
  <si>
    <t>ALEVINOS SUMINISTRADOS EN EL MARCO DEL PROYECTO: FORTALECIMIENTO PRODUCTIVO PISCÍCOLA PARA LA RECUPERACIÓN DE ESPECIES NATIVAS Y LA SEGURIDAD ALIMENTARIA EN ASOCIACIONES DE PESCADORES ARTESANALES DE LA ECORREGIÓN MOJANA DEL DEPARTAMENTO DE SUCRE (Tipo de banco: Banco de Gestiones) (Meta de la gestión: 10000000) (Ejecutado: 3100747)</t>
  </si>
  <si>
    <t>ALEVINOS SUMINISTRADOS EN EL MARCO DEL PROYECTO: FORTALECIMIENTO PRODUCTIVO PISCÍCOLA PARA LA RECUPERACIÓN DE ESPECIES NATIVAS Y LA SEGURIDAD ALIMENTARIA EN ASOCIACIONES DE PESCADORES ARTESANALES DE LA ECORREGIÓN MOJANA DEL DEPARTAMENTO DE SUCRE (Meta del proyecto: 5000) (Tipo de banco: Banco de Gestiones)</t>
  </si>
  <si>
    <t>Proyecto para cofinanciarcada año el transporte de alevinos desde los sitios de producción hasta los complejos cenagosos del departamento de Sucre OK</t>
  </si>
  <si>
    <t>MT253</t>
  </si>
  <si>
    <t>Centros de acopio construidos</t>
  </si>
  <si>
    <t>1709016</t>
  </si>
  <si>
    <t>170901600</t>
  </si>
  <si>
    <t>Los centros de acopio cumplen la función de reunir la producción para su posterior distribución y comercialización</t>
  </si>
  <si>
    <t>Número de centros de acopio</t>
  </si>
  <si>
    <t xml:space="preserve">Construir un centro de acopio dotado de la maquinaria necesaria para procesar los productos agrícolas </t>
  </si>
  <si>
    <t>MT254</t>
  </si>
  <si>
    <t>Centros de acopio adecuados</t>
  </si>
  <si>
    <t>1709013</t>
  </si>
  <si>
    <t>170901300</t>
  </si>
  <si>
    <t>Red de abastecimiento Agroalimentaria (Tipo Banco: Banco de Gestiones) (Meta de la gestión: 1)</t>
  </si>
  <si>
    <t>Adecuar dos centros de acopio dotados de la maquinaria necesaria para procesar los productos agrícolas - ALIANZA NACIONAL AGRO ALIMENTARIA</t>
  </si>
  <si>
    <t>MT255</t>
  </si>
  <si>
    <t>Infraestructura de producción agrícola construida</t>
  </si>
  <si>
    <t>1709043</t>
  </si>
  <si>
    <t>170904300</t>
  </si>
  <si>
    <t>Incluye todo tipo de construcciones que sean parte de un proyecto productivo ligado a la producción primaria agrícola. Ej.: invernaderos.</t>
  </si>
  <si>
    <t>Número de infraestructura de producción agrícola</t>
  </si>
  <si>
    <t>INFRAESTRUCTURA DE RIESGO POR GOTEO MEDIANTE EL PROYECTO "IMPLEMENTACIÓN DE AGRONEGOCIOS HORTOFRUTÍCOLAS INTENSIVOS CON PEQUEÑOS PRODUCTORES DE LOS MUNICIPIOS DE SUCRE, GUARANDA Y MAJAGUAL EN EL DEPARTAMENTO DE SUCRE" (Tipo Banco: Banco de Gestiones) (Meta de la gestión: 300)</t>
  </si>
  <si>
    <t>INFRAESTRUCTURA DE RIESGO POR GOTEO MEDIANTE EL PROYECTO "IMPLEMENTACIÓN DE AGRONEGOCIOS HORTOFRUTÍCOLAS INTENSIVOS CON PEQUEÑOS PRODUCTORES DE LOS MUNICIPIOS DE SUCRE, GUARANDA Y MAJAGUAL EN EL DEPARTAMENTO DE SUCRE" (Tipo de banco: Banco de Gestiones) (Meta de la gestión: 300) (Ejecutado: 300)</t>
  </si>
  <si>
    <t>ADECUACIÓN DE JAGÜEYES EN ZONA RURAL DEL DEPARTAMENTO MEDIANTE EL USO DE MAQUINARIA AMARILLA DE LA GOBERNACIÓN DE SUCRE (Tipo de Banco: Banco de Gestiones)</t>
  </si>
  <si>
    <t xml:space="preserve">Diseño para la construcción de reservorios y almacenamiento de agua y construcción de distritos de riego en los municipios </t>
  </si>
  <si>
    <t>MT256</t>
  </si>
  <si>
    <t>1709096</t>
  </si>
  <si>
    <t>170909600</t>
  </si>
  <si>
    <t>Incluye la realización de los estudios requeridos en las fases de pre factibilidad, factibilidad o definitivos.</t>
  </si>
  <si>
    <t>Plan departamental de riego de Sucre en marco del Memorando de Entendimiento 001 suscrito entre La Unidad de Planificación de Tierras Rurales, Adecuación de Tierras y Usos Agropecuarios - UPRA y la Gobernación de Sucre. (Tipo Banco: Banco de Gestiones) (Meta de la gestión: 1)</t>
  </si>
  <si>
    <t>Plan departamental de riego de Sucre en marco del Memorando de Entendimiento 001 suscrito entre La Unidad de Planificación de Tierras Rurales, Adecuación de Tierras y Usos Agropecuarios - UPRA y la Gobernación de Sucre. (Tipo de banco: Banco de Gestiones) (Meta de la gestión: 1) (Ejecutado: 1)</t>
  </si>
  <si>
    <t>ESTUDIOS Y DISEÑOS PARA LA CONSTRUCCIÓN DEL GRAN EMBALSE EN LA SUBREGIÓN SABANAS EN EL DEPARTAMENTO DE SUCRE. (Meta Programada: 1) (Tipo de Banco: Banco de Gestiones)</t>
  </si>
  <si>
    <t>ESTUDIOS, DISEÑOS Y FORTALECIMIENTO INSTITUCIONAL PARA LA OPTIMIZACION DE LOS MINIDISTRITOS DE RIEGOS EN MUNICIPIOS PDET DEL DEPARTAMENTO DE SUCRE. (Meta del proyecto: 1) (Tipo de banco: Banco de Gestiones)</t>
  </si>
  <si>
    <t xml:space="preserve">Adelantar y ejecutar los estudios de factibilidad y diseño para la construcción de reservorios y almacenamiento de agua y construcción de distritos de riego en los municipios </t>
  </si>
  <si>
    <t>MT257</t>
  </si>
  <si>
    <t>Infraestructura de producción pecuaria construida</t>
  </si>
  <si>
    <t>1709049</t>
  </si>
  <si>
    <t>170904900</t>
  </si>
  <si>
    <t>Instalaciones que permiten el desarrollo de actividad agropecuaria permitiendo criar animales. Incluye Corrales: infraestructura que alberga animales como caballos, vacas, toros y cerdos. Gallineros o galpones: espacio destinado para la producción avícola. Porquerizas: espacio para alojamiento de ganado porcino. Sala de ordeño: espacio destinado para el ordeño de las vacas, cabras o búfalas.</t>
  </si>
  <si>
    <t>Número de infraestructura de producción pecuaria</t>
  </si>
  <si>
    <t>IMPLEMENTACIÓN DE UNA ESTACIÓN PISICICOLA PARA PRODUCCIÓN DE CARNE DE PESCADO Y REPOBLAMIENTO PESQUERO, FOMENTANDO LA ACUICULTURA EN EL  DEPARTAMENTO DE SUCRE (Meta del proyecto: 1)
CONSTRUCCIÓN DE INFRAESTRUCTURA PECUARIA EN EL MARCO DEL PROYECTO ALIANZAS PRODUCTIVAS: GALPONES, CERCAS, CONSTRUCCIÓN DE PORQUERIZAS. (Tipo de Banco: Banco de Gestiones)</t>
  </si>
  <si>
    <t>Proyectos de infraestructura para la producción y comercialización de productos agropecuaria, pesqueros y piscícolas  (galpones, infraestructura  agrícola, pecuaria y piscícola, entre otros)
Construcción de la estación píscicula para la Subregiín Mojana y</t>
  </si>
  <si>
    <t>MT258</t>
  </si>
  <si>
    <t>Infraestructura para el almacenamiento construida</t>
  </si>
  <si>
    <t>1709055</t>
  </si>
  <si>
    <t>170905500</t>
  </si>
  <si>
    <t>infraestructura utilizada en el manejo, almacenamiento de productos agrícolas, así mismo, almacenamiento de los agro insumos. Ej. Silos.</t>
  </si>
  <si>
    <t>Número de infraestructura para almacenamiento</t>
  </si>
  <si>
    <t>CONSTRUCCION DE LA PLANTA DE SECAMIENTO, TRILLA Y ALMACENAMIENTO DE ARROZ EN LA SUBREGIÓN MOJANA CON EPICENTRO EN EL MUNICIPPIO DE SAN MARCOS - SUCRE. (Tipo de Banco: Banco Territorial)</t>
  </si>
  <si>
    <t>Proyectos para construir plantas deecamiento, almacenamiento y trilla de arroz en las Sunregiones San Jorge y Mojana del departamento de Sucre</t>
  </si>
  <si>
    <t>MT259</t>
  </si>
  <si>
    <t>Infraestructura para la transformación de productos agropecuarios construida</t>
  </si>
  <si>
    <t>1709062</t>
  </si>
  <si>
    <t>170906200</t>
  </si>
  <si>
    <t>Ejemplo: lagunas de oxidación, Beneficiaderos, plantas de transformación productos primarios en materias primas o insumos para la industria, líneas de producción específica para manejo de subproductos, líneas de producción para transformación en productos terminados (leche en productos lácteos, maíz en cereales, frutas en conservas o mermeladas, etc.)</t>
  </si>
  <si>
    <t>Número de infraestructura para transformación de productos agropecuarios</t>
  </si>
  <si>
    <t>CONSTRUCCIÓN Y PUESTA EN MARCHA DE UNA PLANTA DE TRANSFORMACIÓN DE YUCA DULCE PARA LA PRODUCCIÓN DE HARINA COMESTIBLE EN EL DEPARTAMENTO DE SUCRE. BPIN: POR GENERAR. META: 2529 PEQUEÑOS PRODUCTORES DE LA SUBREGION SABANAS. (Meta del proyecto: 1) (Tipo de Banco: Banco de Aliados)
RUTA DEL ARROZ PARA EL DEPARTAMENTO DE SUCRE (Meta del proyecto: 1)
PLANTA DE SECAMIENTO, TRILLA Y ALMACENAMIENTO DEL ARROZ EN LA SUBREGIÓN MOJANA (Meta del proyecto: 1)</t>
  </si>
  <si>
    <t>Mesa de trabajo con Fondo de adaptación en semana 7-11  de octubre para la ruta del arroz.  Convenio para donar predio.</t>
  </si>
  <si>
    <t xml:space="preserve">Proyectos para construir plantas de procesamiento de alimento concentrado para fortalecer la producción agropecuaria en los municipios </t>
  </si>
  <si>
    <t>MT260</t>
  </si>
  <si>
    <t>Servicio de apoyo a la producción de las cadenas agrícolas, forestales, pecuarias, pesqueras y acuícolas</t>
  </si>
  <si>
    <t>1709105</t>
  </si>
  <si>
    <t>Cadenas productivas apoyadas</t>
  </si>
  <si>
    <t>170910500</t>
  </si>
  <si>
    <t xml:space="preserve">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t>
  </si>
  <si>
    <t>Número de cadenas productivas</t>
  </si>
  <si>
    <t>Fortalecimiento de la Cadena Apícola del departamento de Sucre. (BPIN: Por Gestión) (Meta del Proyecto: 1) (Ejecución 2024: 1)
FORTALECIMIENTO DE CADENA PRODUCTIVA DE YUCA A TRAVÉS DEL CLUSTER DE YUCA EN EL DEPARTAMENTO DE SUCRE. BPIN: POR GENERAR. META:1 (BPIN: Por Gestión) (Meta del Proyecto: 1) (Ejecución 2024: 1)</t>
  </si>
  <si>
    <t>FORTALECIMIENTO DE LA CADENA PRODUCTIVA PISCICOLA MEDIANTE EL PROYECTO "FORTALECIMIENTO PRODUCTIVO PISCÍCOLA PARA LA RECUPERACIÓN DE ESPECIES NATIVAS Y LA SEGURIDAD ALIMENTARIA EN ASOCIACIONES DE PESCADORES ARTESANALES DE LA ECORREGIÓN MOJANA DEL DEPARTAMENTO DE SUCRE" (Tipo Banco: Banco de Gestiones) (Meta de la gestión: 1)
FORTALECIMIENTO DE LA CADENA PRODUCTIVA AGRICOLA MEDIANTE EL PROYECTO "Apoyo Alianzas para mejorar las capacidades productivas y la seguridad alimentaria rural en el departamento de  Sucre" EN LOS MUNICIPIOS DE MAJAGUAL, SAN PEDRO, SANTIAGO DE TOLÚ, COROZAL (Tipo Banco: Banco de Gestiones) (Meta de la gestión: 1)</t>
  </si>
  <si>
    <t>FORTALECIMIENTO DE LA CADENA PRODUCTIVA PISCICOLA MEDIANTE EL PROYECTO "FORTALECIMIENTO PRODUCTIVO PISCÍCOLA PARA LA RECUPERACIÓN DE ESPECIES NATIVAS Y LA SEGURIDAD ALIMENTARIA EN ASOCIACIONES DE PESCADORES ARTESANALES DE LA ECORREGIÓN MOJANA DEL DEPARTAMENTO DE SUCRE" (Tipo de banco: Banco de Gestiones) (Meta de la gestión: 1) (Ejecutado: 1)
FORTALECIMIENTO DE LA CADENA PRODUCTIVA AGRICOLA MEDIANTE EL PROYECTO "Apoyo Alianzas para mejorar las capacidades productivas y la seguridad alimentaria rural en el departamento de  Sucre" EN LOS MUNICIPIOS DE MAJAGUAL, SAN PEDRO, SANTIAGO DE TOLÚ, COROZAL (Tipo de banco: Banco de Gestiones) (Meta de la gestión: 1) (Ejecutado: 1)</t>
  </si>
  <si>
    <t xml:space="preserve">02/10/2024: FORTALECIMIENTO DE CADENA PRODUCTIVA OVINO CAPRINO EN EL DEPARTAMENTO DE SUCRE.  Tiene CDP. Estructuración de estudios previos. ( 2024002700132) </t>
  </si>
  <si>
    <t>Proyectos para fortalecer la producción, investigación, transformación, certificación y comercialización de las cadenas productivas de Aguacate, Maíz, Arroz, Ganadería, Piscícola, Apícola, Hortofrutícolas, Marañón, Yuca, Ñame y Cacao</t>
  </si>
  <si>
    <t>MT261</t>
  </si>
  <si>
    <t>Territorio, Sostenibilidad y Oportunidades</t>
  </si>
  <si>
    <t>Porcentaje de hogares con déficit habitacional en el departamento de Sucre.</t>
  </si>
  <si>
    <t>0,67490000000000006</t>
  </si>
  <si>
    <t>2018</t>
  </si>
  <si>
    <t>0,66559999999999997</t>
  </si>
  <si>
    <t>11. Ciudades y comunidades sostenibles</t>
  </si>
  <si>
    <t>Vivienda Ciudad y Territorio</t>
  </si>
  <si>
    <t>Vivienda Digna: Superando la Pobreza</t>
  </si>
  <si>
    <t>Vivienda, Ciudad y Territorio</t>
  </si>
  <si>
    <t>Acceso a soluciones de vivienda</t>
  </si>
  <si>
    <t>4001</t>
  </si>
  <si>
    <t>Vivienda de Interés Social construidas</t>
  </si>
  <si>
    <t>4001042</t>
  </si>
  <si>
    <t>400104200</t>
  </si>
  <si>
    <t>Corresponde a la solución de vivienda de interés social nueva construida y entregada por el estado al hogar que le fue asignado el subsidio familiar de vivienda de interés social para la adquisición de una vivienda nueva.</t>
  </si>
  <si>
    <t>Número de viviendas</t>
  </si>
  <si>
    <t>Secretaría de Infraestructura</t>
  </si>
  <si>
    <t>CONSTRUCCIÓN DE VIVIENDAS PARA EL FORTALECIMIENTO DE LA POLÍTICA DE VIVIENDA RURAL VIVIENDA SOCIAL PARA EL CAMPO EN EL DEPARTAMENTO DE SUCRE. (BPIN: 2021002700249) (Meta del Proyecto: ) (Ejecución 2024: 64)</t>
  </si>
  <si>
    <t>CONSTRUCCIÓN DE VIVIENDAS Y SANITARIOS ECOLÓGICOS SECOS SISMORESISTNTES PARA EL TRANSLADO Y REUBICACIÓN DE FAMILIAS DEL ASENTAMIENTO RAIZAL DE BOCA CERRADA MUNICIPIO DE SAN ONOFRE, DEPARTAMENTO DE SUCRE. (Bpin: 20241301010247) (Meta del proyecto: 72)</t>
  </si>
  <si>
    <t>Proyecto para la construcción de 200 viviendas nuevas de interés social prioritario en sitio propio en ZONA RURAL del departamento de Sucre. Es necesario realizar la gestión con el Ministerio de Vivienda para jalonar una cofinanciación mayor del 50%.</t>
  </si>
  <si>
    <t>MT262</t>
  </si>
  <si>
    <t>Servicio de apoyo financiero para adquisición de vivienda</t>
  </si>
  <si>
    <t>4001031</t>
  </si>
  <si>
    <t>Hogares beneficiados con adquisición de vivienda</t>
  </si>
  <si>
    <t>400103100</t>
  </si>
  <si>
    <t>Corresponde al apoyo financiero a través de la asignación de un subsidio familiar de vivienda de interés social para la adquisición de una vivienda nueva y usada.</t>
  </si>
  <si>
    <t>Número de hogares</t>
  </si>
  <si>
    <t>APOYO FINANCIERO DEPARTAMENTAL EN EL MARCO DEL PROGRAMA DE SUBSIDIO FAMILIAR PARA LA ADQUISICIÓN DE VIVIENDA NUEVA EN EL DEPARTAMENTO DE SUCRE (Bpin: ) (Meta del proyecto: 500)</t>
  </si>
  <si>
    <t>Proyecto para la asignación de subsidios a familias de escasos recursos que pretendan acceder al programa de vivienda nueva "MI CASA YA" de MINVIVIENDA. El subsidio asciende a un monto de 10 SMMLV y con este las familias podrán realizar el cierre financie</t>
  </si>
  <si>
    <t>MT263</t>
  </si>
  <si>
    <t>Estudios de pre inversión e inversión</t>
  </si>
  <si>
    <t>4001030</t>
  </si>
  <si>
    <t>400103000</t>
  </si>
  <si>
    <t>Incluye la realización de estudios de pre factibilidad, factibilidad o definitivos para la ejecución de proyectos</t>
  </si>
  <si>
    <t>Diagnosticos técnicos y sociales individuales realizados para 400 viviendas en los municipios de buenavista, san pedro,Corozal y ovejas (Tipo Banco: Banco de Gestiones) (Meta de la gestión: 1)</t>
  </si>
  <si>
    <t>Diagnosticos técnicos y sociales individuales realizados para 400 viviendas en los municipios de buenavista, san pedro,Corozal y ovejas (Tipo de banco: Banco de Gestiones) (Meta de la gestión: 1) (Ejecutado: 1)</t>
  </si>
  <si>
    <t>Pendiente convocatorias Ministerio de Vivienda, Ciudad y Territorio. (Por formular) (Bpin: ) (Meta del proyecto: 1) (Tipo de banco: Banco de Gestiones)</t>
  </si>
  <si>
    <t>Elaboración de CONSULTORIAS para proyectos de vivienda nueva VIS en lotes disponibles en municipios del departamento de Sucre. Durante la visita de la Ministra de Vivienda, Dra. Catalina Velazco el pasado 2 de marzo de 2024, se detectó la ausencia de proy</t>
  </si>
  <si>
    <t>MT264</t>
  </si>
  <si>
    <t>Vivienda de Interés Social mejoradas</t>
  </si>
  <si>
    <t>4001044</t>
  </si>
  <si>
    <t>400104400</t>
  </si>
  <si>
    <t>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t>
  </si>
  <si>
    <t>MEJORAMIENTO DE VIVIENDA MEDIANTE EL PROGRAMA CASA DIGNA VIDA DIGNA EN ZONAS URBANAS DEL MUNICIPIO DE SINCELEJO, DEPARTAMENTO DE SUCRE. 192 viviendas + 10 adicionados. (BPIN: 2022002700035) (Meta del Proyecto: 202) (Ejecución 2024: 202)</t>
  </si>
  <si>
    <t>ADICIÓN CON RECURSOS BANCO MUNDIAL  - MEJORAMIENTO DE VIVIENDA MEDIANTE EL PROGRAMA CASA DIGNA VIDA DIGNA EN ZONAS URBANAS DEL MUNICIPIO DE SINCELEJO, DEPARTAMENTO DE SUCRE (BPIN: 2022002700035) (Tipo de Banco: Banco Territorial)</t>
  </si>
  <si>
    <t>ADICIÓN CON RECURSOS BANCO MUNDIAL  - MEJORAMIENTO DE VIVIENDA MEDIANTE EL PROGRAMA CASA DIGNA VIDA DIGNA EN ZONAS URBANAS DEL MUNICIPIO DE SINCELEJO, DEPARTAMENTO DE SUCRE (BPIN: 2022002700035) (Tipo de banco: Banco Territorial) (Meta total del proyecto: 285) (Ejecutado: 83.0)</t>
  </si>
  <si>
    <t>Mejoramiento de Vivienda urbana y rural en materia de subsidio familiar de vivienda en la modalidad de mejoramiento en el esquema asociativo del programa Cambia mi Casa en el Departamento de Sucre (BPIN: 2024002700118) (Meta del proyecto: 400) (Tipo de Banco: Banco Territorial) (Estado en Portafolio: En Ejecución)</t>
  </si>
  <si>
    <t>Pendientes 100 mejoramientos programados para el año 2027, por gestión</t>
  </si>
  <si>
    <t>Proyecto de mejoramiento de vivienda VIS a través de la oferta instituicional de MINVIVIENDA del programa "CAMBIA MI CASA". Se propone un esquema asociativo con el ministerio para jalonar recursos para realizar 500 mejoramientos en la subregión Sabanas de</t>
  </si>
  <si>
    <t>MT265</t>
  </si>
  <si>
    <t>Servicio de saneamiento y titulación de bienes fiscales</t>
  </si>
  <si>
    <t>4001007</t>
  </si>
  <si>
    <t>Bienes fiscales saneados y titulados</t>
  </si>
  <si>
    <t>400100700</t>
  </si>
  <si>
    <t>Número de bienes fiscales</t>
  </si>
  <si>
    <t>SANEAMIENTO Y FORMALIZACIÓN DE LA PROPIEDAD INMOBILIARIA PÚBLICA URBANA EN MUNICIPIOS DEL DEPARTAMENTO DE SUCRE. (2021002700016): 480 títulos. (BPIN: 2021002700016) (Meta del Proyecto: 480) (Ejecución 2024: 480)</t>
  </si>
  <si>
    <t>Titulación de predios en Sincelejo(Villa angela, villa katy y las canarias) y Tolú (Barrio guerreros sector - la granja manzanillo) (Tipo Banco: Banco de Gestiones) (Meta de la gestión: 126)</t>
  </si>
  <si>
    <t>Titulación de predios en Sincelejo(Villa angela, villa katy y las canarias) y Tolú (Barrio guerreros sector - la granja manzanillo) (Tipo de banco: Banco de Gestiones) (Meta de la gestión: 126) (Ejecutado: 126)</t>
  </si>
  <si>
    <t>ELABORACION DE ESTUDIOS TECNICOS Y JURIDICOS PARA EL SANEAMIENTO DE BIENES BALDIOS URBANOS CON FINES DE TITULACION EN MUNICIPIOS DEL DEPARTAMENTO DE SUCRE. (BPIN: 2025002700015) (Meta del proyecto: 500) (Tipo de Banco: Banco de Regalías) (Estado en Portafolio: En Ejecución)</t>
  </si>
  <si>
    <t>La plata asignada (indicativa) se dividió por meta programada. Si en 2024 son $400, el restante se distribuyó por cada año 2025 (200 títulos, $300) 2026 (200 títulos, $300) 2027 (100 títulos, $150)</t>
  </si>
  <si>
    <t>Consultorías para la TITULACIÓN gratuita de 1000 bienes fiscales en el departamento de Sucre. Este es un proyecto 100% financiado por el departamento de Sucre.</t>
  </si>
  <si>
    <t>MT266</t>
  </si>
  <si>
    <t>Servicio de apoyo financiero para arrendamiento de vivienda</t>
  </si>
  <si>
    <t>4001033</t>
  </si>
  <si>
    <t>Hogares beneficiados con arrendamiento de vivienda</t>
  </si>
  <si>
    <t>400103300</t>
  </si>
  <si>
    <t>Corresponde al apoyo financiero a través de la asignación de un subsidio familiar de vivienda de interés social para arrendamiento.</t>
  </si>
  <si>
    <t>EN EL MARCO DEL PROYECTO "APOYO A LOS PROCESOS DE REUBICACIÓN DE FAMILIAS EN ALTO RIESGO EN LA URBANIZACIÓN VILLA PAZ DE SINCELEJO, DEPARTAMENTO DE SUCRE" (Tipo Banco: Banco de Gestiones) (Meta de la gestión: 19)</t>
  </si>
  <si>
    <t>EN EL MARCO DEL PROYECTO "APOYO A LOS PROCESOS DE REUBICACIÓN DE FAMILIAS EN ALTO RIESGO EN LA URBANIZACIÓN VILLA PAZ DE SINCELEJO, DEPARTAMENTO DE SUCRE" (Tipo de banco: Banco de Gestiones) (Meta de la gestión: 19) (Ejecutado: 19)</t>
  </si>
  <si>
    <t>EN EL MARCO DEL PROYECTO "APOYO A LOS PROCESOS DE REUBICACIÓN DE FAMILIAS EN ALTO RIESGO EN LA URBANIZACIÓN VILLA PAZ DE SINCELEJO, DEPARTAMENTO DE SUCRE" (Meta Programada: 19) (Tipo de Banco: Banco de Gestiones)</t>
  </si>
  <si>
    <t>EN EL MARCO DEL PROYECTO "APOYO A LOS PROCESOS DE REUBICACIÓN DE FAMILIAS EN ALTO RIESGO EN LA URBANIZACIÓN VILLA PAZ DE SINCELEJO, DEPARTAMENTO DE SUCRE" (Meta programada: 19) (Ejecución: 20) (Tipo de banco: Banco de Gestiones)</t>
  </si>
  <si>
    <t>Subsidios de ARRENDAMIENTO de vivienda destinados para 29 familias de la urbanización Villa Paz en Sincelejo - Sucre. Este es un subsidio anual para atender a las familias afectadas por un deslizamiento de ladera en la urbanización mencionada.</t>
  </si>
  <si>
    <t>MT267</t>
  </si>
  <si>
    <t>11 ciudades y comunidades sostenibles</t>
  </si>
  <si>
    <t>Ordenamiento territorial y desarrollo urbano</t>
  </si>
  <si>
    <t>4599031</t>
  </si>
  <si>
    <t>Entidades, organismos y dependencias asistidos técnicamente</t>
  </si>
  <si>
    <t>459903100</t>
  </si>
  <si>
    <t>Corresponde al acompañamiento,apoyo,  asesoría y seguimiento técnico para la transferencia de herramientas de gestión y conocimiento en políticas, planes , proyectos y programas de apoyo a la dirección y gestión de la administración territorial.</t>
  </si>
  <si>
    <t>Número de entidades, organismos y dependencias</t>
  </si>
  <si>
    <t>Secretaría de Planeación</t>
  </si>
  <si>
    <t>Prestación de servicios profesionales para brindar apoyo en la identificación, caracterización y análisis jurídico - cartográfico de los conflictos limítrofes en el departamento de Sucre (BPIN: 202600000005933) (Meta del proyecto: 1) (Tipo de Banco: Banco Territorial) (Estado en Portafolio: En Ejecución)
Prestación de servicios profesionales para brindar apoyo en la identificación, caracterización y análisis jurídico - cartográfico de los conflictos limítrofes en el departamento de Sucre (BPIN: 202600000005933) (Meta del proyecto: 1) (Tipo de Banco: Banco Territorial) (Estado en Portafolio: En Ejecución)</t>
  </si>
  <si>
    <t xml:space="preserve">3/10/2024_ Esta meta está siendo ejecutada desde la secretaría de planeación </t>
  </si>
  <si>
    <t>MT268</t>
  </si>
  <si>
    <t>Cobertura en servicios de acueducto</t>
  </si>
  <si>
    <t>0,71960000000000002</t>
  </si>
  <si>
    <t>DNP</t>
  </si>
  <si>
    <t xml:space="preserve">6 Agua limpia y saneamiento </t>
  </si>
  <si>
    <t>Agua Potable y saneamiento básico</t>
  </si>
  <si>
    <t>4003 - Acceso de la población a los servicios de agua potable y saneamiento básico</t>
  </si>
  <si>
    <t>4003</t>
  </si>
  <si>
    <t>Servicio de apoyo financiero a los planes, programas y proyectos de Agua Potable y Saneamiento Básico</t>
  </si>
  <si>
    <t>4003008</t>
  </si>
  <si>
    <t>Proyectos de acueducto, alcantarillado y aseo apoyados financieramente</t>
  </si>
  <si>
    <t>400300800</t>
  </si>
  <si>
    <t>Financiación o Cofinanciación a planes, programas y proyectos relacionados con Agua Potable y Saneamiento Básico</t>
  </si>
  <si>
    <t>EMPRESA AGUAS DE SUCRE S.A E.S</t>
  </si>
  <si>
    <t>MT269</t>
  </si>
  <si>
    <t>6 Agua limpia y saneamiento.</t>
  </si>
  <si>
    <t>Acceso de la población a los servicios de agua potable y saneamiento básico</t>
  </si>
  <si>
    <t>Acueductos construidos</t>
  </si>
  <si>
    <t>4003015</t>
  </si>
  <si>
    <t>400301500</t>
  </si>
  <si>
    <t>Conjunto de acciones y obras para la implementación de sistemas de acueducto nuevos.</t>
  </si>
  <si>
    <t>Número de acueductos</t>
  </si>
  <si>
    <t>CONSTRUCCIÓN DEL SISTEMA DE ACUEDUCTO DE LAS COMUNIDADES RURALES DE ALEMANIA, CARNE FLACA, COLONCITO Y SANTA TERESA, EN EL MUNICIPIO DE MAJAGUAL, DEPARTAMENTO DE SUCRE. (BPIN: 2022002700123) (Meta del Proyecto: 1) (Ejecución 2024: 1)</t>
  </si>
  <si>
    <t>CONSTRUCCIÓN DEL SISTEMA DE BOMBEO Y LÍNEA DE IMPULSIÓN DEL SISTEMA DE ACUEDUCTO DEL CORREGIMIENTO DE MORALITO, MUNICIPIO DE SAN LUIS DE SINCÉ, DEPARTAMENTO DE SUCRE. (Tipo Banco: Banco de Gestiones) (Meta de la gestión: 1)
CONSTRUCCIÓN DEL SISTEMA DE BOMBEO Y LÍNEA DE IMPULSIÓN DEL SISTEMA DE ACUEDUCTO DEL CORREGIMIENTO DE MORALITO, MUNICIPIO DE SAN LUIS DE SINCÉ, DEPARTAMENTO DE SUCRE. (BPIN: 2024002700125) (Tipo de Banco: Banco Territorial)</t>
  </si>
  <si>
    <t>CONSTRUCCIÓN DEL SISTEMA DE ACUEDUCTO DE LA COMUNIDAD RURAL LA ANGOSTURA MUNICIPIO DE CAIMITO DEPARTAMENTO DE SUCRE. (BPIN: 202500000008254) (Meta del proyecto: 1) (Tipo de Banco: Banco Territorial) (Estado en Portafolio: En Ejecución)</t>
  </si>
  <si>
    <t xml:space="preserve">Alemania, Carne Flaca, Coloncito, y Santa Teresa (2022002700123) - Obra finalizada
</t>
  </si>
  <si>
    <t>CONSTRUCCIÓN DEL SISTEMA DE ACUEDUCTO DE LA COMUNIDAD RURAL LA ANGOSTURA MUNICIPIO DE CAIMITO DEPARTAMENTO DE SUCRE 
CONSTRUCCIÓN DEL SISTEMA DE BOMBEO Y LÍNEA DE IMPULSIÓN DEL SISTEMA DE ACUEDUCTO DEL CORREGIMIENTO DE MORALITO, MUNICIPIO DE SAN LUIS DE S</t>
  </si>
  <si>
    <t>MT270</t>
  </si>
  <si>
    <t>Acueductos ampliados</t>
  </si>
  <si>
    <t>4003016</t>
  </si>
  <si>
    <t>400301600</t>
  </si>
  <si>
    <t>Conjunto de acciones y obras requeridas para aumentar la capacidad del acueducto en una misma área de cobertura.</t>
  </si>
  <si>
    <t>AMPLIACIÓN Y OPTIMIZACIÓN DEL SISTEMA DE ACUEDUCTO RURAL DE LAS COMUNIDADES LA SOLERA 1 Y 2 DEL MUNICIPIO DE CAIMITO DEPARTAMENTO DE SUCRE. (BPIN: 2021002700116) (Meta del Proyecto: 1) (Ejecución 2024: 1)</t>
  </si>
  <si>
    <t>AMPLIACIÓN Y OPTIMIZACIÓN DEL SISTEMA DE ACUEDUCTO PRIMERA ETAPA DE LA CABECERA MUNICIPAL DEL MUNICIPIO DE MORROA DEPARTAMENTO DE SUCRE. (BPIN: 20221301010208) (Tipo de Banco: Banco de Regalías)
AMPLIACIÓN Y OPTIMIZACIÓN SEGUNDA ETAPA, DEL SISTEMA DE ACUEDUCTO DE LA CABECERA MUNICIPAL DE LOS PALMITOS, DEPARTAMENTO DE SUCRE. (BPIN: 2022002700127) (Tipo de Banco: Banco de Aliados)
AMPLIACIÓN Y OPTIMIZACIÓN DEL SISTEMA DE ACUEDUCTO DE LA CABECERA MUNICIPAL DE LA UNIÓN, DEPARTAMENTO DE SUCRE. (BPIN: 2021002700194) (Tipo de Banco: Banco de Regalías)
AMPLIACIÓN Y OPTIMIZACIÓN DEL SISTEMA DE ACUEDUCTO DEL CORREGIMIENTO DE NUEVA ESTACIÓN MUNICIPIO DE CAIMITO DEPARTAMENTO DE SUCRE (BPIN:  2021002700139) (Tipo de Banco: Banco de Regalías)
AMPLIACIÓN Y OPTIMIZACIÓN DEL SISTEMA DE ACUEDUCTO DEL CORREGIMIENTO DE CAYO DE LA CRUZ MUNICIPIO DE SAN MARCOS, SUCRE (BPIN: 2020Er0099828) (Tipo de Banco: Banco Territorial)
AMPLIACIÓN Y OPTIMIZACIÓN DEL SISTEMA DE ACUEDUCTO DEL CORREGIMIENTO DIAZGRANADOS, EN EL MUNICIPIO DE GUARANDA, DEPARTAMENTO DE SUCRE. (BPIN: 2023002700002) (Tipo de Banco: Banco de Aliados)
AMPLIACION Y OPTIMIZACION DEL SISTEMA DE ACUEDUCTO RURAL DE LAS COMUNIDADES LA MEJIA Y AGUILAR DEL MUNICIPIO DE CAIMITO DEPARTAMENTO DE SUCRE (BPIN: 202500000029431) (Tipo de Banco: Banco Territorial)
AMPLIACIÓN Y OPTIMIZACIÓN DEL SISTEMA DE ACUEDUCTO DEL CORREGIMIENTO DE PUEBLO NUEVO, MUNICIPIO DE GALERAS, DEPARTAMENTO DE SUCRE (BPIN: 202500000043198) (Tipo de Banco: Banco Territorial)</t>
  </si>
  <si>
    <t>AMPLIACIÓN Y OPTIMIZACIÓN DEL SISTEMA DE ACUEDUCTO DE LOS CORREGIMIENTOS DE MATEO PÉREZ, MATA DE CAÑA, MUNICIPIO DE SAMPUÉS, DEPARTAMENTO DE SUCRE (BPIN: 2020Er0105288) (Estado en Portafolio: Suspendido)
Ampliacion y optimizacion segunda etapa del sistema de acueducto de los centros poblados de Segovia y Los Perez en el municipio de Sampues, Sucre (BPIN: 202500000018606) (Estado en Portafolio: En gestión de recursos)
AMPLIACIÓN Y OPTIMIZACION DEL SISTEMA DE ACUEDUCTO DEL CENTRO POBLADO DE TIERRA SANTA EN EL MUNICIPIO DE GUARANDA, DEPARTAMENTO DE SUCRE. (BPIN: Pendiente) (Meta del proyecto: 1)
AMPLIACION Y OPTIMIZACION DEL SISTEMA DE ACUEDUCTO DE LOS CENTROS POBLADOS DE NARIÑO, NARANJAL Y PAMPANILLA DEL MUNICIPIO DE SUCRE, EN EL DEPARTAMENTO DE SUCRE. (BPIN: Pendiente)
AMPLIACIÓN Y OPTIMIZACIÓN DEL SISTEMA DE ACUEDUCTO DEL CORREGIMIENTO DE SAN LUIS MUNICIPIO DE SAMPUÉS DEPARTAMENTO DE SUCRE. (BPIN: 2021002700368) (Tipo de Banco: Banco de Aliados)
AMPLIACIÓN Y OPTIMIZACIÓN DEL SISTEMA DE ACUEDUCTO RURAL DEL CORREGIMIENTO DE SANTIAGO APÓSTOL EN EL MUNICIPIO DE SAN BENITO ABAD, DEPARTAMENTO DE SUCRE (BPIN: 2023002700169) (Tipo de Banco: Banco de Regalías)
AMPLIACIÓN Y OPTIMIZACIÓN DEL SISTEMA DE ACUEDUCTO RURAL DE LAS COMUNIDADES LA MEJÍA Y AGUILAR, MUNICIPIO DE CAIMITO, DEPARTAMENTO DE SUCRE (BPIN: 2021Er0038167) (Tipo de Banco: Banco Territorial)
Implementación y fortalecimiento de la política pública PAP-PDA orientada a la planeación, estructuración y gestión integral de proyectos de agua potable y saneamiento básico en el departamento de Sucre (BPIN: 202600000008749) (Meta del proyecto: 3) (Tipo de Banco: Banco Territorial)</t>
  </si>
  <si>
    <t>AMPLIACIÓN Y OPTIMIZACIÓN DEL SISTEMA DE ACUEDUCTO DEL MUNICIPIO DE SAN ANTONIO DE PALMITO, DEPARTAMENTO DE SUCRE. (Bpin: 20211301010068)
AMPLIACIÓN DE REDES DE ACUEDUCTO DE LA CABECERA MUNICIPAL HACIA LA VEREDA LA GLORIA EN EL MUNICIPIO DE BUENAVISTA, DEPARTAMENTO DE SUCRE. (Bpin: )</t>
  </si>
  <si>
    <t>ACUEDUCTO CAYO DE LA CRUZ MUNICIPIO DE SAN MARCOS. EJECUCIÓN DEL 33.17%.. OBRAS PARA FINALIZAR 2024.
ACUEDUCTO DIAZGRANADOS, EN EL MUNICIPIO DE GUARANDA. (2023002700002). EJECUCIÓN DEL 39%.. OBRAS PARA FINALIZAR 2024
ACUEDUCTO RURAL DE LAS COMUNIDADES LA SOLERA 1 Y 2 DEL MUNICIPIO DE CAIMITO. (2021002700116). EJECUCIÓN DEL 85%.. OBRAS PARA FINALIZAR 2024.
ACUEDUCTO DE LOS CORREGIMIENTOS DE MATEO PÉREZ Y MATA DE CAÑA EN EL MUNICIPIO DE SAMPUÉS ( 2020Er0105288). EJECUCIÓN DEL 34%.. OBRAS PARA FINALIZAR 2025.
ACUEDUCTO PRIMERA ETAPA DE LA CABECERA MUNICIPAL DEL MUNICIPIO DE MORROA. (20221301010208). EJECUCIÓN DEL 42%.. OBRAS PARA FINALIZAR 2025.
ACUEDUCTO DE LA CABECERA MUNICIPAL DE LOS PALMITOS.(2022002700127). EJECUCIÓN DEL 28%.. OBRAS PARA FINALIZAR 2025.
ACUEDUCTO DE LA CABECERA MUNICIPAL DE LA UNIÓN. (2021002700194). EJECUCIÓN DEL 23%.. OBRAS PARA FINALIZAR 2025.
ACUEDUCTO DEL CORREGIMIENTO DE NUEVA ESTACIÓN MUNICIPIO DE CAIMITO . ( 2021002700139). EJECUCIÓN DEL 83%.. OBRAS PARA FINALIZAR 2025.</t>
  </si>
  <si>
    <t xml:space="preserve">AMPLIACIÓN Y OPTIMIZACIÓN DEL SISTEMA DE ACUEDUCTO DEL CORREGIMIENTO DE CAYO DE LA CRUZ MUNICIPIO DE SAN MARCOS, SUCRE.
AMPLIACIÓN Y OPTIMIZACIÓN DEL SISTEMA DE ACUEDUCTO RURAL DE LOS CORREGIMIENTOS DE SEGOVIA Y LOS PEREZ EN EL MUNICIPIO DE SAMPUÉS SUCRE
</t>
  </si>
  <si>
    <t>MT271</t>
  </si>
  <si>
    <t>Acueductos optimizados</t>
  </si>
  <si>
    <t>4003017</t>
  </si>
  <si>
    <t>400301700</t>
  </si>
  <si>
    <t>Conjunto de acciones encaminadas a mejorar la capacidad, eficiencia y eficacia de la infraestructura componente del sistema de acueducto mediante su intervención parcial o total.</t>
  </si>
  <si>
    <t>AMPLIACIÓN Y OPTIMIZACIÓN DEL SISTEMA DE ACUEDUCTO RURAL DE LAS COMUNIDADES LA SOLERA 1 Y 2 DEL MUNICIPIO DE CAIMITO DEPARTAMENTO DE SUCRE. (BPIN: 2021002700116) (Meta del Proyecto: 1) (Ejecución 2024: 1)
OPTIMIZACIÓN Y AMPLIACIÓN DEL SISTEMA DE ACUEDUCTO DE LOS CORREGIMIENTOS DE QUITA SUEÑO, CHAPARRAL Y CAMAJON EN EL MUNICIPIO DE SUCRE DEPARTAMENTO DE SUCRE (BPIN: 2023002700112) (Meta del Proyecto: 1) (Ejecución 2024: 1)</t>
  </si>
  <si>
    <t>AMPLIACIÓN Y OPTIMIZACIÓN DEL SISTEMA DE ACUEDUCTO PRIMERA ETAPA DE LA CABECERA MUNICIPAL DEL MUNICIPIO DE MORROA DEPARTAMENTO DE SUCRE (BPIN: 20221301010208) (Tipo de Banco: Banco de Regalías)
AMPLIACIÓN Y OPTIMIZACIÓN DEL SISTEMA DE ACUEDUCTO DEL CORREGIMIENTO DE CAYO DE LA CRUZ MUNICIPIO DE SAN MARCOS, SUCRE (BPIN: 2020Er0099828) (Tipo de Banco: Banco Territorial)
AMPLIACIÓN Y OPTIMIZACIÓN DEL SISTEMA DE ACUEDUCTO DEL CORREGIMIENTO DIAZGRANADOS, EN EL MUNICIPIO DE GUARANDA, DEPARTAMENTO DE SUCRE. (BPIN: 2023002700002) (Tipo de Banco: Banco Territorial)
OPTIMIZACIÓN DEL SISTEMA DE ACUEDUCTO DEL MUNICIPIO DE SAN LUIS DE SINCÉ DEL DEPARTAMENTO DE SUCRE (PRIMERA ETAPA). (BPIN: ) (Tipo de Banco: Banco de Aliados)
AMPLIACIÓN Y OPTIMIZACIÓN DEL SISTEMA DE ACUEDUCTO DEL CORREGIMIENTO DE NUEVA ESTACIÓN MUNICIPIO DE CAIMITO DEPARTAMENTO DE SUCRE (BPIN: 2021002700139) (Tipo de Banco: Banco de Aliados)
AMPLIACIÓN Y OPTIMIZACIÓN DEL SISTEMA DE ACUEDUCTO DE LA CABECERA MUNICIPAL DE LA UNIÓN, DEPARTAMENTO DE SUCRE (BPIN: 2021002700194) (Tipo de Banco: Banco de Regalías)
AMPLIACIÓN Y OPTIMIZACIÓN SEGUNDA ETAPA, DEL SISTEMA DE ACUEDUCTO DE LA CABECERA MUNICIPAL DE LOS PALMITOS, DEPARTAMENTO DE SUCRE (BPIN: 2022002700127) (Tipo de Banco: Banco Territorial)</t>
  </si>
  <si>
    <t>OPTIMIZACIÓN DEL SISTEMA DE ACUEDUCTO DEL MUNICIPIO DE SAN LUIS DE SINCÉ DEL DEPARTAMENTO DE SUCRE (PRIMERA ETAPA). (BPIN: ) (Tipo de banco: Banco de Aliados) (Meta total del proyecto: 1) (Ejecutado: 1.0)</t>
  </si>
  <si>
    <t>AMPLIACIÓN Y OPTIMIZACIÓN DEL SISTEMA DE ACUEDUCTO DEL CORREGIMIENTO DE SAN LUIS MUNICIPIO DE SAMPUÉS DEPARTAMENTO DE SUCRE (BPIN: 2021002700368) (Meta del proyecto: 1) (Tipo de Banco: Banco de Aliados) (Estado en Portafolio: Suspendido)
AMPLIACIÓN Y OPTIMIZACIÓN DEL SISTEMA DE ACUEDUCTO RURAL DEL CORREGIMIENTO DE SANTIAGO APÓSTOL EN EL MUNICIPIO DE SAN BENITO ABAD, DEPARTAMENTO DE SUCRE (BPIN: 2023002700169) (Meta del proyecto: 1) (Tipo de Banco: Banco de Regalías) (Estado en Portafolio: En Ejecución)
AMPLIACIÓN Y OPTIMIZACIÓN DEL SISTEMA DE ACUEDUCTO DE LOS CORREGIMIENTOS DE MATEO PÉREZ Y MATA DE CAÑA EN EL MUNICIPIO DE SAMPUÉS -SUCRE. (BPIN: 2020Er0105288) (Meta del proyecto: 1)
AMPLIACION Y OPTIMIZACION DEL SISTEMA DE ACUEDUCTO DE LOS CENTROS POBLADOS DE NARIÑO, NARANJAL Y PAMPANILLA DEL MUNICIPIO DE SUCRE, EN EL DEPARTAMENTO DE SUCRE. (BPIN: Pendiente) (Meta del proyecto: 1)
AMPLIACIÓN Y OPTIMIZACION DEL SISTEMA DE ACUEDUCTO DEL CENTRO POBLADO DE TIERRA SANTA EN EL MUNICIPIO DE GUARANDA, DEPARTAMENTO DE SUCRE. (BPIN: Pendiente) (Meta del proyecto: 1)
AMPLIACIÓN Y OPTIMIZACIÓN DEL SISTEMA DE ACUEDUCTO RURAL DE LAS COMUNIDADES LA MEJÍA Y AGUILAR, MUNICIPIO DE CAIMITO, DEPARTAMENTO DE SUCRE (BPIN: 2021Er0038167) (Meta del proyecto: 1)
AMPLIACIÓN Y OPTIMIZACIÓN DEL SISTEMA DE ACUEDUCTO RURAL DE LOS CORREGIMIENTO DE SEGOVIA Y LOS PÉREZ EN EL MUNICIPIO DE SAMPUÉS, DEPARTAMENTO DE SUCRE (BPIN: 2023002700160) (Meta del proyecto: 1)
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t>
  </si>
  <si>
    <t>AMPLIACIÓN Y OPTIMIZACIÓN DEL SISTEMA DE ACUEDUCTO DEL MUNICIPIO DE SAN ANTONIO DE PALMITO, DEPARTAMENTO DE SUCRE (Bpin: ) (Meta del proyecto: 1)
AMPLIACIÓN DE REDES DE ACUEDUCTO DE LA CABECERA MUNICIPAL HACIA LA VEREDA LA GLORIA EN EL MUNICIPIO DE BUENAVISTA, DEPARTAMENTO DE SUCRE. (Bpin: ) (Meta del proyecto: 1)</t>
  </si>
  <si>
    <t>ACUEDUCTO CAYO DE LA CRUZ MUNICIPIO DE SAN MARCOS. EJECUCIÓN DEL 33.17%.. OBRAS PARA FINALIZAR 2024.
ACUEDUCTO DIAZGRANADOS, EN EL MUNICIPIO DE GUARANDA. (2023002700002). EJECUCIÓN DEL 39%.. OBRAS PARA FINALIZAR 2024.
ACUEDUCTO RURAL DE LAS COMUNIDADES LA SOLERA 1 Y 2 DEL MUNICIPIO DE CAIMITO. (2021002700116). EJECUCIÓN DEL 85%.. OBRAS PARA FINALIZAR 2024.
ACUEDUCTO DE LOS CORREGIMIENTOS DE MATEO PÉREZ Y MATA DE CAÑA EN EL MUNICIPIO DE SAMPUÉS ( 2020Er0105288). EJECUCIÓN DEL 34%.. OBRAS PARA FINALIZAR 2025.
ACUEDUCTO PRIMERA ETAPA DE LA CABECERA MUNICIPAL DEL MUNICIPIO DE MORROA. (20221301010208). EJECUCIÓN DEL 42%.. OBRAS PARA FINALIZAR 2025.
ACUEDUCTO DE LA CABECERA MUNICIPAL DE LOS PALMITOS.(2022002700127). EJECUCIÓN DEL 28%.. OBRAS PARA FINALIZAR 2025.
ACUEDUCTO DE LA CABECERA MUNICIPAL DE LA UNIÓN. (2021002700194). EJECUCIÓN DEL 23%.. OBRAS PARA FINALIZAR 2025.
ACUEDUCTO DEL CORREGIMIENTO DE NUEVA ESTACIÓN MUNICIPIO DE CAIMITO . ( 2021002700139). EJECUCIÓN DEL 83%.. OBRAS PARA FINALIZAR 2025.
ACUEDUCTO DEL CORREGIMIENTO DE SAN LUIS MUNICIPIO DE SAMPUÉS. (2021002700368). EJECUCIÓN DEL 69%.. OBRAS PARA FINALIZAR 2025.
OPTIMIZACIÓN DEL SISTEMA DE ACUEDUCTO DEL CORREGIMIENTO DE BUENAVISTA EN EL MUNICIPIO DE SAN MARCOS DEPARTAMENTO DE SUCRE. EJECUCIÓN DEL 19%.. OBRAS PARA FINALIZAR 2025.</t>
  </si>
  <si>
    <t>AMPLIACIÓN Y OPTIMIZACIÓN DEL SISTEMA DE ACUEDUCTO RURAL DE LOS CORREGIMIENTOS DE SEGOVIA Y LOS PEREZ EN EL MUNICIPIO DE SAMPUÉS SUCRE
AMPLIACIÓN Y OPTIMIZACIÓN DEL SISTEMA DE ACUEDUCTO EN EL MUNICIPIO DE SAN ANTONIO DE PALMITO, DEPARTAMENTO DE SUCRE.
AMP</t>
  </si>
  <si>
    <t>MT272</t>
  </si>
  <si>
    <t>4599030</t>
  </si>
  <si>
    <t>459903000</t>
  </si>
  <si>
    <t>PROGRAMA CULTURA DEL AGUA Y CAPACITACIÓN EN ESTILOS DE VIDA SALUDABLE (Tipo Banco: Banco de Gestiones) (Meta de la gestión: 200)
CAPACITACIÓN LEY 142 (Tipo Banco: Banco de Gestiones) (Meta de la gestión: 100)</t>
  </si>
  <si>
    <t>PROGRAMA CULTURA DEL AGUA Y CAPACITACIÓN EN ESTILOS DE VIDA SALUDABLE (Tipo de banco: Banco de Gestiones) (Meta de la gestión: 200) (Ejecutado: 478)
CAPACITACIÓN LEY 142 (Tipo de banco: Banco de Gestiones) (Meta de la gestión: 100) (Ejecutado: 126)</t>
  </si>
  <si>
    <t>PROGRAMA CULTURA DEL AGUA Y CAPACITACIÓN EN ESTILOS DE VIDA SALUDABLE (Meta del proyecto: 50)
CAPACITACIÓN LEY 142 (Meta del proyecto: 50)</t>
  </si>
  <si>
    <t>DESARROLLAR CAPACITACIONES A LAS COMUNIDADES DE LOS MUNICIPIOS PRIORIZADOS POR VIGENCIA, VINCULADOS AL PDA SUCRE EN LOS EJES TÉMATICOS DE LOS PROGRAMAS LA CULTURA DEL AGUA Y SANEAMIENTO BÁSICO.</t>
  </si>
  <si>
    <t>MT273</t>
  </si>
  <si>
    <t>4003042</t>
  </si>
  <si>
    <t>400304200</t>
  </si>
  <si>
    <t>ESTUDIOS Y DISEÑOS PARA LA OPTIMIZACIÓN Y/O AMPLIACION DEL SISTEMA DE ACUEDUCTO Y ALCANTARILLADO SANITARIO EN EL CORREGIMIENTO SAN RAFAEL, MUNICIPIO DE OVEJAS, SUCRE. (BPIN: 202500000028902) (Tipo de Banco: Banco Territorial)
ESTUDIOS Y DISEÑOS PARA LA OPTIMIZACION DEL SISTEMA DE ACUEDUCTO DE LA CABECERA MUNICIPAL DE LOS PALMITOS, DEPARTAMENTO DE SUCRE. (BPIN: 202500000015450) (Tipo de Banco: Banco Territorial)
ESTUDIOS Y DISEÑOS PARA LA CONSTRUCCIÓN DEL SISTEMA DE ABASTECIMIENTO DE AGUA POTABLE DE LAS COMUNIDADES DE LAS CHICHAS, PROVIDENCIA Y LOS ANONES, MUNICIPIO DE BUENAVISTA, DEPARTAMENTO DE SUCRE (BPIN: 2024002700123) (Tipo de Banco: Banco Territorial)
ESTUDIOS Y DISEÑOS PARA LA AMPLIACION Y OPTIMIZACIÓN DEL SISTEMA DE ACUEDUCTO DE LA CABECERA MUNICIPAL DE EL ROBLE, DEPARTAMENTO DE SUCRE (BPIN: 2024002700122) (Tipo de Banco: Banco Territorial)
Estudios y Diseños para la Construcción del Siestema de Alcantarillado Sanitario del Corregimiento de Palo Alto, Municipio de San Onofre Sucre. (BPIN: 202500000030851) (Tipo de Banco: Banco Territorial)</t>
  </si>
  <si>
    <t>Estudios y diseños para la ampliación y optimización del sistema de acueducto de la cabecera municipal de  Los Palmitos, Sucre (Bpin: 202500000015450) (Tipo de Banco: Banco Territorial) (Meta total del indicador: 1.0) (Meta total de la vigencia: 1.0) (Ejecutado: 0.0)
ESTUDIOS Y DISEÑOS PARA LA CONSTRUCCIÓN DEL SISTEMA DE ABASTECIMIENTO DE AGUA POTABLE DE LAS COMUNIDADES DE LAS CHICHAS, PROVIDENCIA Y LOS ANONES, MUNICIPIO DE BUENAVISTA, DEPARTAMENTO DE SUCRE (BPIN: 2024002700123) (Tipo de banco: Banco Territorial) (Meta total del proyecto: 1) (Ejecutado: 1.0)</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</si>
  <si>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 (BPIN: 2023002700177) (Meta del proyecto: 1) (Tipo de Banco: Banco de Regalías) (Estado en Portafolio: En Ejecución)
Estudios y diseños para la optimización y/o ampliación del sistema de acueducto y alcantarillado sanitario en el corregimiento siete palmas, Municipio de Caimito (BPIN: 202500000026430) (Meta del proyecto: 1) (Tipo de Banco: Banco Territorial) (Estado en Portafolio: Contratado)
Estudios y Diseños para la ampliación y optimización del sistema de acueducto de los centros poblados de Nariño, Naranjal y Pampanilla del municipio de Sucre, Sucre (BPIN: 202500000021014) (Meta del proyecto: 1) (Tipo de Banco: Banco Territorial)
Implementación y fortalecimiento de la política pública PAP-PDA orientada a la planeación, estructuración y gestión integral de proyectos de agua potable y saneamiento básico en el departamento de Sucre (BPIN: 202600000008749) (Meta del proyecto: 4) (Tipo de Banco: Banco Territorial)</t>
  </si>
  <si>
    <t>DISEÑO DE LA ALTERNATIVA SOSTENIBLE DE PROVISIÓN DE AGUA PARA LAS SUBREGIONES SABANA Y MONTES DE MARÍA DEL DEPARTAMENTO DE SUCRE (ACUEDUCTO REGIONAL DE LA SABANA) (Bpin: 2021000020074) (Meta del proyecto: 1) (Tipo de banco: Banco Territorial)
Estudios y diseños para la ampliación y optimización de los sistemas de acueducto de los municipios de Colosó y Chalán, en el departamento de Sucre (Bpin: 202500000024632) (Meta del proyecto: 1) (Tipo de banco: Banco Territorial)</t>
  </si>
  <si>
    <t>ESTUDIOS Y DISEÑOS PARA LA AMPLIACION Y OPTIMIZACIÓN DEL SISTEMA DE ACUEDUCTO DE LA CABECERA MUNICIPAL DE EL ROBLE, DEPARTAMENTO DE SUCRE. (2024002700122). SE ENCUENTRA PRESENTADO ANTE EL BANCO DE PROYECTOS DE LA GOBERNACIÓN DE SUCRE.
ESTUDIOS Y DISEÑOS PARA LA CONSTRUCCIÓN DEL SISTEMA DE ABASTECIMIENTO DE AGUA POTABLE DE LAS COMUNIDADES DE LAS CHICHAS, PROVIDENCIA Y LOS ANONES, MUNICIPIO DE BUENAVISTA, DEPARTAMENTO DE SUCRE. (2024002700123). SE ENCUENTRA PRESENTADO ANTE EL BANCO DE PROYECTOS DE LA GOBERNACIÓN DE SUCRE.</t>
  </si>
  <si>
    <t>ESTUDIOS Y DISEÑOS PARA LA CONSTRUCCIÓN DEL SISTEMA DE ABASTECIMIENTO DE AGUA POTABLE Y MANEJO DE AGUAS RESIDUALES PARA EL CORREGIMIENTO SIETE PALMAS, MUNICIPIO DE CAIMITO, DEPARTAMENTO DE SUCRE.
ESTUDIOS Y DISEÑOS PARA LA CONSTRUCCIÓN DEL SISTEMA DE ABAS</t>
  </si>
  <si>
    <t>MT274</t>
  </si>
  <si>
    <t>Unidades sanitarias con saneamiento básico construidas</t>
  </si>
  <si>
    <t>4003044</t>
  </si>
  <si>
    <t>Viviendas beneficiadas con la construcción de unidades sanitarias</t>
  </si>
  <si>
    <t>400304400</t>
  </si>
  <si>
    <t>Construcción de unidades sanitarias para vivienda rural dispersa de los municipios de San Marcos y San Juan de Betulia en el Departamento de Sucre. (BPIN: 2023002700077) (Meta del Proyecto: 66) (Ejecución 2024: 66)</t>
  </si>
  <si>
    <t>Construcción de unidades sanitarias para vivienda rural dispersa de los municipios de San Marcos y San Juan de Betulia en el Departamento de Sucre. 2023002700077. Este proyecto se encuentra con un 43% de avance y está acargo de la secretaria de infraestructura departamental y tiene como fecha de finalziación noviembre del presente año.</t>
  </si>
  <si>
    <t>CONSTRUCCIÓN DE UNIDADES SANITARIAS PARA VIVIENDA RURAL DISPERSA DE LOS MUNICIPIOS DE SAN MARCOS Y SAN JUAN DE BETULIA, EN EL DEPARTAMENTO DE  SUCRE</t>
  </si>
  <si>
    <t>MT275</t>
  </si>
  <si>
    <t>3 Salud y Bienestar</t>
  </si>
  <si>
    <t>Servicio de apoyo financiero para capitalización de empresas</t>
  </si>
  <si>
    <t>4003046</t>
  </si>
  <si>
    <t>Empresas capitalizadas</t>
  </si>
  <si>
    <t>400304600</t>
  </si>
  <si>
    <t>Constituye el mecanismo por el cual se inyectan recursos líquidos a una empresa en riesgo financiero para que continúe con su operación.</t>
  </si>
  <si>
    <t>Funcionamiento ADS (BPIN: Por Gestión) (Meta del Proyecto: 1) (Ejecución 2024: 1)</t>
  </si>
  <si>
    <t>Funcionamiento ADS (Tipo Banco: Banco de Gestiones) (Meta de la gestión: 1)</t>
  </si>
  <si>
    <t>Funcionamiento ADS (Tipo de banco: Banco de Gestiones) (Meta de la gestión: 1) (Ejecutado: 1)</t>
  </si>
  <si>
    <t>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 (Estado en Portafolio: En Ejecución)
Funcionamiento ADS (BPIN: Por Gestión) (Meta del proyecto: 1)</t>
  </si>
  <si>
    <t>Funcionamiento ADS (Bpin: Por Gestión) (Meta del proyecto: 1)</t>
  </si>
  <si>
    <t>Ops Aguas De Sucre</t>
  </si>
  <si>
    <t>MT276</t>
  </si>
  <si>
    <t>Cobertura en servicios de alcantarillado</t>
  </si>
  <si>
    <t>0,57399999999999995</t>
  </si>
  <si>
    <t>0,62</t>
  </si>
  <si>
    <t>3. Salud y Bienestar</t>
  </si>
  <si>
    <t>Alcantarillados construidos</t>
  </si>
  <si>
    <t>4003018</t>
  </si>
  <si>
    <t>400301800</t>
  </si>
  <si>
    <t>Conjunto de acciones y obras para la implementación de sistemas de alcantarillado nuevos.</t>
  </si>
  <si>
    <t>Número de alcantarillados</t>
  </si>
  <si>
    <t>CONSTRUCCIÓN DEL SISTEMA DE ALCANTARILLADO DE LA CABECERA MUNICIPAL DE SAN BENITO ABAD (FASE II) DEPARTAMENTO DE SUCRE (BPIN: 2018002700092) (Meta del proyecto: 1) (Tipo de Banco: Banco de Aliados)
CONSTRUCCIÓN DE LA SEGUNDA ETAPA DEL SISTEMA DE ALCANTARILLADO DEL CORREGIMIENTO DE SANTIAGO APÓSTOL, MUNICIPIO DE SAN BENITO DE ABAD, DEPARTAMENTO DE SUCRE (BPIN: 2021002700153) (Meta del proyecto: 1) (Tipo de Banco: Banco de Aliados)
CONTRUCCIÓN DEL SISTEMA DE ALCANTARILLADO DEL CORREGIMIENTO CEJA DEL MANGO EN EL MUNICIPIO DE SAMPUES, DEPARTAMENTO DE SUCRE  (Meta del proyecto: 1)</t>
  </si>
  <si>
    <t>CONSTRUCCIÓN DEL SISTEMA DE TRATAMIETO DE AGUAS RESIDUALES E INTERCEPTOR DEL ALCANTARILLADO SANITARIO DEL MUNICIPO DE COROZAL (Bpin: 2021002700097) (Meta del proyecto: 1) (Tipo de banco: Banco de Aliados)</t>
  </si>
  <si>
    <t>CONSTRUCCIÓN DE LA SEGUNDA ETAPA DEL SISTEMA DE ALCANTARILLADO DEL CORREGIMIENTO DE SANTIAGO APÓSTOL, MUNICIPIO DE SAN BENITO DE ABAD, DEPARTAMENTO DE SUCRE. (2021002700153). SE ENCUENTRA EN EJECUIÓN, PRESENTA UN 58% DE EJECUCIÓN FÍSICA. SE ESPERA QUE LAS OBRAS CULMINEN EL AÑO 2024.
CONSTRUCCIÓN DEL SISTEMA DE ALCANTARILLADO DE LA CABECERA MUNICIPAL DE SAN BENITO ABAD (FASE II) DEPARTAMENTO DE SUCRE. (2018002700092). SE ENCUENTRA EN EJECUCIÓN PRESENTA UN AVANCE FÍSICO DEL 69%. LAS OBRAS ESTÁN CONTEMPLADAS PARA SU TERMINACIÓN EN EL AÑO 2024.</t>
  </si>
  <si>
    <t>CONSTRUCCIÓN DEL SISTEMA DE TRATAMIETO DE AGUAS  RESIDUALES E INTERCEPTOR DEL ALCANTARILLADO SANITARIO DEL MUNICIPO DE COROZAL EL MUNICIPIO DE COROZAL
CONSTRUCCIÓN DE LA PRIMERA ETAPA DEL SISTEMA DE ALCANTARILLADO SANITARIO DEL CORREGIMIENTO DE RINCÓN DEL</t>
  </si>
  <si>
    <t>MT277</t>
  </si>
  <si>
    <t>Alcantarillados ampliados</t>
  </si>
  <si>
    <t>4003019</t>
  </si>
  <si>
    <t>400301900</t>
  </si>
  <si>
    <t>Conjunto de acciones y obras requeridas para aumentar la capacidad del alcantarillado en una misma área de cobertura.</t>
  </si>
  <si>
    <t>AMPLIACIÓN Y OPTIMIZACIÓN DEL SISTEMA DE ALCANTARILLADO URBANO DEL MUNICIPIO DE MORROA, DEPARTAMENTO DE SUCRE (PRIMERA ETAPA) (BPIN: 2022002700077) (Estado en Portafolio: Suspendido)</t>
  </si>
  <si>
    <t>AMPLIACION Y OPTIMIZACION (PRIMERA ETAPA) DEL SISTEMA DE ALCANTARILLADO URBANO DEL MUNICIPIO DE MORROA, DEPARTAMENTO DE SUCRE
CONSTRUCCIÓN DEL SISTEMA DE ALCANTARILLADO DE LA CABECERA MUNICIPAL DE SAN BENITO ABAD (FASE II) DEPARTAMENTO DE SUCRE
CONSTRUCCI</t>
  </si>
  <si>
    <t>MT278</t>
  </si>
  <si>
    <t>Alcantarillados optimizados</t>
  </si>
  <si>
    <t>4003020</t>
  </si>
  <si>
    <t>400302000</t>
  </si>
  <si>
    <t>Conjunto de acciones encaminadas a mejorar la capacidad, eficiencia y eficacia de la infraestructura componente del sistema de alcantarillado mediante su intervención parcial o total.</t>
  </si>
  <si>
    <t>OPTIMIZACIÓN DEL INTERCEPTOR VENECIA - LOS ALPES EN EL MUNICIPIO DE SINCELEJO, DEPARTAMENTO DE SUCRE. (BPIN: 2020700010140) (Tipo de Banco: Banco de Regalías)
OPTIMIZACIÓN DEL SISTEMA DE ALCANTARILLADO DEL CORREGIMIENTO DE LAS PIEDRAS, MUNICIPIO DE TOLUVIEJO, DEPARTAMENTO DE SUCRE (BPIN: 2023002700164) (Tipo de Banco: Banco Territorial)</t>
  </si>
  <si>
    <t>OPTIMIZACIÓN DEL INTERCEPTOR VENECIA - LOS ALPES EN EL MUNICIPIO DE SINCELEJO, DEPARTAMENTO DE SUCRE. (BPIN: 2020700010140) (Tipo de banco: Banco de Regalías) (Meta total del proyecto: 1) (Ejecutado: 1.0)
OPTIMIZACIÓN DEL SISTEMA DE ALCANTARILLADO DEL CORREGIMIENTO DE LAS PIEDRAS, MUNICIPIO DE TOLUVIEJO, DEPARTAMENTO DE SUCRE (BPIN: 2023002700164) (Tipo de banco: Banco Territorial) (Meta total del proyecto: 1) (Ejecutado: 1.0)</t>
  </si>
  <si>
    <t>OPTIMIZACIÓN DEL SISTEMA DE ALCANTARILLADO DEL MUNICIPIO DE SAN LUIS DE SINCÉ DEL DEPARTAMENTO DE SUCRE (BPIN: 2023EE0054636) (Meta del proyecto: 1) (Estado en Portafolio: En Ejecución)
AMPLIACIÓN Y OPTIMIZACIÓN DEL SISTEMA DE ALCANTARILLADO URBANO DEL MUNICIPIO DE MORROA, DEPARTAMENTO DE SUCRE (PRIMERA ETAPA) (BPIN: 2022002700077) (Meta del proyecto: 1) (Tipo de Banco: Banco Territorial)
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t>
  </si>
  <si>
    <t>OPTIMIZACIÓN DEL INTERCEPTOR VENECIA - LOS ALPES EN EL MUNICIPIO DE SINCELEJO, DEPARTAMENTO DE SUCRE. (2020700010140). EL PROYECTO PRESENTA EN EJEUCIÓN CON  UN AVANCE DEL 94% SE ENCUENTRA SUSPENDIDO A LA ESPERA DE LOS PERMISOS URBANISTICOS PARA CULMINAR LAS OBRAS. SE TIENE CONTAMPLADO SU FINALIZACIÓN PARA EL AÑO 2024.
OPTIMIZACIÓN DEL SISTEMA DE ALCANTARILLADO DEL MUNICIPIO DE SAN LUIS DE SINCÉ DEL DEPARTAMENTO DE SUCRE. (2023EE0054636). SE ENCUENTRA EN  EJEUCIÓN TIENE UN AVANCE FÍSICO DEL 30%. LA TERMINACIÓN DE LAS OBRAS ESTÁN ESTIPULADAS PARA EL AÑO 2025.</t>
  </si>
  <si>
    <t>08/10/24: se actualiza avance financiero, a la espera de entrega total del proyecto interceptor de venecia</t>
  </si>
  <si>
    <t>MT279</t>
  </si>
  <si>
    <t>Servicio de asistencia técnica para la administración y operación de los servicios públicos domiciliarios</t>
  </si>
  <si>
    <t>4003052</t>
  </si>
  <si>
    <t>400305200</t>
  </si>
  <si>
    <t xml:space="preserve">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t>
  </si>
  <si>
    <t>ASISTENCIA TÉCNICA DE LA EMPRESAS DE SERVICIOS PÚBLICOS DE LOS MUNICIPIOS DE SAMPUÉS, BUENAVISTA, TOLUVIEJO Y OVEJAS (Tipo Banco: Banco de Gestiones) (Meta de la gestión: 8)
ASISTENCIA TÉCNICA A LA EMPRESA ACUAPAL DE SAN ANTONIO DE PALMITO  Y LA EMPRESA DE ACUEDUCTO Y ALCANTARILLADO DE CAIMITO (Tipo Banco: Banco de Gestiones) (Meta de la gestión: 8)
ASISTENCIA TÉCNICA DE LAS EMPRESAS DE SERVICIOS PÚBLICOS DE LOS MUNICIPIOS DE CHALAN, COLOSÓ, SAN BENITO ABAB, LA UNIÓN Y SINCE (Tipo Banco: Banco de Gestiones) (Meta de la gestión: 8)
FORTALECIMIENTO INSTITUCIONAL A LAS EMPRESAS DE SERVICIO PÚBLICOS DOMICILIARIOS DE LOS MUNICIPIOS DE MORROA, SAN LUIS DE SINCÉ, LOS PALMITOS, SAN BENITO ABAD (BPIN: 202400000004840) (Tipo de Banco: Banco Territorial)</t>
  </si>
  <si>
    <t>ASISTENCIA TÉCNICA DE LA EMPRESAS DE SERVICIOS PÚBLICOS DE LOS MUNICIPIOS DE SAMPUÉS, BUENAVISTA, TOLUVIEJO Y OVEJAS (Tipo de banco: Banco de Gestiones) (Meta de la gestión: 8) (Ejecutado: 4)
ASISTENCIA TÉCNICA A LA EMPRESA ACUAPAL DE SAN ANTONIO DE PALMITO  Y LA EMPRESA DE ACUEDUCTO Y ALCANTARILLADO DE CAIMITO (Tipo de banco: Banco de Gestiones) (Meta de la gestión: 8) (Ejecutado: 2)
ASISTENCIA TÉCNICA DE LAS EMPRESAS DE SERVICIOS PÚBLICOS DE LOS MUNICIPIOS DE CHALAN, COLOSÓ, SAN BENITO ABAB, LA UNIÓN Y SINCE (Tipo de banco: Banco de Gestiones) (Meta de la gestión: 8) (Ejecutado: 5)</t>
  </si>
  <si>
    <t>ASISTENCIA TÉCNICA DE LA EMPRESAS DE SERVICIOS PÚBLICOS DE LOS MUNICIPIOS DE COLOSÓ, CHALÁN
Implementación y fortalecimiento de la política pública PAP-PDA orientada a la planeación, estructuración y gestión integral de proyectos de agua potable y saneamiento básico en el departamento de Sucre (BPIN: 202600000008749) (Meta del proyecto: 4) (Tipo de Banco: Banco Territorial)</t>
  </si>
  <si>
    <t>ASISTENCIA TÉCNICA DE LA EMPRESAS DE SERVICIOS PÚBLICOS DE LOS MUNICIPIOS DE SUCRE, GUARANDA Y  EL ROBLE. (Bpin: )</t>
  </si>
  <si>
    <t>Empresa De Acueducto Alcantarillado Y Aseo DE CHALAN - Aguas De Chalan. S.A E.S.P
AGUAS DE MORROA S. A E. S. P
Empresa Municipal de Acueducto, Alcantarillado y Aseo del Municipio de San Benito Abad Sucre. - “AGUAS DE SAN BENITO ABAD S.A. E.S.P”
EMPRESA  O</t>
  </si>
  <si>
    <t>MT280</t>
  </si>
  <si>
    <t>Cobertura en servicios de aseo</t>
  </si>
  <si>
    <t>0,58209999999999995</t>
  </si>
  <si>
    <t>0,63</t>
  </si>
  <si>
    <t>Soluciones de disposición final de residuos solidos construidas</t>
  </si>
  <si>
    <t>4003012</t>
  </si>
  <si>
    <t>Número de soluciones</t>
  </si>
  <si>
    <t>400301200</t>
  </si>
  <si>
    <t>Sitios dispuestos para disponer los residuos solidos recolectados en una zona</t>
  </si>
  <si>
    <t>CONSTRUCCIÓN DEL RELLENO SANITARIO REGIONAL SAN JORGE, LOCALIZADO EN EL MUNICIPIO DE CAIMITO, DEPARTAMENTO DE SUCRE. (BPIN: 2021Er0054485) (Meta del proyecto: 1) (Estado en Portafolio: En Ejecución)</t>
  </si>
  <si>
    <t>ERRADICACIÓN DE LOS 5 BASUREROS BASUREROS ABIERTOS A CIELO ABIERTO PRESENTES EN EL CORREGIMIENTO DE CHINULITO, MUNICIPIO DE COLOSÓ, DEPARTAMENTO DE SUCRE (Bpin: Por Gestión) (Meta del proyecto: 1) (Tipo de banco: Banco de Gestiones)</t>
  </si>
  <si>
    <t>CONSTRUCCIÓN DEL RELLENO SANITARIO REGIONAL SAN JORGE, LOCALIZADO EN EL MUNICIPIO DE CAIMITO, DEPARTAMENTO DE SUCRE. (2021Er0054485). SE ENCUENTRA EN EJECUIÓN TIENE UN AVANCE DEL 69%. FINALIZA EN EL AÑO 2025.</t>
  </si>
  <si>
    <t>CONSTRUCCIÓN DEL RELLENO SANITARIO REGIONAL SAN JORGE
ERRADICACIÓN DE LOS CINCO (5) BASUREROS A CIELO ABIERTO PRESENTE EN EL CORREGIMIENTO DE CHINOLITO, MUNICIPIO DE COLOSO, DEPARTAMENTO DE SUCRE</t>
  </si>
  <si>
    <t>MT281</t>
  </si>
  <si>
    <t>Servicios de asistencia técnica en manejo de residuos solidos</t>
  </si>
  <si>
    <t>4003021</t>
  </si>
  <si>
    <t>personas asistencias técnicamente</t>
  </si>
  <si>
    <t>400302100</t>
  </si>
  <si>
    <t>PERSONAS ASISTIDAS TECNICAMENTE EN LAS AREAS BENEFICIADAS CON EL PROYECTO: CONSTRUCCIÓN DEL RELLENO SANITARIO REGIONAL SAN JORGE, LOCALIZADO EN EL MUNICIPIO DE CAIMITO, DEPARTAMENTO DE SUCRE (2021Er0054485) (Tipo Banco: Banco de Gestiones) (Meta de la gestión: 200)
CLUBES DEFENSORES DEL AGUA (Tipo Banco: Banco de Gestiones) (Meta de la gestión: 100)</t>
  </si>
  <si>
    <t>PERSONAS ASISTIDAS TECNICAMENTE EN LAS AREAS BENEFICIADAS CON EL PROYECTO: CONSTRUCCIÓN DEL RELLENO SANITARIO REGIONAL SAN JORGE, LOCALIZADO EN EL MUNICIPIO DE CAIMITO, DEPARTAMENTO DE SUCRE (2021Er0054485) (Tipo de banco: Banco de Gestiones) (Meta de la gestión: 200) (Ejecutado: 67)
CLUBES DEFENSORES DEL AGUA (Tipo de banco: Banco de Gestiones) (Meta de la gestión: 100) (Ejecutado: 475)</t>
  </si>
  <si>
    <t>CLUBES DEFENSORES DEL AGUA (Meta del proyecto: 150)
PERSONAS ASISTIDAS TECNICAMENTE EN LAS AREAS BENEFICIADAS CON EL PROYECTO: CONSTRUCCIÓN DEL RELLENO SANITARIO REGIONAL SAN JORGE, LOCALIZADO EN EL MUNICIPIO DE CAIMITO, DEPARTAMENTO DE SUCRE (Meta del proyecto: 100)
Implementación y fortalecimiento de la política pública PAP-PDA orientada a la planeación, estructuración y gestión integral de proyectos de agua potable y saneamiento básico en el departamento de Sucre (BPIN: 202600000008749) (Meta del proyecto: 150) (Tipo de Banco: Banco Territorial)</t>
  </si>
  <si>
    <t>CLUBES DEFENSORES DEL AGUA (Meta del proyecto: 250)</t>
  </si>
  <si>
    <t>CAPACITACIONES EN MANEJO DE RESIDUOS SÓLIDOS Y SEPARACIÓN EN LA FUENTE, DIRIGIDAS A LAS COMUNIDADES PRIORIZADAS EN CADA VIGENCIA DE LOS MUNICIPIOS VINCULADOS AL PDA SUCRE</t>
  </si>
  <si>
    <t>MT282</t>
  </si>
  <si>
    <t>Porcentaje de residuos sólidos efectivamente aprovechados</t>
  </si>
  <si>
    <t>0,028500000000000001</t>
  </si>
  <si>
    <t>Superintendencia de Servicios Públicos Domiciliarios</t>
  </si>
  <si>
    <t>0,048500000000000001</t>
  </si>
  <si>
    <t>11. Ciudades y comunidades sostenibles.
12. Producción y Consumo Responsables</t>
  </si>
  <si>
    <t>Medio Ambiente</t>
  </si>
  <si>
    <t>SUCRE CIRCULAR: Transformando nuestra economía</t>
  </si>
  <si>
    <t>Ambiente y Desarrollo Sostenible</t>
  </si>
  <si>
    <t>Fortalecimiento del desempeño ambiental de los sectores productivos</t>
  </si>
  <si>
    <t>3201</t>
  </si>
  <si>
    <t>Documentos de lineamientos técnicos para el fortalecimiento del desempeño ambiental de los sectores productivos</t>
  </si>
  <si>
    <t>3201002</t>
  </si>
  <si>
    <t>320100200</t>
  </si>
  <si>
    <t>Fortalecimiento Institucional, se debe tener en cuenta la contratación de un personal idoneo con las competencias requeridas para cumplir con este indicador. CUAL ES EL DOCUMENTO</t>
  </si>
  <si>
    <t>MT283</t>
  </si>
  <si>
    <t>Servicio de asistencia técnica para la consolidación de negocios verdes</t>
  </si>
  <si>
    <t>3201003</t>
  </si>
  <si>
    <t>Negocios verdes consolidados</t>
  </si>
  <si>
    <t>320100300</t>
  </si>
  <si>
    <t>Incluye la verificación y asesoría técnica en la consolidación de negocios verdes </t>
  </si>
  <si>
    <t>Número de negocios verdes</t>
  </si>
  <si>
    <t>NEGOCIOS VERDES CONSOLIDADOR EN EL MARCO DEL PROYECTO: FORTALECIMIENTO DE CAPACIDADES DE CTEI PARA LA CONSERVACIÓN PRESERVACIÓN Y RESTAURACIÓN DE LOS ECOSISTEMAS A TRAVÉS DE LA CONSOLIDACIÓN DE NEGOCIOS VERDES EN EL DEPARTAMENTO DE SUCRE (BPIN: ) (Meta del Proyecto: 2) (Ejecución 2024: 2)</t>
  </si>
  <si>
    <t>EN EL MARCO DEL PROYECTO:  FORTALECIMIENTO DE CAPACIDADES DE CTEI PARA LA CONSERVACIÓN PRESERVACIÓN Y RESTAURACIÓN DE LOS ECOSISTEMAS A TRAVÉS DE LA CONSOLIDACIÓN DE NEGOCIOS VERDES EN EL DEPARTAMENTO DE SUCRE. (Tipo Banco: Banco de Gestiones) (Meta de la gestión: 8)</t>
  </si>
  <si>
    <t>EN EL MARCO DEL PROYECTO:  FORTALECIMIENTO DE CAPACIDADES DE CTEI PARA LA CONSERVACIÓN PRESERVACIÓN Y RESTAURACIÓN DE LOS ECOSISTEMAS A TRAVÉS DE LA CONSOLIDACIÓN DE NEGOCIOS VERDES EN EL DEPARTAMENTO DE SUCRE. (Tipo de banco: Banco de Gestiones) (Meta de la gestión: 8) (Ejecutado: 9)</t>
  </si>
  <si>
    <t>Analizar la posibilidad de realizar homologación debido a que dentro de los indicadores y productos del proyecto no esta relacionado el indicador de resultado "320100300 Negocios verdes consolidados " No obstante el proyecto dentro de su documento tecnico</t>
  </si>
  <si>
    <t>MT284</t>
  </si>
  <si>
    <t>Servicio de asistencia técnica en el marco de la formulación e implementación de proyectos demostrativos para la reducción de impactos ambientales de la minería</t>
  </si>
  <si>
    <t>3201004</t>
  </si>
  <si>
    <t>Proyectos demostrativos para la reducción de impactos ambientales de la minería diseñados</t>
  </si>
  <si>
    <t>320100400</t>
  </si>
  <si>
    <t xml:space="preserve">Acciones orientadas a brindar asistencia técnica en la formulación e implementación de proyectos demostrativos para la reducción de impactos ambientales de la minería </t>
  </si>
  <si>
    <t>Implementacion del modelo de economia circular en las canteras de explotacion minera del departamento de Sucre. Bpin por generar. Meta : 1  (Bpin: )</t>
  </si>
  <si>
    <t>MT285</t>
  </si>
  <si>
    <t>Servicios de apoyo para el fomento de capacidades en economía circular sostenibilidad</t>
  </si>
  <si>
    <t>3502095</t>
  </si>
  <si>
    <t>Empresas intervenidas en temas de economía circular y sostenibilidad</t>
  </si>
  <si>
    <t>350209500</t>
  </si>
  <si>
    <t>Incluye formación de capacidades, generación de  cultura y cambio de mentalidad organizacional para renovar su  enfoque de producción y así generar utilidades al tiempo que garanticen mayor sostenibilidad e impactos positivos en las comunidades.</t>
  </si>
  <si>
    <t>En el marco de la Estrategia Sucre Circular, se intervinieron através de asistencia técnica 5 empresa en temas de economía circular y sostenibilidad. (Tipo Banco: Banco de Gestiones) (Meta de la gestión: 5)
Fortalecimiento de Capacidades para el Desarrollo Empresarial en el Departamento de Sucre (BPIN: 202500000041804) (Tipo de Banco: Banco Territorial)</t>
  </si>
  <si>
    <t>Fortalecimiento de Capacidades para el Desarrollo Empresarial en el Departamento de   Sucre (Bpin: 202500000041804) (Tipo de Banco: Banco Territorial) (Meta total del indicador: 7.0) (Meta total de la vigencia: 7.0) (Ejecutado: 7.0)
En el marco de la Estrategia Sucre Circular, se intervinieron através de asistencia técnica 5 empresa en temas de economía circular y sostenibilidad. (Tipo de banco: Banco de Gestiones) (Meta de la gestión: 5) (Ejecutado: 12)</t>
  </si>
  <si>
    <t>Proyecto de economía circular (Subsecretaría de Medio ambiente y Desarrollo rural)</t>
  </si>
  <si>
    <t>MT286</t>
  </si>
  <si>
    <t>Servicio de asistencia técnica para la mitigación y adaptación al cambio climático de las empresas.</t>
  </si>
  <si>
    <t>3502013</t>
  </si>
  <si>
    <t>Empresas asistidas técnicamente para la identificación de medidas de mitigación y adaptación al cambio climático</t>
  </si>
  <si>
    <t>350201300</t>
  </si>
  <si>
    <t xml:space="preserve">Dirigido a la transformación productiva de las empresas con el propósito de utilizar los recursos de forma más eficiente para propiciar su sostenibilidad, mediante la optimización de procesos de producción, abastecimiento y manejo de residuos, entre otros. </t>
  </si>
  <si>
    <t>En el marco de la Estrategia Sucre Circular, se intervinieron através de asistencia técnica 4 empresas para la identificación de medidas de mitigación y adaptación al cambio climático (Tipo Banco: Banco de Gestiones) (Meta de la gestión: 5)</t>
  </si>
  <si>
    <t>En el marco de la Estrategia Sucre Circular, se intervinieron através de asistencia técnica 4 empresas para la identificación de medidas de mitigación y adaptación al cambio climático (Tipo de banco: Banco de Gestiones) (Meta de la gestión: 5) (Ejecutado: 4)</t>
  </si>
  <si>
    <t>MT287</t>
  </si>
  <si>
    <t>Estación de clasificación y aprovechamiento de residuos sólidos construida</t>
  </si>
  <si>
    <t>4003031</t>
  </si>
  <si>
    <t>Estaciones de clasificación y aprovechamiento de residuos sólidos construidas</t>
  </si>
  <si>
    <t>400303100</t>
  </si>
  <si>
    <t>Corresponde a la infraestructura diseñada para el pesaje, clasificación, recuperación y tratamiento de los residuos sólidos  aprovechables, mediante procesos manuales, mecánicos o mixtos y que cuenten con las autorizaciones ambientales a que haya lugar.</t>
  </si>
  <si>
    <t>Número de estaciones</t>
  </si>
  <si>
    <t>Proyecto Residuos Cero: Aprovechamiento, Transformación y Valorización de los Residuos Soliodos generado en el Municipio de Santiago de Tolú departamento de Sucre. (Bpin: )</t>
  </si>
  <si>
    <t>MT288</t>
  </si>
  <si>
    <t>Área y porcentaje de bosque seco tropical</t>
  </si>
  <si>
    <t>13525</t>
  </si>
  <si>
    <t>2014</t>
  </si>
  <si>
    <t>Terridata, DNP</t>
  </si>
  <si>
    <t>13825</t>
  </si>
  <si>
    <t>13. Acción por el Clima.
15. Vida de Ecosistemas Terrestres</t>
  </si>
  <si>
    <t>SUCRE RESURGE: Recuperación Ecológica en Acción.</t>
  </si>
  <si>
    <t>Conservación de la biodiversidad y sus servicios ecosistémicos</t>
  </si>
  <si>
    <t>3202</t>
  </si>
  <si>
    <t>Servicio de restauración de ecosistemas</t>
  </si>
  <si>
    <t>3202005</t>
  </si>
  <si>
    <t>Áreas en proceso de restauración</t>
  </si>
  <si>
    <t>320200500</t>
  </si>
  <si>
    <t>Incluye el restablecimiento del ecosistema degradado a una condición similar al ecosistema pre disturbio respecto a su composición, estructura, y funcionamiento. </t>
  </si>
  <si>
    <t>Hectáreas de áreas</t>
  </si>
  <si>
    <t>Hectáreas</t>
  </si>
  <si>
    <t>ADQUISICIÓN DE AREAS ESTRATEGICAS PARA CONSERVACION DEL RECURSO HIDRICO EN EL DEPARTAMENTO DE SUCRE (BPIN: 2024002700071) (Meta del Proyecto: 96) (Ejecución 2024: 96)</t>
  </si>
  <si>
    <t>Restauración de áreas estratégicas para la conservación del recurso hídrico en el departamento de Sucre (BPIN: 202400000007089) (Meta del proyecto: 65,5) (Tipo de Banco: Banco Territorial) (Estado en Portafolio: En Ejecución)
Recuperación ambiental de un área estratégica para la conservación del recurso hídrico en el municipio de Los Palmitos, departamento de Sucre (BPIN: 202500000034248) (Meta del proyecto: 96,1669) (Tipo de Banco: Banco Territorial) (Estado en Portafolio: En Ejecución)</t>
  </si>
  <si>
    <t>Implementación de estrategias integrales y sostenibles para restaurar las condiciones ambientales, económicas y de gobernanza en las zonas rurales de los Municipios los Palmitos y Morroa, Departamento de Sucre BPIN por generar. Meta: 420 hectáreas (Bpin: ) (Meta del proyecto: 420)
RESTAURACIÓN, CONSERVACIÓN Y TRANSFORMACIÓN DE ÁREAS AMBIENTALES ESTRATÉGICAS DE LOS MUNICIPIOS DE SAN JUAN DE BETULIA, MORROA, COROZAL, LOS PALMITOS Y SAMPUÉS EN EL DEPARTAMENTO DE SUCRE (Bpin: ) (Meta del proyecto: 660)
Rehabilitación integral de los ecosistemas, biodiversidad y los servicios ecosistémicos del caño la Mojana en el departamento de Sucre (Bpin: 2021702650040) (Meta del proyecto: 1333)</t>
  </si>
  <si>
    <t xml:space="preserve">7/10/2024: Formulación de estudios previos. Vigencias Futuras. </t>
  </si>
  <si>
    <t xml:space="preserve">
Los proyectos establecidos para los años 2025-2026-2027 fueron presentados a las distintas convocatorias del SGR del Ministerio de Ambiente a la espera de su viabilidad y aprobación.</t>
  </si>
  <si>
    <t>MT289</t>
  </si>
  <si>
    <t>Servicio de educación informal en el marco de la conservación de la biodiversidad y los Servicios ecostémicos</t>
  </si>
  <si>
    <t>3202014</t>
  </si>
  <si>
    <t>320201400</t>
  </si>
  <si>
    <t xml:space="preserve">Corresponde a las capacitaciones destinadas a los agentes ambientales en el marco de la conservación de la biodiversidad y los Servicio ecosistemicos.  </t>
  </si>
  <si>
    <t>Participación en el Festival Sumate al Bosque 2024 (BPIN: Por Gestión) (Meta del Proyecto: 60) (Ejecución 2024: 60)</t>
  </si>
  <si>
    <t>Capacitacion en conservacion de ecosistemas marinocosteros (Tipo Banco: Banco de Gestiones) (Meta de la gestión: 180)
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(BPIN: ) (Tipo de Banco: Banco de Gestiones; Sin Tipo de Banco)</t>
  </si>
  <si>
    <t>Capacitacion en conservacion de ecosistemas marinocosteros (Tipo de banco: Banco de Gestiones) (Meta de la gestión: 180) (Ejecutado: 30)
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(BPIN: ) (Tipo de banco: Banco de Gestiones; Sin Tipo de Banco) (Meta total del proyecto: 144) (Ejecutado: 144.0)</t>
  </si>
  <si>
    <t>Restauración de áreas estratégicas para la conservación del recurso hídrico en el departamento de Sucre (BPIN: 202400000007089) (Meta del proyecto: 50) (Tipo de Banco: Banco Territorial)
DE LOS MUNICIPIOS DE SAN JUAN DE BETULIA, MORROA, COROZAL, LOS PALMITOS Y SAMPUÉS EN EL DEPARTAMENTO DE SUCRE (Meta del proyecto: 180)
RESTAURACIÓN, CONSERVACIÓN Y TRANSFORMACIÓN DE ÁREAS AMBIENTALES ESTRATÉGICAS
Restauración del ecosistema de manglares, bosque de corcho, bosque seco tropical y de la hidrodinámica del Santuario de Fauna y Flora El Corchal Mono Hernández San Onofre BPIN por generar. Meta: 120 personas ( Por gestión- Bolsas concursables)  (BPIN: Por Gestión)
Rehabilitación integral de los ecosistemas, biodiversidad y los servicios ecosistémicos del caño la Mojana en el departamento de Sucre (BPIN: 2021702650040) (Meta del proyecto: 480)
Recuperación ambiental de un área estratégica para la conservación del recurso hídrico en el municipio de Los Palmitos, departamento de Sucre (BPIN: 202500000034248) (Meta del proyecto: 300) (Tipo de Banco: Banco Territorial)</t>
  </si>
  <si>
    <t>Los proyectos establecidos para los años 2026 fueron presentados a las distintas convocatorias del SGR del Ministerio de Ambiente a la espera de su viabilidad y aprobación.</t>
  </si>
  <si>
    <t>MT290</t>
  </si>
  <si>
    <t>Servicio apoyo financiero para la implementación de esquemas de pago por Servicio ambientales</t>
  </si>
  <si>
    <t>3202043</t>
  </si>
  <si>
    <t>Áreas con esquemas de Pago por Servicios Ambientales implementados</t>
  </si>
  <si>
    <t>320204300</t>
  </si>
  <si>
    <t>Incluye el diseño y entrega de instrumentos económicos para dar incentivos a los usuarios del suelo, de manera que continúen ofreciendo un servicio ambiental (ecológico) que beneficia a la sociedad como un todo.</t>
  </si>
  <si>
    <t>IMPLEMENTACIÓN DE UN ESQUEMA DE PAGOS POR SERVICIOS AMBIENTALES COMO ESTRATEGIA PARA LA CONSERVACIÓN Y REFORESTACIÓN ACTIVA BOSCOSA EN AREAS ESTRATEGICAS PARA CONSERVACION DEL RECURSO HIDRICO, DE LOS MUNICIPIOS DE MORROA, OVEJAS, COROZAL, LOS PALMITOS, SAMPUES, SAN JUAN DE BETULIA, SAN LUIS DE SINCE, SAN ANTONIO DE PALMITO, SANTIAGO DE TOLU, SAN JOSE DE TOLUVIEJO, DEPARTAMENTO DE SUCRE. (Meta del proyecto: 100) (Tipo de Banco: Banco Territorial)</t>
  </si>
  <si>
    <t>MT291</t>
  </si>
  <si>
    <t>3202044</t>
  </si>
  <si>
    <t>Estudios de preinversión elaborados</t>
  </si>
  <si>
    <t>320204400</t>
  </si>
  <si>
    <t>Estudio de preinversión para el desarrollo de proyectos ambientales. (Bpin: )</t>
  </si>
  <si>
    <t>Se incluyó por la iniciativa PDET de estudios y diseños para la construccion de reservorios</t>
  </si>
  <si>
    <t>MT292</t>
  </si>
  <si>
    <t>Servicio de recuperación de cuerpos de agua lénticos y lóticos</t>
  </si>
  <si>
    <t>3202037</t>
  </si>
  <si>
    <t>Extensión de cuerpos de agua recuperados</t>
  </si>
  <si>
    <t>320203700</t>
  </si>
  <si>
    <t xml:space="preserve">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t>
  </si>
  <si>
    <t>Hectáreas de cuerpos de agua</t>
  </si>
  <si>
    <t xml:space="preserve"> Macroproyecto Mojana- CONPES 4076 de 29/03/2022 -  (Por gestión) (BPIN: Por Gestión)</t>
  </si>
  <si>
    <t>Se cumple por gestion del proyecto Mojana</t>
  </si>
  <si>
    <t>MT293</t>
  </si>
  <si>
    <t>Número de hectáreas predios adquiridos en cuencas abastecedoras de acueducto, zonas de recarga de acuíferos y nacimientos de agua.</t>
  </si>
  <si>
    <t>Gibernación de Sucre</t>
  </si>
  <si>
    <t>96</t>
  </si>
  <si>
    <t>6. Agua limpia y saneamiento</t>
  </si>
  <si>
    <t>AQUA SUCRE: Revitalizando de nuestra fuente de vida</t>
  </si>
  <si>
    <t>Gestión integral del recurso hídrico</t>
  </si>
  <si>
    <t>3203</t>
  </si>
  <si>
    <t>Obras de recarga artificial de acuíferos</t>
  </si>
  <si>
    <t>3203043</t>
  </si>
  <si>
    <t>Obras de recarga de acuíferos construidas</t>
  </si>
  <si>
    <t>320304300</t>
  </si>
  <si>
    <t xml:space="preserve">Consiste en la construcción de obras en las zonas de recarga de acuíferos con el fin de favorecer el aumento de la infiltración del agua superficial y su recarga al acuífero </t>
  </si>
  <si>
    <t>Número de obras de recarga</t>
  </si>
  <si>
    <t>Construcción de Obra de Recarga Artifical de Acuiferos en los Municipios de Morroa y Los Palmitos. (Bpin: ) (Meta del proyecto: 2)</t>
  </si>
  <si>
    <t>Alianza estrategica con Veolia para la construccion de obras de recarga artifical de acuiferos</t>
  </si>
  <si>
    <t>MT294</t>
  </si>
  <si>
    <t>Servicio de almacenamiento de agua</t>
  </si>
  <si>
    <t>3203048</t>
  </si>
  <si>
    <t>Agua almacenada</t>
  </si>
  <si>
    <t>320304800</t>
  </si>
  <si>
    <t>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social.Acción incluida dentro de la Implementación del Plan de Ordenación y Manejo de Cuencas, Plan de Ordenamiento del Recurso Hídrico, Plan de Desarrollo Departamental PDD y Plan de Acción Institucional - PAI.</t>
  </si>
  <si>
    <t>Metros cúbicos de agua</t>
  </si>
  <si>
    <t>Metros cúbicos</t>
  </si>
  <si>
    <t>Implementacion de acciones de adaptacion al cambio climatico en condiciones de sequia extrema en la Subregiones Montes de Maria y Sabana del departamento de Sucre  Meta : 400 m3 (Bpin: )</t>
  </si>
  <si>
    <t>MT295</t>
  </si>
  <si>
    <t>Inversión pública en cambio climático (mitigación, adaptación e integral)</t>
  </si>
  <si>
    <t>24831562484,810001</t>
  </si>
  <si>
    <t>Sistema MRV de financimiento climático con información de SIIF, SISFUT y SGR.</t>
  </si>
  <si>
    <t>34831562484,809998</t>
  </si>
  <si>
    <t>2. Hambre cero 
12. Producción y consumo responsables 
13. Acción por el Clima</t>
  </si>
  <si>
    <t>SUCRE RESILIENTE: Avanzando hacia un futuro sostenible.</t>
  </si>
  <si>
    <t>Gestión de la información y el conocimiento ambiental</t>
  </si>
  <si>
    <t>3204</t>
  </si>
  <si>
    <t>Estaciones meteorológicas construidas</t>
  </si>
  <si>
    <t>3204039</t>
  </si>
  <si>
    <t>320403900</t>
  </si>
  <si>
    <t xml:space="preserve">Incluye la construcción de estaciones meteorológicas en terrenos no construidos o cuya área esté libre por autorización de demolición total. </t>
  </si>
  <si>
    <t>Donación de dos estaciones metereológicas a través de Cooperación Internacional con la República de Japón. (Meta Programada: 2) (Tipo de Banco: Banco de Gestiones)</t>
  </si>
  <si>
    <t>MT296</t>
  </si>
  <si>
    <t>34831562487,809998</t>
  </si>
  <si>
    <t>2. Hambre cero
12. Producción y consumo responsables
13. Acción por el Clima</t>
  </si>
  <si>
    <t>Ordenamiento ambiental territorial</t>
  </si>
  <si>
    <t>3205</t>
  </si>
  <si>
    <t>Obras para el control y reducción de la erosión</t>
  </si>
  <si>
    <t>3205019</t>
  </si>
  <si>
    <t>Área intervenida</t>
  </si>
  <si>
    <t>320501900</t>
  </si>
  <si>
    <t xml:space="preserve">Incluye la realización de obras para el control de erosión, como el tratamiento de regulación de la escorrentía superficial, los tratamientos de regulación de flujo hídrico en cauces, el incremento de infiltraciones, los tratamienos lineales, y la reforestacion. </t>
  </si>
  <si>
    <t>Metros cuadrados de área intervenida</t>
  </si>
  <si>
    <t>Metros cuadrados</t>
  </si>
  <si>
    <t>Construcción de obras para la transformación del Arroyo Grande de Corozal y su entorno I Etapa en el departamento de Sucre (BPIN: 2023002700170) (Meta del proyecto: 3700) (Tipo de Banco: Banco de Regalías)</t>
  </si>
  <si>
    <t>Construcción de obras para la transformación del Arroyo Grande de Corozal y su entorno, I Etapa, en el departamento de Sucre</t>
  </si>
  <si>
    <t>MT297</t>
  </si>
  <si>
    <t>34831562485,809998</t>
  </si>
  <si>
    <t>Obras de infraestructura para mitigación y atención a desastres</t>
  </si>
  <si>
    <t>3205021</t>
  </si>
  <si>
    <t>Obras de infraestructura para mitigación y atención a desastres realizadas</t>
  </si>
  <si>
    <t>320502100</t>
  </si>
  <si>
    <t>Intervenciones que buscan mitigar el nivel de riesgo de desastres naturales existente en un determinado sitio, mediante acciones de carácter estructural – físicas que conlleven a corregir o reducir las condiciones de amenaza, cuando esto sea posible, y/o la vulnerabilidad de los elementos expuestos.</t>
  </si>
  <si>
    <t>Número de obras de infraestructura</t>
  </si>
  <si>
    <t>CONSTRUCCIÓN DE ESTRUCTURAS DE PROTECCIÓN PARA LA PREVENCIÓN Y MITIGACIÓN DE LOS EFECTOS CAUSADOS POR LA EROSIÓN COSTERA EN EL SECTOR PRIMERA ENSENADA DEL MUNICIPIO DE COVEÑAS DEPARTAMENTO DE SUCRE (BPIN: 2024002700177) (Meta del proyecto: 1) (Tipo de Banco: Banco de Regalías) (Estado en Portafolio: En Ejecución)
 Macroproyecto Mojana- CONPES 4076 de 29/03/2022 -  (Por gestión) (BPIN: Por Gestión)</t>
  </si>
  <si>
    <t>Intervención integral Mojana</t>
  </si>
  <si>
    <t>MT298</t>
  </si>
  <si>
    <t>34831562486,809998</t>
  </si>
  <si>
    <t>Documentos de estudios técnicos para el ordenamiento ambiental territorial</t>
  </si>
  <si>
    <t>3205002</t>
  </si>
  <si>
    <t>Documentos de estudios técnicos para el conocimiento y reducción del riesgo de desastres elaborados</t>
  </si>
  <si>
    <t>320500200</t>
  </si>
  <si>
    <t xml:space="preserve">Incluye la elaboración de estudios técnicos para el ordenamiento ambiental del territorio </t>
  </si>
  <si>
    <t>MT299</t>
  </si>
  <si>
    <t>Gestión del cambio climático para un desarrollo bajo en carbono y resiliente al clima</t>
  </si>
  <si>
    <t>3206</t>
  </si>
  <si>
    <t>Servicio de educación informal en gestión del cambio climático para un desarrollo bajo en carbono y resiliente al clima</t>
  </si>
  <si>
    <t>3206004</t>
  </si>
  <si>
    <t>Personas capacitadas en gestión del cambio climático</t>
  </si>
  <si>
    <t>320600400</t>
  </si>
  <si>
    <t xml:space="preserve">Incluye la realización de jornadas de educación, información, y sensibilización dirigidos a diferentes públicos. </t>
  </si>
  <si>
    <t>Capacitaciones en gestión del riesgo Agroclimático, para la gestión efectiva del cambio climático en los sistemas productivos del departamento de Sucre (Tipo Banco: Banco de Gestiones) (Meta de la gestión: 80)</t>
  </si>
  <si>
    <t>Capacitaciones en gestión del riesgo Agroclimático, para la gestión efectiva del cambio climático en los sistemas productivos del departamento de Sucre (Tipo de banco: Banco de Gestiones) (Meta de la gestión: 80) (Ejecutado: 123)</t>
  </si>
  <si>
    <t>MT300</t>
  </si>
  <si>
    <t>Servicio de apoyo técnico para la implementación de acciones de mitigación y adaptación al cambio climático</t>
  </si>
  <si>
    <t>3206003</t>
  </si>
  <si>
    <t>Pilotos con acciones de mitigación y adaptación al cambio climático desarrollados</t>
  </si>
  <si>
    <t>320600300</t>
  </si>
  <si>
    <t>Incluye la formulación e implementación de intervenciones locales orientadas a reducir las emisiones de gases efecto invernadero, aumento de sumideros de carbono, reducción de la vulnerabilidad, y aumento de la resiliencia a la variabilidad y al cambio climático. </t>
  </si>
  <si>
    <t>Número de pilotos</t>
  </si>
  <si>
    <t xml:space="preserve"> Se realizó memorando de entendimiento  con la ONG The Nature Conservancy en el Marco del Proyecto Paisajes Futuros, a travez del cual se realizó la implementación de parcelas demostrativas de Ganaderia Regenerativa. (Tipo Banco: Banco de Gestiones) (Meta de la gestión: 1)</t>
  </si>
  <si>
    <t xml:space="preserve"> Se realizó memorando de entendimiento  con la ONG The Nature Conservancy en el Marco del Proyecto Paisajes Futuros, a travez del cual se realizó la implementación de parcelas demostrativas de Ganaderia Regenerativa. (Tipo de banco: Banco de Gestiones) (Meta de la gestión: 1) (Ejecutado: 5)</t>
  </si>
  <si>
    <t>Programación y transformación estratégica de ganadería sostenible bajo un modelo holístico y regenerativo en unidades productivas del departamento de Sucre BPIN por Generar Meta : 1.</t>
  </si>
  <si>
    <t>MT301</t>
  </si>
  <si>
    <t>Servicio de divulgación de la información en gestión del cambio climático para un desarrollo bajo en carbono y resiliente al clima</t>
  </si>
  <si>
    <t>3206005</t>
  </si>
  <si>
    <t>Campañas de información en gestión de cambio climático realizadas</t>
  </si>
  <si>
    <t>320600500</t>
  </si>
  <si>
    <t>Acciones orientadas a difundir la información en gestión del cambio climático para un desarrollo bajo en carbono y resiliente al clima</t>
  </si>
  <si>
    <t>Taller de gestión de animales en emergencia (Tipo Banco: Banco de Gestiones) (Meta de la gestión: 1)
Mesa Técnica Agroclimática (Tipo Banco: Banco de Gestiones) (Meta de la gestión: 1)
 Se realizó memorando de entendimiento  con la ONG The Nature Conservancy en el Marco del Proyecto Paisajes Futuro; Relacionado con la implementación de parcelas demostrativas de Ganaderia Regenerativa. (Tipo Banco: Banco de Gestiones) (Meta de la gestión: 1)</t>
  </si>
  <si>
    <t>Taller de gestión de animales en emergencia (Tipo de banco: Banco de Gestiones) (Meta de la gestión: 1) (Ejecutado: 1)
Mesa Técnica Agroclimática (Tipo de banco: Banco de Gestiones) (Meta de la gestión: 1) (Ejecutado: 1)
 Se realizó memorando de entendimiento  con la ONG The Nature Conservancy en el Marco del Proyecto Paisajes Futuro; Relacionado con la implementación de parcelas demostrativas de Ganaderia Regenerativa. (Tipo de banco: Banco de Gestiones) (Meta de la gestión: 1) (Ejecutado: 1)</t>
  </si>
  <si>
    <t>Fortalecimiento de la Gestión al Cambio Climatico en el departamento de Sucre. BPIN por generar. Meta 2
MESA TECNICA AGROCLIMATICA EN EL MUNICIPIO DE SINCELEJO (Meta Programada: 1) (Tipo de Banco: Banco de Gestiones)
MESA TECNICA AGROCLIMATICA EN EL MUNICIPIO DE CAIMITO (Meta Programada: 1) (Tipo de Banco: Banco de Gestiones)</t>
  </si>
  <si>
    <t>MESA TECNICA AGROCLIMATICA EN EL MUNICIPIO DE SINCELEJO (Meta programada: 1) (Ejecución: 1) (Tipo de banco: Banco de Gestiones)
MESA TECNICA AGROCLIMATICA EN EL MUNICIPIO DE CAIMITO (Meta programada: 1) (Ejecución: 1) (Tipo de banco: Banco de Gestiones)</t>
  </si>
  <si>
    <t>MT302</t>
  </si>
  <si>
    <t>3206008</t>
  </si>
  <si>
    <t>Número de entidades orientadas</t>
  </si>
  <si>
    <t>320600800</t>
  </si>
  <si>
    <t>Incluye la realización de jornadas de educación, información y sensibilización dirigidos al público de educación formal.</t>
  </si>
  <si>
    <t>Entidades atendidas a traves de la mesa técnica agroclimatica del departamento de Sucre y el taller para la atención de animales ante emergencia del cambio climatico (Tipo Banco: Banco de Gestiones) (Meta de la gestión: 26)</t>
  </si>
  <si>
    <t>Entidades atendidas a traves de la mesa técnica agroclimatica del departamento de Sucre y el taller para la atención de animales ante emergencia del cambio climatico (Tipo de banco: Banco de Gestiones) (Meta de la gestión: 26) (Ejecutado: 33)</t>
  </si>
  <si>
    <t>Gestión a traves de MOU suscrito con la ONG The Nature Conservancy en el Marco del Proyecto Paisajes Futuros. Relacionado con la implementación de parcelas demostrativas de Ganaderia Regenerativa. Meta : 13 (Bpin: )</t>
  </si>
  <si>
    <t>MT303</t>
  </si>
  <si>
    <t>Área de Manglares</t>
  </si>
  <si>
    <t>12308</t>
  </si>
  <si>
    <t>12508</t>
  </si>
  <si>
    <t>Area de Manglares</t>
  </si>
  <si>
    <t>Educación Ambiental para la sostenibilidad </t>
  </si>
  <si>
    <t>Gestión integral de mares, costas y recursos acuáticos</t>
  </si>
  <si>
    <t>3207</t>
  </si>
  <si>
    <t>Servicio de restauración ecológica de ecosistemas de manglar</t>
  </si>
  <si>
    <t>3207019</t>
  </si>
  <si>
    <t>Manglar en proceso de restauración</t>
  </si>
  <si>
    <t>320701900</t>
  </si>
  <si>
    <t>Acciones orientadas a restablecer los ecosistemas de manglares degradados a una condición similar al ecosistema pre disturbio respecto a su composición, estructura y funcionamiento. Además el ecosistema resultante debe ser un sistema auto sostenible y debe garantizar la conservación de especies, del ecosistema en general así como de la mayoría de sus bienes y servicio.</t>
  </si>
  <si>
    <t>Hectáreas de manglar</t>
  </si>
  <si>
    <t>RESTAURACIÓN, CONSERVACIÓN Y ADECUACION DEL ECOSISTEMA DE MANGLARES Y DE LA HIDRODINÁMICA DESDE LA GOBERNANZA AMBIENTAL BASADA EN CAPACIDADES DEL PARQUE NATURAL DEL SISTEMA MANGLARICO DE LA ZONA DE BOCA DE GUACAMAYA (Bpin: 2024002700001) (Meta del proyecto: 180)
Restauración del ecosistema de manglares, bosque de corcho, bosque seco tropical y de la hidrodinámica del Santuario de Fauna y Flora El Corchal Mono Hernández San Onofre BPIN por generar. (Bpin: ) (Meta del proyecto: 100)</t>
  </si>
  <si>
    <t>MT304</t>
  </si>
  <si>
    <t>Número de personas formadas en cultura y participación para la gestión ambiental y territorial</t>
  </si>
  <si>
    <t>N/D</t>
  </si>
  <si>
    <t>120</t>
  </si>
  <si>
    <t>4. Educación de Calidad. 13. Acción por el Clima.</t>
  </si>
  <si>
    <t>Educación ambiental</t>
  </si>
  <si>
    <t>3208</t>
  </si>
  <si>
    <t>Servicio de asistencia técnica para la implementación de las estrategias educativo-ambientales y de participación</t>
  </si>
  <si>
    <t>3208006</t>
  </si>
  <si>
    <t>Estrategias educativo ambientales y de participación implementadas</t>
  </si>
  <si>
    <t>320800600</t>
  </si>
  <si>
    <t>Acciones encaminadas a implementar estrategias educativo ambientales y de participación en las entidades territoriales, por medio de los proyectos ambientales implementados </t>
  </si>
  <si>
    <t>Jornada de Agroinustria y Sostenibilidad Ambiental; Conmemoracion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 Tu casa noApoyo a la Conemoración de la Conservación del Cangrejo Azul; Festival Sumate al Bosque es su Casa"; Jornada de Limpieza de puntos critios de acumulación de Residuos (Tipo Banco: Banco de Gestiones) (Meta de la gestión: 8)</t>
  </si>
  <si>
    <t>Jornada de Agroinustria y Sostenibilidad Ambiental; Conmemoracion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 Tu casa noApoyo a la Conemoración de la Conservación del Cangrejo Azul; Festival Sumate al Bosque es su Casa"; Jornada de Limpieza de puntos critios de acumulación de Residuos (Tipo de banco: Banco de Gestiones) (Meta de la gestión: 8) (Ejecutado: 8)</t>
  </si>
  <si>
    <t>Estrategias desarrolladas a través de la conmemoración de las fechas ambientales en el departamento de Sucre (Meta Programada: 1) (Tipo de Banco: Banco de Gestiones)</t>
  </si>
  <si>
    <t>MT305</t>
  </si>
  <si>
    <t>Servicio de apoyo técnico a proyectos de educación ambiental y participación con enfoque diferencial</t>
  </si>
  <si>
    <t>3208007</t>
  </si>
  <si>
    <t>Proyectos de etnoeducación apoyados</t>
  </si>
  <si>
    <t>320800700</t>
  </si>
  <si>
    <t>Acciones orientadas a apoyar la implementación de los proyectos de educación ambiental y la participación con enfoque diferencial </t>
  </si>
  <si>
    <t>Capacitación Ambiental para la Formación de Líderes Verdes, Emprendedores y Defensores de los Recursos Naturales en San Benito Abad, La Unión, Caimito y San Marcos, Sucre (BPIN: 202500000032239) (Meta del proyecto: 1) (Tipo de Banco: Banco Territorial)</t>
  </si>
  <si>
    <t>MT306</t>
  </si>
  <si>
    <t>Servicio de educación informal ambiental</t>
  </si>
  <si>
    <t>3208010</t>
  </si>
  <si>
    <t>320801000</t>
  </si>
  <si>
    <t>Acciones orientadas hacia el conocimiento de la biodiversidad y los ecosistemas para sensibilizar a la población despertar la conciencia ambiental.</t>
  </si>
  <si>
    <t>Festival Súmate al Bosque 2024: Apoyo de logística y Negocios verdes. (BPIN: Por Gestión) (Meta del Proyecto: 60) (Ejecución 2024: 60)</t>
  </si>
  <si>
    <t>Conmemoriación del dia mundial de la educación ambiental; Capacitación en el manejo de residuos solidos; Capacitación en conservación de ecosistemas marinocosteros; Capacitación en el marco del proyecto transformación ambiental con valor social (Tipo Banco: Banco de Gestiones) (Meta de la gestión: 120)</t>
  </si>
  <si>
    <t>Conmemoriación del dia mundial de la educación ambiental; Capacitación en el manejo de residuos solidos; Capacitación en conservación de ecosistemas marinocosteros; Capacitación en el marco del proyecto transformación ambiental con valor social (Tipo de banco: Banco de Gestiones) (Meta de la gestión: 120) (Ejecutado: 126)</t>
  </si>
  <si>
    <t>Capacitación Ambiental para la Formación de Líderes Verdes, Emprendedores y Defensores de los Recursos Naturales en San Benito Abad, La Unión, Caimito y San Marcos, Sucre (BPIN: 202500000032239) (Meta del proyecto: 240) (Tipo de Banco: Banco Territorial) (Estado en Portafolio: En Ejecución)</t>
  </si>
  <si>
    <t>MT307</t>
  </si>
  <si>
    <t>Servicio de divulgación de la información de la política nacional de educación ambiental y participación</t>
  </si>
  <si>
    <t>3208008</t>
  </si>
  <si>
    <t>Campañas de educación ambiental y participación implementadas</t>
  </si>
  <si>
    <t>320800800</t>
  </si>
  <si>
    <t xml:space="preserve">Acciones orientadas a difundir la información ambiental en el marco de la educación ambiental </t>
  </si>
  <si>
    <t>APORTES PARA LA PARTICIPACIÓN EN LA COP16, MEDIANTE EL DESARROLLO DE POLÍTICAS Y ESTRATEGIAS EMPRESARIALES Y COMERCIALES, COMO MECANISMO DE PROMOCIÓN TURÍSTICA Y CULTURA DEL DEPARTAMENTO DE SUCRE (BPIN: 2024002700141) (Meta del Proyecto: 1) (Ejecución 2024: 1)
Campaña Súmate al Bosque (BPIN: Por Gestión) (Meta del Proyecto: ) (Ejecución 2024: )</t>
  </si>
  <si>
    <t>Campaña de Agroindustria Sostenible e Innovación para el Desarrollo Regional. (Tipo Banco: Banco de Gestiones) (Meta de la gestión: 1)</t>
  </si>
  <si>
    <t>Campaña de Agroindustria Sostenible e Innovación para el Desarrollo Regional. (Tipo de banco: Banco de Gestiones) (Meta de la gestión: 1) (Ejecutado: 1)</t>
  </si>
  <si>
    <t>Capacitación Ambiental para la Formación de Líderes Verdes, Emprendedores y Defensores de los Recursos Naturales en San Benito Abad, La Unión, Caimito y San Marcos, Sucre (BPIN: 202500000032239) (Meta del proyecto: 12) (Tipo de Banco: Banco Territorial)</t>
  </si>
  <si>
    <t>Gestión por funcionamiento a traves de los profesionales de Apoyo de la Secretaría de Desarrollo Economico y Medio Ambiente Meta : 3 (Bpin: )</t>
  </si>
  <si>
    <t>MT308</t>
  </si>
  <si>
    <t>Cobertura de gas natural en el departamento de Sucre</t>
  </si>
  <si>
    <t>55% (Urbana:96,2. Rural: 16)</t>
  </si>
  <si>
    <t>UPME 2022</t>
  </si>
  <si>
    <t>60% (Urbana: 98,2. Rural: 24)</t>
  </si>
  <si>
    <t>7. Energía asequible y no contaminante</t>
  </si>
  <si>
    <t>Minas y Energía</t>
  </si>
  <si>
    <t>Acceso al Servicio público de gas domiciliario</t>
  </si>
  <si>
    <t>Minas y energía</t>
  </si>
  <si>
    <t>Acceso al servicio público domiciliario de gas combustible</t>
  </si>
  <si>
    <t>2101</t>
  </si>
  <si>
    <t>Estudios de pre inversión</t>
  </si>
  <si>
    <t>2101002</t>
  </si>
  <si>
    <t>Estudios de pre inversión realizados</t>
  </si>
  <si>
    <t>210100200</t>
  </si>
  <si>
    <t>Conjunto de análisis y estudios necesarios para evaluar, desde el punto de vista técnico y económico, la viabilidad de emprender un proyecto de infraestructura en los municipios y las zonas rurales dentro del área de influencia de los gasoductos troncales</t>
  </si>
  <si>
    <t>ESTUDIOS DE PREINVERSIÓN DEL PROYECTO: INSTALACIÓN REDES PARA SUMINISTRO DE GAS NATURAL DOMICILIARIO, EN LOS CORREGIMIENTOS Y VEREDAS DE LOS MUNICIPIOS DE TOLUVIEJO, COLOSO, CHALAN, OVEJAS Y MORROA, DEPARTAMENTO DE SUCRE (Tipo Banco: Banco de Gestiones) (Meta de la gestión: 1)
ESTUDIOS Y DISEÑOS PARA LA MASIFICACION DE GAS COMBUSTIBLE DOMICILIARIO POR REDES PARA LA ZONA RURAL DE LOS MUNICIPIOS DE SAN ONOFRE, SAN ANTONIO DE PALMITO, TOLÚ, CAIMITO Y EL ROBLE, DEL DEPARTAMENTO DE SUCRE (BPIN: 2025002700023) (Tipo de Banco: Banco de Regalías)</t>
  </si>
  <si>
    <t>ESTUDIOS Y DISEÑOS PARA LA MASIFICACION DE GAS COMBUSTIBLE DOMICILIARIO POR REDES PARA LA ZONA RURAL DE LOS MUNICIPIOS DE SAN ONOFRE, SAN ANTONIO DE PALMITO, TOLÚ, CAIMITO Y EL ROBLE, DEL DEPARTAMENTO DE SUCRE (BPIN: 2025002700023) (Tipo de banco: Banco de Regalías) (Meta total del proyecto: 1) (Ejecutado: 1.0)
ESTUDIOS DE PREINVERSIÓN DEL PROYECTO: INSTALACIÓN REDES PARA SUMINISTRO DE GAS NATURAL DOMICILIARIO, EN LOS CORREGIMIENTOS Y VEREDAS DE LOS MUNICIPIOS DE TOLUVIEJO, COLOSO, CHALAN, OVEJAS Y MORROA, DEPARTAMENTO DE SUCRE (Tipo de banco: Banco de Gestiones) (Meta de la gestión: 1) (Ejecutado: 1)</t>
  </si>
  <si>
    <t>MT309</t>
  </si>
  <si>
    <t>Redes domiciliarias de gas combustibles instaladas</t>
  </si>
  <si>
    <t>2101016</t>
  </si>
  <si>
    <t>viviendas con red interna de gas combustible instalada</t>
  </si>
  <si>
    <t>210101600</t>
  </si>
  <si>
    <t>Permite la conexión de las viviendas a la red de distribución local de gas domiciliario. Incluye acometida y medidor.</t>
  </si>
  <si>
    <t>SUBSIDIO AL CARGO POR CONEXIÓN E INSTALACIÓN INTERNA DEL SERVICIO DE GAS NATURAL PARA LOS USUARIOS ESTRATO 1 Y 2 DEL DEPARTAMENTO DE SUCRE - Homologado (BPIN: 2023002700076) (Meta del Proyecto: 3600) (Ejecución 2024: 3402)</t>
  </si>
  <si>
    <t>COFINANCIACIÓN FASE 1 DE SUBSIDIOS AL CARGO POR CONEXIÓN E INSTALACIÓN INTERNA DEL SERVICIO DE GAS DOMICILIARIO PARA USUARIOS ESTRATO 1 Y 2 DEL MUNICIPIO DE SAN LUIS DE SINCE, SUCRE. (Tipo Banco: Banco de Gestiones) (Meta de la gestión: 174)
COFINANCIACIÓN FASE 1  DE SUSBSIDIOS AL CARGO POR CONEXIÓN E INSTALACIÓN INTERNA DEL SERVICIO DE GAS NATURAL PARA USUARIOS ESTRATO 1 Y 2 DEL MUNICIPIO DE TOLUVIEJO (BPIN: 2024002700066) (Tipo de Banco: Banco de Regalías)
CONSTRUCCION ETAPA 1 DE REDES PARA EL SUMINISTRO DE GAS DOMICILIARIO Y CONEXIÓN DE USUARIOS DE MENORES INGRESOS DE LA ZONA RURAL DE SAN MARCOS Y LA CABECERA MUNICIPAL DE SUCRE, SUCRE (BPIN: 2024002700151) (Tipo de Banco: Banco de Regalías)
SUBSIDIO AL CARGO POR CONEXIÓN E INSTALACIÓN INTERNA DEL SERVICIO DE GAS NATURAL PARA LOS USUARIOS ESTRATO 1 Y 2 DEL DEPARTAMENTO DE SUCRE (BPIN: 2023002700076) (Tipo de Banco: Banco de Regalías)
SUBSIDIO AL CARGO POR CONEXIÓN E INSTALACIÓN INTERNA DEL SERVICIO DE GAS NATURAL PARA LOS USUARIOS ESTRATO 1 Y 2 DEL DEPARTAMENTO DE SUCRE (BPIN: 2023002700076) (Tipo de Banco: Banco de Regalías)</t>
  </si>
  <si>
    <t>CONSTRUCCION ETAPA 1 DE REDES PARA EL SUMINISTRO DE GAS DOMICILIARIO Y CONEXIÓN DE USUARIOS DE MENORES INGRESOS DE LA ZONA RURAL DE SAN MARCOS Y LA CABECERA MUNICIPAL DE SUCRE, SUCRE (BPIN: 2024002700151) (Tipo de banco: Banco de Regalías) (Meta total del proyecto: 3536) (Ejecutado: 822.0)
COFINANCIACIÓN FASE 1  DE SUSBSIDIOS AL CARGO POR CONEXIÓN E INSTALACIÓN INTERNA DEL SERVICIO DE GAS NATURAL PARA USUARIOS ESTRATO 1 Y 2 DEL MUNICIPIO DE TOLUVIEJO (BPIN: 2024002700066) (Tipo de banco: Banco de Regalías) (Meta total del proyecto: 776) (Ejecutado: 766.0)
SUBSIDIO AL CARGO POR CONEXIÓN E INSTALACIÓN INTERNA DEL SERVICIO DE GAS NATURAL PARA LOS USUARIOS ESTRATO 1 Y 2 DEL DEPARTAMENTO DE SUCRE (BPIN: 2023002700076) (Tipo de banco: Banco de Regalías) (Meta total del proyecto: 5315) (Ejecutado: 1780.0)
COFINANCIACIÓN FASE 1 DE SUBSIDIOS AL CARGO POR CONEXIÓN E INSTALACIÓN INTERNA DEL SERVICIO DE GAS DOMICILIARIO PARA USUARIOS ESTRATO 1 Y 2 DEL MUNICIPIO DE SAN LUIS DE SINCE, SUCRE. (Tipo de banco: Banco de Gestiones) (Meta de la gestión: 174) (Ejecutado: 174)</t>
  </si>
  <si>
    <t>COFINANCIACIÓN FASE 1  DE SUSBSIDIOS AL CARGO POR CONEXIÓN E INSTALACIÓN INTERNA DEL SERVICIO DE GAS NATURAL PARA USUARIOS ESTRATO 1 Y 2 DEL MUNICIPIO DE TOLUVIEJO (BPIN: 2024002700066) (Meta del proyecto: 776) (Tipo de Banco: Banco de Regalías) (Estado en Portafolio: En Ejecución)
CONSTRUCCION ETAPA 1 DE REDES PARA EL SUMINISTRO DE GAS DOMICILIARIO Y CONEXIÓN DE USUARIOS DE MENORES INGRESOS DE LA ZONA RURAL DE SAN MARCOS Y LA CABECERA MUNICIPAL DE SUCRE, SUCRE (BPIN: 2024002700151) (Meta del proyecto: 2714) (Tipo de Banco: Banco de Regalías) (Estado en Portafolio: En Ejecución)
AUNAR ESFUERZOS PARA LA COFINANCIACIÓN DE SUBSIDIO AL CARGO POR CONEXIÓN,_x000D_
CERTIFICACIÓN PREVIA E INSTALACIÓN INTERNAS DEL SERVICIO DE GAS NATURAL DOMICILIARIO PARA USUARIOS DE ESTRATOS 1 Y 2 EN LOS CORREGIMIENTOS BARAYA (GALERAS)Y CIENAGUITA (TOLUVIEJO) Y DE LOS SECTORES/BARRIOS CASTAÑEDA (SINCELEJO) Y ARROYO SECO (TOLUVIEJO) DEL DEPARTAMENTO DE SUCRE” (BPIN: Pendiente) (Meta del proyecto: 791)
CONSTRUCCIÓN DE REDES PARA SUMINISTRO DE GAS NATURAL DOMICILIARIO Y CONEXIÓN DE USUARIOS DE MENORES INGRESOS DE LOS MUNICIPIOS DE BETULIA, COROZAL, SAMPUÉS, SAN LUIS DE SINCE Y EL ROBLE, SUCRE (Meta del proyecto: 1657)</t>
  </si>
  <si>
    <t>AUNAR ESFUERZOS PARA LA COFINANCIACIÓN DE SUBSIDIO AL CARGO POR CONEXIÓN,_x000D_
CERTIFICACIÓN PREVIA E INSTALACIÓN INTERNAS DEL SERVICIO DE GAS NATURAL DOMICILIARIO PARA USUARIOS DE ESTRATOS 1 Y 2 EN LOS CORREGIMIENTOS BARAYA (GALERAS)Y CIENAGUITA (TOLUVIEJO) Y DE LOS SECTORES/BARRIOS CASTAÑEDA (SINCELEJO) Y ARROYO SECO (TOLUVIEJO) DEL DEPARTAMENTO DE SUCRE” (Bpin: Pendiente) (Tipo de banco: Sin Tipo de Banco)
CONSTRUCCIÓN DE REDES PARA SUMINISTRO DE GAS NATURAL DOMICILIARIO Y CONEXIÓN DE USUARIOS DE MENORES INGRESOS DE LOS MUNICIPIOS DE BETULIA, COROZAL, SAMPUÉS, SAN LUIS DE SINCE Y EL ROBLE, SUCRE. (Bpin: Pendiente) (Meta del proyecto: 1658)</t>
  </si>
  <si>
    <t>Se debe homologar el proyecto de Surtigas (2023002700076)
Gasificación Sucre y San Marcos (Pendiente BPIN)
Gasificación Sabanas (Pendiente BPIN)
Gasificación Toluviejo 1 fase (2024002700066)
Gasificación Sucre 2 fase(Pendiente BPIN, priorizado en ruta)
Se encuentra en ejecución el proyecto de gasificación con el cual se espera tener una meta de 5,315 viviendas conb redes instaladas, este se espera culminarlo en diciembre 30 de 2024, en la actualidad se tiene un avance de 32%</t>
  </si>
  <si>
    <t>MT310</t>
  </si>
  <si>
    <t>Servicio de apoyo financiero para la financiación de proyectos de infraestructura para el servicio público de gas</t>
  </si>
  <si>
    <t>2101011</t>
  </si>
  <si>
    <t>Proyectos financiados</t>
  </si>
  <si>
    <t>210101100</t>
  </si>
  <si>
    <t>Comprende el aporte de recursos del Fondo Especial Cuota de Fomento con el objeto completar los recursos necesarios para la ejecución total de proyectos elegibles dirigidos al desarrollo de la infraestructura para el uso del gas natural.</t>
  </si>
  <si>
    <t>CONSTRUCCIÓN DE REDES PARA SUMINISTRO DE GAS NATURAL DOMICILIARIO Y CONEXIÓN DE USUARIOS DE MENORES INGRESOS DE LOS MUNICIPIOS DE BETULIA, COROZAL, SAMPUÉS, SAN LUIS DE SINCE Y EL ROBLE, SUCRE. (BPIN: ) (Tipo de Banco: Sin Tipo de Banco)</t>
  </si>
  <si>
    <t>ESTUDIO Y DISEÑO PARA LA MASIFICACION DE GAS COMBUSTIBLE DOMICILIARIO POR REDES PARA LA ZONA RURAL DE LOS MUNCIPIOS DE SAN ONOFRE, SAN ANTONIO DE PALMITO, TOLÚ, CAIMITO Y EL ROBLE, DEL DEPARTAMENTO DE SUCRE. (BPIN: 2025002700023) (Tipo de Banco: Banco de Regalías)
En el marco del proyecto CONSTRUCCION ETAPA 1 DE REDES PARA EL SUMINISTRO DE GAS DOMICILIARIO Y CONEXIÓN DE USUARIOS DE MENORES INGRESOS DE LA ZONA RURAL DE SAN MARCOS Y LA CABECERA MUNICIPAL DE SUCRE, se financia infraestructura para el servicio de gas (Meta Programada: 1) (Tipo de Banco: Banco de Gestiones)
En el marco del proyecto CONSTRUCCIÓN DE REDES PARA SUMINISTRO DE GAS NATURAL DOMICILIARIO Y CONEXIÓN DE USUARIOS DE MENORES INGRESOS DE LOS MUNICIPIOS DE COLOSÓ, CHALÁN, OVEJAS, MORROA SUCRE, se financia infraestructura para el servicio de gas (Meta Programada: 1) (Tipo de Banco: Banco de Gestiones)</t>
  </si>
  <si>
    <t>Gasificación Chalán (Pendiente BPIN) (Bpin: )
Gasificación Toluviejo (Pendiente BPIN) (Bpin: )</t>
  </si>
  <si>
    <t>Gasificación Sabanas (Pendiente BPIN)
Gasificación san Onofre (Pendiente BPIN)</t>
  </si>
  <si>
    <t>Proyecto para gasificacion zona rural san onofe y la mojana-san  jorge</t>
  </si>
  <si>
    <t>MT311</t>
  </si>
  <si>
    <t>Cobertura de energía eléctrica (rural y urbana) en el departamento de Sucre</t>
  </si>
  <si>
    <t>83.17% (Rural: 54. Urbano: 99)</t>
  </si>
  <si>
    <t>UPME, MIN MINAS</t>
  </si>
  <si>
    <t>86% (Rural:59.4. Urbano: 99,5)</t>
  </si>
  <si>
    <t>Energía Eléctrica para las Comunidades Sucreñas</t>
  </si>
  <si>
    <t>Consolidación productiva del sector de energía eléctrica</t>
  </si>
  <si>
    <t>2102</t>
  </si>
  <si>
    <t>2102033</t>
  </si>
  <si>
    <t>210203300</t>
  </si>
  <si>
    <t>Conjunto de análisis y estudios necesarios para evaluar, desde el punto de vista técnico y económico, la viabilidad de emprender un proyecto de infraestructura  de energía eléctrica</t>
  </si>
  <si>
    <t>Número de Estudios de pre inversión realizados</t>
  </si>
  <si>
    <t>ELABORACIÓN DE ESTUDIOS Y DISEÑOS EN FASE 3 DE SOLUCIONES DE ENERGÍA NO CONVENCIONAL (FOTOVOLTAICA) PARA EL SUMINISTRO DE ENERGÍA ELÉCTRICA A LAS INSTITUCIONES EDUCATIVAS OFICIALES DEL DEPARTAMENTO DE SUCRE (BPIN: 2024002700081) (Tipo de Banco: Banco Territorial)</t>
  </si>
  <si>
    <t>Elaboración DE ESTUDIOS Y DISEÑOS EN FASE 3 DE SOLUCIONES DE ENERGÍA NO CONVENCIONAL (FOTOVOLTAICA) PARA EL SUMINISTRO DE ENERGÍA ELÉCTRICA A LOS ESTABLECIMIENTOS EDUCATIVOS OFICIALES NO CERTIFICADOS DEL DEPARTAMENTO DE  Sucre (Bpin: 2024002700081) (Tipo de Banco: Banco Territorial) (Meta total del indicador: 1.0) (Meta total de la vigencia: 1.0) (Ejecutado: 1.0)</t>
  </si>
  <si>
    <t>Estudios energía fotovoltaica para IE oficiales (2024002700081)</t>
  </si>
  <si>
    <t>Estudios y diagnósticos para la im plementacion de energía fotovoltaicas en 100 instituciones edducativas del departamento, el cual se encuentra con estudios previos en la oficina de contratación, la ejecución se encuentra proyectada para dos meses, por l</t>
  </si>
  <si>
    <t>MT312</t>
  </si>
  <si>
    <t>Redes domiciliarias de energía eléctrica instaladas</t>
  </si>
  <si>
    <t>2102045</t>
  </si>
  <si>
    <t>Viviendas conectadas a la red del sistema de distribución local de energía eléctrica</t>
  </si>
  <si>
    <t>210204500</t>
  </si>
  <si>
    <t>Permite la conexión de las viviendas a la red del sistema de distribución local de energía eléctrica. Incluye acometida y medidor.</t>
  </si>
  <si>
    <t>NORMALIZACIÓN ELÉCTRICA SABANAS DE CALI, MORROA (Tipo Banco: Banco de Gestiones) (Meta de la gestión: 100)
NORMALIZACIÓN ELÉCTRICA CANÁAN, GALERAS (Tipo Banco: Banco de Gestiones) (Meta de la gestión: 100)
CONSTRUCCIÓN Y ELECTRIFICACIÓN RURAL FASE 1 A TRAVÉS DE REDES DE MEDIA Y BAJA TENSIÓN EN EL DEPARTAMENTO DE SUCRE (BPIN: 2024002700144) (Tipo de Banco: Banco Territorial)</t>
  </si>
  <si>
    <t>Construcción - electrificación  rural  fase 1 a través de redes de media y baja tensión en el departamento de   Sucre (Bpin: 2024002700144) (Tipo de Banco: Banco Territorial) (Meta total del indicador: 12.0) (Meta total de la vigencia: 12.0) (Ejecutado: 12.0)
NORMALIZACIÓN ELÉCTRICA SABANAS DE CALI, MORROA (Tipo de banco: Banco de Gestiones) (Meta de la gestión: 100) (Ejecutado: 100)
NORMALIZACIÓN ELÉCTRICA CANÁAN, GALERAS (Tipo de banco: Banco de Gestiones) (Meta de la gestión: 100) (Ejecutado: 100)</t>
  </si>
  <si>
    <t>CONSTRUCCION DE REDES DE MEDIA Y BAJA TENSION EN LAS VEREDAS LA METRA, BARRO BLANCO, TUMBA LOCO, EL CHOPÁ, EL LATAL Y COME SI LLEVA, AREA RURAL DEL MUNICIPIO DE SAN MARCOS, DEPARTAMENTO DE SUCRE (Tipo de Banco: Banco de Aliados)</t>
  </si>
  <si>
    <t>CONSTRUCCIÓN DE REDES DE MEDIA Y BAJA TENSIÓN EN LAS VEREDAS LA METRA, BARRO BLANCO, TUMBALOCO, EL CHOPÁ, EL LATAL Y COMES Y LLEVA EN EL MUNICIPIO DE SAN MARCOS (Bpin: Pendiente)</t>
  </si>
  <si>
    <t>03/10/2024: Membrillal Sincé (Pendiente BPIN2024002700144), Se encuentra a la espera de adición de recursos del balance para iniciar el proceso contractual.
Electrificación San Marcos (Pendiente priorización en ruta y BPIN), se debe reestructurar</t>
  </si>
  <si>
    <t xml:space="preserve">Corresponde a proyecto para ampliación de cobertura de energía electrica convencional a través de redes de baja y mediana tensión </t>
  </si>
  <si>
    <t>MT313</t>
  </si>
  <si>
    <t>Unidades de generación fotovoltaica de energía eléctrica instaladas</t>
  </si>
  <si>
    <t>2102058</t>
  </si>
  <si>
    <t>210205800</t>
  </si>
  <si>
    <t>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t>
  </si>
  <si>
    <t>Número de unidades</t>
  </si>
  <si>
    <t>CONSTRUCCIÓN DE SISTEMA DE AUTOGENERACIÓN ELÉCTRICA CON TECNOLOGÍA SOLAR FOTOVOLTAICA EN VIVIENDAS RURALES DISPERSAS EN EL DEPARTAMENTO DE SUCRE. (KIAT KOREA) (BPIN: 2022002700117) (Meta del Proyecto: 500) (Ejecución 2024: 400)
CONSTRUCCION DE SOLUCIONES FOTOVOLTAICAS INDIVIDUALES PARA VIVIENDAS RURALES EN LAS ZONAS NO INTERCONECTADAS DEL MUNICIPIO DE SAN MARCOS, ETAPA I EN EL DEPARTAMENTO DE SUCRE (BPIN: 2023002700033) (Meta del Proyecto: 30) (Ejecución 2024: 30)</t>
  </si>
  <si>
    <t>CONSTRUCCIÓN DE SISTEMA DE AUTOGENERACIÓN ELÉCTRICA CON TECNOLOGÍA SOLAR FOTOVOLTAICA EN VIVIENDAS RURALES DISPERSAS EN EL DEPARTAMENTO DE SUCRE. (KIAT KOREA) (BPIN: 2022002700117) (Tipo de Banco: Banco Territorial)
IMPLEMENTACIÓN DE UNA COMUNIDAD ENERGÉTICA URBANA A PARTIR DE SISTEMAS SOLARES FOTOVOLTAICOS PARA EL MERCADO PÚBLICO DEL MUNICIPIO DE SINCELEJO (BPIN: 202400000001456) (Tipo de Banco: Banco de Aliados)
CONSTRUCCIÓN DE SOLUCIONES FOTOVOLTAICAS EN MICRO ACUEDUCTOS RURALES EN DISTINTOS CORREGIMIENTOS DEL DEPARTAMENTO DE SUCRE (BPIN: 2024002700131) (Tipo de Banco: Banco Territorial)</t>
  </si>
  <si>
    <t>Construcción de sistemas de autogeneración eléctrica en viviendas rurales dispersas en el departamento de  Sucre (Bpin: 2022002700117) (Tipo de Banco: Banco Territorial) (Meta total del indicador: 2000.0) (Meta total de la vigencia: 2000.0) (Ejecutado: 2000.0)
Construcción de Soluciones Fotovoltaicas en Microacueductos Rurales en distintos Corregimientos del departamento de   Sucre (Bpin: 2024002700131) (Tipo de Banco: Banco Territorial) (Meta total del indicador: 13.0) (Meta total de la vigencia: 13.0) (Ejecutado: 6.0)
IMPLEMENTACIÓN DE UNA COMUNIDAD ENERGÉTICA URBANA A PARTIR DE SISTEMAS SOLARES FOTOVOLTAICOS PARA EL MERCADO PÚBLICO DEL MUNICIPIO DE SINCELEJO (BPIN: 202400000001456) (Tipo de banco: Banco de Aliados) (Meta total del proyecto: 58) (Ejecutado: 8.0)</t>
  </si>
  <si>
    <t>INSTALACIÓN DE SOLUCIONES FOTOVOLTAICAS EN EL POLIDEPORTIVO DEL MUNICIPIO DE CHALÁN,SUCRE (BPIN: 2024002700176) (Meta del proyecto: 144) (Tipo de Banco: Banco de Regalías) (Estado en Portafolio: Suspendido)
Construcción de sistemas individuales de energía solar fotovoltaica en la zona rural de los municipios de chalán y san marcos departamento de Sucre (BPIN: 202500000034777) (Meta del proyecto: 60) (Tipo de Banco: Banco Territorial) (Estado en Portafolio: En Ejecución)
CONSTRUCCION DE SOLUCIONES FOTOVOLTAICAS PARA LOS POZOS 13 Y 15 DEL ACUEDUCTO MUNICIPAL DE OVEJAS, SUCRE (BPIN: En formulación) (Meta del proyecto: 2)
Construcción de sistemas individuales de energia solar fotovoltaica en la zona rural del municipio de Sucre en el departamento de Sucre. (Tipo de Banco: Banco de Gestiones)
Construcción de sistemas individuales de energia solar fotovoltaica en la zona rural del municipio de chalan en el departamento de Sucre. (Tipo de Banco: Banco de Gestiones)</t>
  </si>
  <si>
    <t>OTRAS UNIDADES DE GENERACIÓN FOTOVOLTAICA DE ENERGÍA ELÉCTRICA INSTALADAS (Bpin: )</t>
  </si>
  <si>
    <t>03/10/2024: Kiat Korea (2022002700117), con este proyecto se espera instalar 2000 unidades de generación fotovoltaica, proyecto en el cual la gobernación aportó $3.278.841.256 y Korea $75,918,144, de las cuales al momento van 400 instaladas.
Las 1.000 restantes deberían gestionar recursos por valor de $15.000 millones
La primera cancha energérica será en El Roble</t>
  </si>
  <si>
    <t xml:space="preserve">Corresponde a soluciones fotovoltaicas individuales, se incluye el proyecto de los coreanos que hicieron aporte de 76 mil millones y se beneficiara 2000 hogares, De igual manera se incluyen  los proyectos de comunidades energéticas </t>
  </si>
  <si>
    <t>MT314</t>
  </si>
  <si>
    <t>Central de generación fotovoltaica construida</t>
  </si>
  <si>
    <t>2102038</t>
  </si>
  <si>
    <t>210203800</t>
  </si>
  <si>
    <t xml:space="preserve">Incluye el terreno para la construcción de la central, las obras civiles para el alojamiento de equipos y la construcción de la central de generación de energía eléctrica fotovoltaica que está compuesta por equipos de generación, transformación y almacenamiento de energía, equipos de mando, control y protección. </t>
  </si>
  <si>
    <t>Número de centrales de generación fotovoltaica</t>
  </si>
  <si>
    <t>Comunidad energetica integral en el corregimiento de canutal en el Municipio de Ovejas. Se describen a continuación: Central Institución Educativa, Central Centro de Salud Canutal, Central Micro Acueducto, Central Salon Comunal (BPIN: Por Gestión) (Meta del Proyecto: ) (Ejecución 2024: 4)</t>
  </si>
  <si>
    <t>CONSTRUCCIÓN DE SOLUCIONES FOTOVOLTAICAS PARA EL SUMISTRO DE ENERGÍA EN ENTIDADES PÚBLICAS DEL MUNICIPIO DE COROZAL, SUCRE (BPIN: 2024702150036) (Tipo de Banco: Banco de Regalías)
CONSTRUCCION DE LA I ETAPA DE SOLUCIONES FOTOVOLTAICAS PARA EL SUMINISTRO DE ENERGIA ELECTRICA A LAS ESCUELAS PUBLICAS DEL DEPARTAMENTO DE SUCRE (BPIN: 2024002700133) (Tipo de Banco: Banco de Regalías)
CONSTRUCCIÓN DE SOLUCIONES FOTOVOLTAICAS PARA EL SUMINISTRO DE ENERGIA ELECTRICA EN ENTIDADES PUBLICAS DEL MUNICIPIO DE SAMPUES, SUCRE (BPIN: 2025002700001) (Tipo de Banco: Banco de Regalías)</t>
  </si>
  <si>
    <t>Convocatoria Municipios Energéticos (Pendiente definir municipio)
Microacueductos rurales (2025 - Pendiente BPIN)
Energía fotovoltaica Corozal (2025 - Pendiente BPIN)</t>
  </si>
  <si>
    <t>Corresponde a los parques solares con capacidad de generacion de 1 MW cada uno</t>
  </si>
  <si>
    <t>MT315</t>
  </si>
  <si>
    <t>Central de generación con biomasa construida</t>
  </si>
  <si>
    <t>2102040</t>
  </si>
  <si>
    <t>210204000</t>
  </si>
  <si>
    <t>Incluye el terreno para la construcción de la central, obras civiles para el alojamiento de equipos, terreno para el manejo y tratamiento de la materia prima y la construcción de la central con su digestor de biomasa, los sistemas de compresión, transformación y almacenamiento de gas,  los equipos de transporte para el procesamiento de biomasa, y los equipos de mando, protección y control.</t>
  </si>
  <si>
    <t>Número de centrales de generación de biomasa</t>
  </si>
  <si>
    <t>CENTRAL DE GENERACIÓN CON BIOMASA CONSTRUIDA (Pendiente definir)</t>
  </si>
  <si>
    <t>CENTRAL DE GENERACIÓN CON BIOMASA CONSTRUIDA (Pendiente definir) (Bpin: )</t>
  </si>
  <si>
    <t>proyectos correspondiente al uso de la biomasa para la generacion de energía eléctrica</t>
  </si>
  <si>
    <t>MT316</t>
  </si>
  <si>
    <t>Servicio de apoyo financiero para la financiación de infraestructura de energía eléctrica en las zonas no interconectadas</t>
  </si>
  <si>
    <t>2102060</t>
  </si>
  <si>
    <t>Usuarios beneficiados con la ampliación de cobertura</t>
  </si>
  <si>
    <t>210206000</t>
  </si>
  <si>
    <t>(FAZNI) Recursos destinados a financiar planes, programas y proyectos de inversión priorizados para la construcción e instalación de nueva infraestructura y para la reposición o la rehabilitación de la existente, con el propósito de ampliar la cobertura y procurar la satisfacción de la demanda de energía en las Zonas No Interconectadas.</t>
  </si>
  <si>
    <t>Número de usuarios</t>
  </si>
  <si>
    <t>Convocatoria 2025 (Tipo Banco: Banco de Gestiones) (Meta de la gestión: )
EN EL MARCO DEL PROYECTO "ELECTRIFICACIÓN RURAL FASE 1 ATRAVES DE REDES DE BAJA Y MEDIA TENSIÓN EN EL DEPARTAMENTO DE SUCRE" SE BENEFICIARON USUARIOS CON LA AMPLIACIÓN  DE COBERTURA EN ZONAS NO INTERCONECTADAS EN EL MUNICIPIO DE SINCÉ (Tipo Banco: Banco de Gestiones) (Meta de la gestión: 70)</t>
  </si>
  <si>
    <t>EN EL MARCO DEL PROYECTO "ELECTRIFICACIÓN RURAL FASE 1 ATRAVES DE REDES DE BAJA Y MEDIA TENSIÓN EN EL DEPARTAMENTO DE SUCRE" SE BENEFICIARON USUARIOS CON LA AMPLIACIÓN  DE COBERTURA EN ZONAS NO INTERCONECTADAS EN EL MUNICIPIO DE SINCÉ (Tipo de banco: Banco de Gestiones) (Meta de la gestión: 70) (Ejecutado: 70)</t>
  </si>
  <si>
    <t>En el marco del proyecto CONSTRUCCION DE REDES DE MEDIA Y BAJA TENSION EN LAS VEREDAS LA METRA, BARRO BLANCO, TUMBA LOCO, EL CHOPÁ, EL LATAL Y COME SI LLEVA, AREA RURAL DEL MUNICIPIO DE SAN MARCOS, DEPARTAMENTO DE SUCRE, se financia infraestructrua para la conexión de viviendas al servicio de energía electrica (Meta Programada: 1000) (Tipo de Banco: Banco de Gestiones)</t>
  </si>
  <si>
    <t>Proyectos a ser financiados atraves del fondo FAZNI .Proyectos de inversión priorizados para la construcción e instalación de nueva infraestructura y para la reposición o la rehabilitación de la existente en Zonas No Interconectadas.</t>
  </si>
  <si>
    <t>MT317</t>
  </si>
  <si>
    <t>Servicio de apoyo financiero para la financiación de infraestructura de energía eléctrica en las zonas rurales interconectadas</t>
  </si>
  <si>
    <t>2102061</t>
  </si>
  <si>
    <t>210206100</t>
  </si>
  <si>
    <t>(FAER) Recursos destinados a financiar planes, programas o proyectos de inversión priorizados para la construcción e instalación de nueva infraestructura eléctrica en las zonas rurales interconectadas, que permita ampliar la cobertura y procurar la satisfacción de la demanda de energía.</t>
  </si>
  <si>
    <t xml:space="preserve">    (Tipo Banco: Banco de Gestiones) (Meta de la gestión: )
EN EL MARCO DEL PROYECTO "CONSTRUCCIÓN DE SISTEMA DE AUTOGENERACIÓN ELÉCTRICA CON TECNOLOGÍA SOLAR FOTOVOLTAICA EN VIVIENDAS RURALES DISPERSAS EN EL DEPARTAMENTO DE SUCRE. (KIAT KOREA)" SE BENEFICIARON USUARIOS CON LA AMPLIACIÓN DE COBERTURA EN ZONAS RURALES INTERCONECTADAS (Tipo Banco: Banco de Gestiones) (Meta de la gestión: 2000)</t>
  </si>
  <si>
    <t>EN EL MARCO DEL PROYECTO "CONSTRUCCIÓN DE SISTEMA DE AUTOGENERACIÓN ELÉCTRICA CON TECNOLOGÍA SOLAR FOTOVOLTAICA EN VIVIENDAS RURALES DISPERSAS EN EL DEPARTAMENTO DE SUCRE. (KIAT KOREA)" SE BENEFICIARON USUARIOS CON LA AMPLIACIÓN DE COBERTURA EN ZONAS RURALES INTERCONECTADAS (Tipo de banco: Banco de Gestiones) (Meta de la gestión: 2000) (Ejecutado: 2000)</t>
  </si>
  <si>
    <t>Proyectos a ser financiados atraves del fondo FAER .Proyectos de inversión priorizados para la construcción e instalación de nueva infraestructura y para la reposición o la rehabilitación de la existente en Zonas rurales interconectadas</t>
  </si>
  <si>
    <t>MT318</t>
  </si>
  <si>
    <t>Servicios de apoyo a la implementación de fuentes no convencionales de energía</t>
  </si>
  <si>
    <t>2102062</t>
  </si>
  <si>
    <t>Usuarios beneficiados</t>
  </si>
  <si>
    <t>210206200</t>
  </si>
  <si>
    <t>Recursos destinados  de acuerdo con los objetivos y principios  del FENOGE al apoyo planes, programas, proyectos o actividades que promuevan, estimulen y fomenten el desarrollo y la utilizacion de FNCE principalmente aquellas de caracter renovable, para la diversificación del abastecimiento energético pleno y oportuno, la competitividad de la economía colombiana y el uso eficiente de la energía contribuyendo así a un uso eficiente de los recursos naturales y a mitigar los impactos de los gases de efecto invernadero.</t>
  </si>
  <si>
    <t>CONSTRUCCIÓN DE PARQUES SOLARES EN EL MUNICIPIO DE SAN ANTONIO DE PALMITO (BPIN: ) (Tipo de Banco: Banco de Aliados)
Construcción de sistemas de autogeneración eléctrica en viviendas rurales dispersas en el departamento de  Sucre (BPIN: 2022002700117) (Tipo de Banco: Banco Territorial)</t>
  </si>
  <si>
    <t>Construcción de sistemas de autogeneración eléctrica en viviendas rurales dispersas en el departamento de  Sucre (Bpin: 2022002700117) (Tipo de Banco: Banco Territorial) (Meta total del indicador: 2000.0) (Meta total de la vigencia: 2000.0) (Ejecutado: 2000.0)
CONSTRUCCIÓN DE PARQUES SOLARES EN EL MUNICIPIO DE SAN ANTONIO DE PALMITO (BPIN: ) (Tipo de banco: Banco de Aliados) (Meta total del proyecto: 2000) (Ejecutado: 2000.0)</t>
  </si>
  <si>
    <t>ESTUDIOS DE PREFACTIBILIDAD Y FACTIBILIDAD PARA LA ESTRUCTURACIÓN DE PROYECTOS DE GENERACIÓN DE ENERGÍA ELÉCTRICA FOTOVOLTAICA EN SUCRE (BPIN: 2024002700158) (Meta del proyecto: 10000) (Tipo de Banco: Banco de Regalías)
CONSTRUCCIÓN DE PARQUES SOLARES EN EL MUNICIPIO DE EL ROBLE (Tipo de Banco: Banco de Aliados)
Comunidades energeticas educativas: Energia que ilumina el futuro (SIN BPIN) (Tipo de Banco: Banco de Aliados)
IMPLEMENTACIÓN DE UNA COMUNIDAD ENERGÉTICA URBANA A PARTIR DE SISTEMAS SOLARES FOTOVOLTAICOS PARA EL MERCADO PÚBLICO DEL MUNICIPIO DE SINCELEJO (BPIN: 202400000001456) (Tipo de Banco: Banco Territorial)</t>
  </si>
  <si>
    <t>Proyectos para la generación  de energias no convencionales par a ser financiado por FENOGE</t>
  </si>
  <si>
    <t>MT319</t>
  </si>
  <si>
    <t>Servicios de apoyo a la implementacion de medidas de eficiencia energética</t>
  </si>
  <si>
    <t>2102063</t>
  </si>
  <si>
    <t>210206300</t>
  </si>
  <si>
    <t xml:space="preserve">Recursos destinados  de acuerdo con los objetivos y principios  del FENOGE a apoyar planes, programas, proyectos o actividades que promuevan, estimulen y fomenten  la gestión eficiente de la energía, mejorando la eficiencia energética, desarrollando mecanismo de respuesta a la demanda, implementación de buenas prácticas, reconversión tecnológica y sustitución de combustibles en cualquier actividad de producción, transporte, distribución y consumo de las diferentes formas de energía. </t>
  </si>
  <si>
    <t>Implementacion PEECES por FENOGE: Recambio de luminarias (12000),  instalaciones de páneles solares (10), y recambio de eléctrodomésticos en entidades oficiales (50) (Tipo Banco: Banco de Gestiones) (Meta de la gestión: 12060)</t>
  </si>
  <si>
    <t>Implementacion PEECES por FENOGE: Recambio de luminarias (12000),  instalaciones de páneles solares (10), y recambio de eléctrodomésticos en entidades oficiales (50) (Tipo de banco: Banco de Gestiones) (Meta de la gestión: 12060) (Ejecutado: 6141)</t>
  </si>
  <si>
    <t>Proyecto para la implementación de motores electricos para pescadores artesanales de la región mojana y el golfo del morrosquillo</t>
  </si>
  <si>
    <t>MT320</t>
  </si>
  <si>
    <t>Empresas de explotación de minas y canteras activas</t>
  </si>
  <si>
    <t>RUES - Confecámaras.</t>
  </si>
  <si>
    <t>Fortalecimiento Productivo del sector Minero sucreño</t>
  </si>
  <si>
    <t>Consolidación productiva del sector minero</t>
  </si>
  <si>
    <t>2104</t>
  </si>
  <si>
    <t>Servicio de educación para el trabajo en actividades mineras</t>
  </si>
  <si>
    <t>2104010</t>
  </si>
  <si>
    <t>Personas Certificadas</t>
  </si>
  <si>
    <t>210401000</t>
  </si>
  <si>
    <t>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t>
  </si>
  <si>
    <t>MINERIA CON PROPÓSITO: ASOCIATIVIDAD, FORTALECIMIENTO Y BUENAS PRÁCTICAS MINERAS EN EL DEPARTAMENTO DE SUCRE (Tipo Banco: Banco de Gestiones) (Meta de la gestión: 100)</t>
  </si>
  <si>
    <t>MINERIA CON PROPÓSITO: ASOCIATIVIDAD, FORTALECIMIENTO Y BUENAS PRÁCTICAS MINERAS EN EL DEPARTAMENTO DE SUCRE (Tipo de banco: Banco de Gestiones) (Meta de la gestión: 100) (Ejecutado: 100)</t>
  </si>
  <si>
    <t>Se capacitaron 50 mineros del municipio de Toluviejo</t>
  </si>
  <si>
    <t>Proyectar acciones que permitan formar a los pequeño y medianos mineros en temas de legislación minera, ambientales, tecnificación, salud y seguridad en el trabajo, a fin de conducirlos a la etapa de formalización, todo esto debido a que las capacidades t</t>
  </si>
  <si>
    <t>MT321</t>
  </si>
  <si>
    <t>2104014</t>
  </si>
  <si>
    <t>210401400</t>
  </si>
  <si>
    <t>Conjunto de análisis y estudios necesarios para evaluar, desde el punto de vista técnico y económico, la viabilidad de emprender un proyecto de infraestructura para la explotación o comercialización minera</t>
  </si>
  <si>
    <t>DESARROLLAR DIAGNÓSTICOS, CARACTERIZACIÓN Y ANÁLISIS DE LOS RECURSOS MINEROS NO RENOVABLES Y MINEROS ENERGÉTICOS (BPIN: Pendiente) (Tipo de Banco: Sin Tipo de Banco)</t>
  </si>
  <si>
    <t>Implementación de un ruta de formalización minera en el departamento de sucre, para avanzar en practicas sostenibles de explotación y comercialización de materiales minerales (Meta Programada: 1) (Tipo de Banco: Banco de Gestiones)
Estudios, diseños de una contrucción de un centro de desarrollo minero en el municipio de toluviejo, en el departamento de sucre (Meta Programada: 1) (Tipo de Banco: Banco de Gestiones)</t>
  </si>
  <si>
    <t>DESARROLLAR DIAGNÓSTICOS, CARACTERIZACIÓN Y ANÁLISIS DE LOS RECURSOS MINEROS NO RENOVABLES Y MINEROS  ENERGÉTICOS. (Bpin: )</t>
  </si>
  <si>
    <t>Estudios para la caracterizacion de la actividad minero energética en el departamento</t>
  </si>
  <si>
    <t>MT322</t>
  </si>
  <si>
    <t>Porcentaje de vías primarias en buen estado</t>
  </si>
  <si>
    <t>0,80500000000000005</t>
  </si>
  <si>
    <t>Ministerio de transporte</t>
  </si>
  <si>
    <t>0,80620000000000003</t>
  </si>
  <si>
    <t>9. Industria, Innovación e Infraestructura.
11. Ciudades y Comunidades Sostenibles</t>
  </si>
  <si>
    <t>Transporte</t>
  </si>
  <si>
    <t>46</t>
  </si>
  <si>
    <t>Conectividad Regional y Territorial -Infraestructura red vial primaria de Sucre</t>
  </si>
  <si>
    <t>Infraestructura red vial primaria</t>
  </si>
  <si>
    <t>2401</t>
  </si>
  <si>
    <t>Vía primaria mejorada</t>
  </si>
  <si>
    <t>2401008</t>
  </si>
  <si>
    <t>240100800</t>
  </si>
  <si>
    <t>Incluye la construcción de obras de infraestructura vial en vías de la red vial primaria que mejoren la prestación del servicio, así como los cambios en una infraestructura de transporte con el propósito de mejorar sus especificaciones técnicas iniciales</t>
  </si>
  <si>
    <t>Kilómetros de vías primarias</t>
  </si>
  <si>
    <t>Kilómetros</t>
  </si>
  <si>
    <t>Secretaría de infraestructura</t>
  </si>
  <si>
    <t>Proyecto nacional: construcción de variante y retornos en los municipios de Sincelejo, Sampués y Corozal (Bpin: )</t>
  </si>
  <si>
    <t>Proyecto del plan de desarrollo Nacional.  Construcción de variante y retornos en los Municipios de Sincelejo, Sampués y Corozal. OJO</t>
  </si>
  <si>
    <t>MT323</t>
  </si>
  <si>
    <t>Porcentaje de vías secundarias en buen estado en el departamento de Sucre</t>
  </si>
  <si>
    <t>0,034599999999999999</t>
  </si>
  <si>
    <t>0,27379999999999999</t>
  </si>
  <si>
    <t>47</t>
  </si>
  <si>
    <t>Infraestructura red vial regional</t>
  </si>
  <si>
    <t>2402</t>
  </si>
  <si>
    <t>Vía urbana mejorada</t>
  </si>
  <si>
    <t>2402114</t>
  </si>
  <si>
    <t>240211400</t>
  </si>
  <si>
    <t>Incluye la construcción de obras de infraestructura vial en vías urbanas que mejoren la prestación del servicio, así como los cambios en una infraestructura de transporte con el propósito de mejorar sus especificaciones técnicas iniciales.</t>
  </si>
  <si>
    <t>Kilómetros de vías urbanas</t>
  </si>
  <si>
    <t>PAVIMENTACIÓN DE VÍAS URBANAS EN DIFERENTES SECTORES, EN EL MUNICIPIO DE SAN BENITO ABAD, DEPARTAMENTO DE SUCRE (BPIN: 2021002700388) (Meta del Proyecto: 5,58) (Ejecución 2024: 0,545)
MEJORAMIENTO DE VIAS URBANAS EN LOS MUNICIPIOS DE COLOSÓ Y MORROA EN EL DEPARTAMENTO DE SUCRE. (BPIN: 2022000020043) (Meta del Proyecto: 1,23) (Ejecución 2024: 0,150)
Construcción de Pavimento Rígido y Obras de Urbanismo,  en la Vía de Acceso al Hospital, en el Municipio de Guaranda, Sucre. (BPIN: 2021002700379) (Meta del Proyecto: ) (Ejecución 2024: )
CONSTRUCCIÓN DE PAVIMENTO EN CONCRETO RÍGIDO EN VIAS URBANAS DEL BARRIO VILLA ANGELA EN EL MUNICIPIO DE SINCELEJO, DEPARTAMENTO DE SUCRE. (2021002700138) - Entregado este año (BPIN: 2021002700138) (Meta del Proyecto: ) (Ejecución 2024: )
MEJORAMIENTO DE VÍAS URBANAS MI CALLE DIFERENTE, EN MUNICIPIOS DEL DEPARTAMENTO DE SUCRE (BPIN: 2022002700084) (Meta del Proyecto: 3,94) (Ejecución 2024: 1,40)</t>
  </si>
  <si>
    <t>Tramo de vía urbana en barrio Altos del Rosario, en el marco del proyecto: Construcción de Obras para la Mitigación del Riesgo de Inundación y Socavación en el barrio Altos del Rosario, en el Municipio de Sincelejo, Sucre.  (Tipo Banco: Banco de Gestiones) (Meta de la gestión: 1)
MEJORAMIENTO DE VIAS URBANAS EN LOS MUNICIPIOS DE COLOSÓ Y MORROA EN EL DEPARTAMENTO DE SUCRE. (BPIN: 2022000020043) (Tipo de Banco: Banco de Regalías)
PAVIMENTACIÓN DE VÍAS URBANAS EN DIFERENTES SECTORES, EN EL MUNICIPIO DE SAN BENITO ABAD, DEPARTAMENTO DE SUCRE (BPIN: 2021002700388) (Tipo de Banco: Banco de Regalías)
CONSTRUCCIÓN DE PAVIMENTO EN CONCRETO RÍGIDO EN EL CASCO URBANO DEL MUNICIPIO DE SINCÉ DEPARTAMENTO DE SUCRE. (BPIN: 2021002700378) (Tipo de Banco: Banco de Regalías)
CONSTRUCCIÓN DE PAVIMENTO EN CONCRETO HIDRÁULICO DE LA CALLE 15 ENTRE CARRERAS 6 Y 9 DEL BARRIO EL BOSQUE DEL MUNICIPIO DE SINCÉ (BPIN: 2022707420040) (Tipo de Banco: Banco Territorial)</t>
  </si>
  <si>
    <t>Construcción de pavimento en concreto hidráulico de la calle 15 entre carreras 6 y 9 del Barrio el Bosque Municipio de Sincé Departamento de  Sucre (Bpin: 2022707420040) (Tipo de Banco: Banco Territorial) (Meta total del indicador: 0.44) (Meta total de la vigencia: 0.44) (Ejecutado: 0.44)
MEJORAMIENTO DE VIAS URBANAS EN LOS MUNICIPIOS DE COLOSÓ Y MORROA EN EL DEPARTAMENTO DE SUCRE. (BPIN: 2022000020043) (Tipo de banco: Banco de Regalías) (Meta total del proyecto: 1.23) (Ejecutado: 0.88)
CONSTRUCCIÓN DE PAVIMENTO EN CONCRETO RÍGIDO EN EL CASCO URBANO DEL MUNICIPIO DE SINCÉ DEPARTAMENTO DE SUCRE. (BPIN: 2021002700378) (Tipo de banco: Banco de Regalías) (Meta total del proyecto: 19.57) (Ejecutado: 10.0)
Tramo de vía urbana en barrio Altos del Rosario, en el marco del proyecto: Construcción de Obras para la Mitigación del Riesgo de Inundación y Socavación en el barrio Altos del Rosario, en el Municipio de Sincelejo, Sucre.  (Tipo de banco: Banco de Gestiones) (Meta de la gestión: 1) (Ejecutado: 1)</t>
  </si>
  <si>
    <t>MEJORAMIENTO DE VÍAS URBANAS MI CALLE DIFERENTE, EN MUNICIPIOS DEL DEPARTAMENTO DE SUCRE (BPIN: 2022002700084) (Meta del proyecto: 3,94) (Tipo de Banco: Banco Territorial) (Estado en Portafolio: Suspendido)
_x000D_
CONSTRUCCIÓN DE PAVIMENTO EN CONCRETO RÍGIDO EN EL CASCO URBANO DEL MUNICIPIO DE SINCÉ DEPARTAMENTO DE SUCRE. (BPIN: 2021002700378) (Tipo de Banco: Banco de Regalías) (Estado en Portafolio: En Ejecución)
MEJORAMIENTO EN CONCRETO RIGIDO DE TRAMOS EN LA RED VIAL URBANA DEL MUNICIPIO DE SINCELEJO,DEPARTAMENTO DE SUCRE (BPIN: 2025002700020) (Meta del proyecto: 8,625) (Tipo de Banco: Banco de Regalías) (Estado en Portafolio: En Ejecución)
MEJORAMIENTO EN PAVIMENTO RÍGIDO Y CONSTRUCCIÓN DE OBRAS HIDRÁULICAS EN TRAMOS VIALES EN LAS SUBREGIONES SAN JORGE, SABANA Y MONTES DE MARÍA EN EL DEPARTAMENTO DE SUCRE (BPIN: 2025000020038) (Meta del proyecto: 3,0976) (Tipo de Banco: Banco de Regalías)
Tramo de vía urbana en barrio Altos del Rosario, en el marco del proyecto: Construcción de Obras para la Mitigación del Riesgo de Inundación y Socavación en el barrio Altos del Rosario, en el Municipio de Sincelejo, Sucre (2023002700171) (Meta Programada: 0,16203000000000001) (Tipo de Banco: Banco de Gestiones)</t>
  </si>
  <si>
    <t>Tramo de vía urbana en barrio Altos del Rosario, en el marco del proyecto: Construcción de Obras para la Mitigación del Riesgo de Inundación y Socavación en el barrio Altos del Rosario, en el Municipio de Sincelejo, Sucre (2023002700171) (Meta programada: 0,16203000000000001) (Ejecución: 0,16203000000000001) (Tipo de banco: Banco de Gestiones)
MEJORAMIENTO EN CONCRETO RIGIDO DE TRAMOS EN LA RED VIAL URBANA DEL MUNICIPIO DE SINCELEJO,DEPARTAMENTO DE SUCRE (BPIN: 2025002700020) (Estado en Portafolio: En Ejecución) (Ejecución: 0,16300000000000001)</t>
  </si>
  <si>
    <t>CONSTRUCCIÓN Y MEJORAMIENTO DE VÍAS URBANAS EN LOS MUNICIPIOS DE SANTIAGO  DE TOLÚ, SAN ANTONIO DE PALMITO, TOLUVIEJO Y SAN ONOFRE; PERTENECIENTES A LA SUBREGIÓN DEL GOLFO DE MORROSQUILLO EN EL DEPARTAMENTO DE SUCRE (Bpin: 2024000020015) (Meta del proyecto: 7,285) (Tipo de banco: Banco de Regalías)
MEJORAMIENTO EN PAVIMENTO RÍGIDO Y CONSTRUCCIÓN DE OBRAS HIDRÁULICAS EN TRAMOS VIALES EN LAS SUBREGIONES SAN JORGE, SABANA Y MONTES DE MARÍA EN EL DEPARTAMENTO DE SUCRE (Bpin: 2025000020038) (Meta del proyecto: 3,0976) (Tipo de banco: Banco de Regalías)</t>
  </si>
  <si>
    <t>Villa Ángela (2021002700138) - Obra finalizada
Calle barrio el Bosque Sincé (2022707420040) - Suspendido
Mi calle diferente (2022002700084) - En ejecución
Vía urbana Sincé (2021002700378) - Suspendido
Vía urbana San Benito (2021002700388) - Suspendido
Colosó Morroa (2022000020043) - Suspendido                                                                              07_10_2024  Colosó Morroa (2022000020043) se encuentra actualmente en fase ejecusión</t>
  </si>
  <si>
    <t>Proyectos en Ejecución: Mi calle diferente (5,83 km); Pavimento el bosque (0,444 km), Coloso - Morroa ,  otras via urbana mpio del dto Nuevo (3 km), Pav. Urbano San Benito (3 Km), Since Urbano (9km)</t>
  </si>
  <si>
    <t>MT324</t>
  </si>
  <si>
    <t>Vía urbana construida</t>
  </si>
  <si>
    <t>2402113</t>
  </si>
  <si>
    <t>240211300</t>
  </si>
  <si>
    <t>Incluye la construcción de vías nuevas en zonas  urbanas sin comunicación vial</t>
  </si>
  <si>
    <t>Proyecto nuevo: construcción de pavimento en municipios del departamento de Sucre. (Por formular): 0.1 Km</t>
  </si>
  <si>
    <t>Proyecto nuevo: construcción de pavimento en municipios del departamento de Sucre. (Por formular): 0.1 Km (Bpin: )</t>
  </si>
  <si>
    <t>Esta meta está programada para 2026</t>
  </si>
  <si>
    <t xml:space="preserve">1. Vias urbanas construidas en los municipios del Departamento de Sucre. </t>
  </si>
  <si>
    <t>MT325</t>
  </si>
  <si>
    <t>Estudios de preinversión para la red vial regional</t>
  </si>
  <si>
    <t>2402118</t>
  </si>
  <si>
    <t>240211800</t>
  </si>
  <si>
    <t>Consultoría Tolú viejo - Colosó. (Proyecto USAID) (BPIN: Por Gestión) (Meta del Proyecto: 1) (Ejecución 2024: 1)</t>
  </si>
  <si>
    <t>Estudios y diseños para el mejoramiento en pavimento rígido en tramos viales en las subregiones san Jorge, sabana y montes de maría en el departamento de sucre realizados por profesionales de la secretaría de infraestructura (Tipo Banco: Banco de Gestiones) (Meta de la gestión: 1)
Estudios y diseños para  el mejoramiento de vías terciarias de las subregiones sabana y montes de maría en el departamento de sucre realizados por profesionales de la secretaría de infraestructura (Tipo Banco: Banco de Gestiones) (Meta de la gestión: 1)</t>
  </si>
  <si>
    <t>Estudios y diseños para el mejoramiento en pavimento rígido en tramos viales en las subregiones san Jorge, sabana y montes de maría en el departamento de sucre realizados por profesionales de la secretaría de infraestructura (Tipo de banco: Banco de Gestiones) (Meta de la gestión: 1) (Ejecutado: 1)
Estudios y diseños para  el mejoramiento de vías terciarias de las subregiones sabana y montes de maría en el departamento de sucre realizados por profesionales de la secretaría de infraestructura (Tipo de banco: Banco de Gestiones) (Meta de la gestión: 1) (Ejecutado: 1)</t>
  </si>
  <si>
    <t>Estudios y diseños para el mantenimiento y/o construcción de vías urbanas en el departamento de Sucre. (Por formular) (Meta del proyecto: 1)</t>
  </si>
  <si>
    <t>Convenio 4215 de 2024, Aunar esfuerzos entre el instituto nacional de vias Gobernación de Sucre y el Municipio de Achí para autorizar la intervención de la via guaranda - Puerto venecia para la realización de estudios, diseños y la ejecución de obras prio (Bpin: Por Gestión) (Meta del proyecto: 1)</t>
  </si>
  <si>
    <t xml:space="preserve">1.  Consultoria Toluviejo - Coloso. 2. Estudios y diseños para el mantenimiento y /o construccion de vias urbanas en el dto; 3.Evaluación funcional y estructural de la red vial secundaria y terciaria del Dto.  </t>
  </si>
  <si>
    <t>MT326</t>
  </si>
  <si>
    <t>Vía secundaria mejorada</t>
  </si>
  <si>
    <t>2402006</t>
  </si>
  <si>
    <t>240200600</t>
  </si>
  <si>
    <t>Incluye la construcción de obras de infraestructura vial en vías de la red vial secundaria que mejoren la prestación del servicio, así como los cambios en una infraestructura de transporte con el propósito de mejorar sus especificaciones técnicas iniciales</t>
  </si>
  <si>
    <t>Kilómetros de vías secundarias</t>
  </si>
  <si>
    <t>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3,5) (Ejecución 2024: 2,95)
MEJORAMIENTO EN PAVIMENTO ASFÁLTICO DE LA VÍA COLOSÓ - CHALÁN - OVEJAS, MUNICIPIO DEL DEPARTAMENTO DE SUCRE. (BPIN: 20201301010046) (Meta del Proyecto: 9) (Ejecución 2024: 9)
MANTENIMIENTO Y MEJORAMIENTO DE LA VÍA SUCRE-GUARIPA-EL CAUCHAL EN EL MUNICIPIO DE SUCRE EN EL DEPARTAMENTO DE SUCRE  (CAUCHAL II) (BPIN: 2019011000264) (Meta del Proyecto: 3,49) (Ejecución 2024: 0,275)</t>
  </si>
  <si>
    <t>MEJORAMIENTO EN PAVIMENTO ASFÁLTICO DE LA VÍA VARSOVIA - EL DELIRIO, MUNICIPIO DE SINCELEJO, DEPARTAMENTO DE SUCRE (BPIN: 2023002700030) (Tipo de Banco: Banco de Regalías)
MEJORAMIENTO EN PAVIMENTO ASFÁLTICO DE LA VÍA COLOSÓ - CHALÁN - OVEJAS, MUNICIPIO DEL DEPARTAMENTO DE SUCRE. (BPIN: 20201301010046) (Tipo de Banco: Banco de Regalías)
MANTENIMIENTO Y MEJORAMIENTO DE LA VÍA SUCRE- LA GUARIPA- EL CAUCHAL MUNICIPIO DE SUCRE EN EL DEPARTAMENTO DE SUCRE. (BPIN: 2019011000264) (Tipo de Banco: Banco de Aliados)</t>
  </si>
  <si>
    <t>MEJORAMIENTO EN PAVIMENTO ASFÁLTICO DE LA VÍA VARSOVIA - EL DELIRIO, MUNICIPIO DE SINCELEJO, DEPARTAMENTO DE SUCRE (BPIN: 2023002700030) (Tipo de banco: Banco de Regalías) (Meta total del proyecto: 3.269) (Ejecutado: 1.683)
MEJORAMIENTO EN PAVIMENTO ASFÁLTICO DE LA VÍA COLOSÓ - CHALÁN - OVEJAS, MUNICIPIO DEL DEPARTAMENTO DE SUCRE. (BPIN: 20201301010046) (Tipo de banco: Banco de Regalías) (Meta total del proyecto: 19.328) (Ejecutado: 10.328)
MANTENIMIENTO Y MEJORAMIENTO DE LA VÍA SUCRE- LA GUARIPA- EL CAUCHAL MUNICIPIO DE SUCRE EN EL DEPARTAMENTO DE SUCRE. (BPIN: 2019011000264) (Tipo de banco: Banco de Aliados) (Meta total del proyecto: 2,7) (Ejecutado: 0.485)</t>
  </si>
  <si>
    <t>MANTENIMIENTO Y MEJORAMIENTO DE LA VÍA SUCRE- LA GUARIPA- EL CAUCHAL MUNICIPIO DE SUCRE EN EL DEPARTAMENTO DE SUCRE. (BPIN: 2019011000264) (Meta del proyecto: 2,7) (Tipo de Banco: Banco de Aliados) (Estado en Portafolio: Suspendido)
MANTENIMIENTO Y MEJORAMIENTO DE LA VÍA SUCRE- LA GUARIPA- EL CAUCHAL MUNICIPIO DE SUCRE EN EL DEPARTAMENTO DE SUCRE. (BPIN: 2019011000264) (Meta del proyecto: 2,7) (Tipo de Banco: Banco de Aliados) (Estado en Portafolio: Suspendido)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(Tipo de Banco: Banco de Aliados) (Estado en Portafolio: Suspendido)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(Tipo de Banco: Banco de Aliados) (Estado en Portafolio: Suspendido)
MEJORAMIENTO EN PAVIMENTO ASFÁLTICO DE LA VÍA VARSOVIA - EL DELIRIO, MUNICIPIO DE SINCELEJO, DEPARTAMENTO DE SUCRE (BPIN: 2023002700030) (Meta del proyecto: 3,269) (Tipo de Banco: Banco de Regalías) (Estado en Portafolio: En Ejecución)
CONSTRUCCIÓN DE OBRAS PARA LA TRANSFORMACIÓN DEL ARROYO GRANDE DE COROZAL Y SU ENTORNO, II ETAPA, EN EL DEPARTAMENTO DE SUCRE (BPIN: 2025002700037) (Meta del proyecto: 0,8756) (Tipo de Banco: Banco de Regalías) (Estado en Portafolio: Aprobado SGR)</t>
  </si>
  <si>
    <t>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(Ejecución: 2,15) (Tipo de banco: Banco de Aliados)
MEJORAMIENTO EN PAVIMENTO ASFÁLTICO DE LA VÍA VARSOVIA - EL DELIRIO, MUNICIPIO DE SINCELEJO, DEPARTAMENTO DE   SUCRE (BPIN: 2023002700030) (Estado en Portafolio: En Ejecución) (Ejecución: 0,85)
MANTENIMIENTO Y MEJORAMIENTO DE LA VÍA SUCRE- LA GUARIPA- EL CAUCHAL MUNICIPIO DE SUCRE EN EL DEPARTAMENTO DE SUCRE. (BPIN: 2019011000264) (Estado en Portafolio: Suspendido) (Ejecución: 0,22)
MEJORAMIENTOS DE VÍAS ASERRADERO, GUAYABAL - PARCELAS DE ALGARROBO Y DESVÍO HACIA EL SECTOR REPRESA VILLEROS, MUNICIPIO DE COVEÑAS, TOLÚ - EL FRANCÉS - GUACAMAYAS, MUNICIPIO DE SANTIAGO DE TOLÚ, AGUAS NEGRAS – BERLÍN - SAN ONOFRE, MUNICIPIO DE SAN ONOFRE, PALMIRA - GUALÓN, MUNICIPIO DE TOLUVIEJO DEPARTAMENTO DE SUCRE. (BPIN: 2019011000264) (Estado en Portafolio: Suspendido) (Ejecución: 2,15)</t>
  </si>
  <si>
    <t>MEJORAMIENTO DE VÍAS TERCIARIAS Y SECUNDARIAS EN LOS MUNICIPIOS DE SANTIAGO DE TOLÚ Y TOLUVIEJO, SUBREGIÓN DEL GOLFO DE MORROSQUILLO, DEPARTAMENTO DE SUCRE (Bpin: 2025002700021) (Meta del proyecto: 1,1332) (Tipo de banco: Banco de Regalías)
MEJORAMIENTO DE LA VÍA SINCÉ - GALERAS. (En formulación): 8 Km (Bpin: ) (Meta del proyecto: 8)
MEJORAMIENTO  DE LA VÍA OVEJAS, LA PEÑA FLOR DEL MONTE, DEPARTAMENTO DE SUCRE (Bpin: 2025000020034) (Meta del proyecto: 4,85) (Tipo de banco: Banco de Regalías)</t>
  </si>
  <si>
    <t>Colosó-Chalán-Ovejas (20201301010046) - ejecutor el municipio de Ovejas. Programar el saldo en la parte financiera de 2024
Delirio-Varsovia (2023002700030) - en solicitud de CDP
*Buenavista - Granada es vía terciaria, el 1.5km de vía pasa a la meta de vía terciaria
Aguas negras (2019011000264) - vías del Golfo</t>
  </si>
  <si>
    <t>1. El Delirio - Varsovia (3.5 km)  2. Sincé - Galeras (16 km) 3. Buenavista - Granada(1,5 km) 4. Aguas - negras - Berlin (3,5 km), Coloso -Chalan - Ovejas (9 km)</t>
  </si>
  <si>
    <t>MT327</t>
  </si>
  <si>
    <t>Vía secundaria rehabilitada</t>
  </si>
  <si>
    <t>2402018</t>
  </si>
  <si>
    <t>240201800</t>
  </si>
  <si>
    <t>Incluye las intervenciones en vías secundaria para devolverlas al estado inicial para la cual fueron construidas</t>
  </si>
  <si>
    <t>REHABILITACIÓN DE LA VÍA QUE COMUNICA LOS MUNICIPIOS DE TOLUVIEJO Y COLOSÓ, DEPARTAMENTO DE SUCRE (BPIN: 2023002700134) (Meta del proyecto: 12,1) (Tipo de Banco: Banco de Regalías) (Estado en Portafolio: En Ejecución)</t>
  </si>
  <si>
    <t>REHABILITACIÓN EN PAVIMENTO ASFALTICO DE LA VÍA QUE COMUNICA EL MUNICIPIO DE SAN ANTONIO DE PALMITO - SUCRE Y EL CORREGIMIENTO DE SABANETA MUNICIPIO DE MOMIL - CÓRDOBA (Bpin: 2024000020027) (Meta del proyecto: 5,05)
REHABILITACIÓN DE LA VÍA QUE COMUNICA LOS MUNICIPIOS DE TOLUVIEJO Y COLOSÓ, DEPARTAMENTO DE SUCRE (Bpin: 2023002700134) (Meta del proyecto: 12,1) (Tipo de banco: Banco de Regalías)</t>
  </si>
  <si>
    <t>1.Toluviejo - Colosó (12.2 km) 2. Palmito - Sabaneta (7,2 km) SE FINANCIA CON 60% COFINANCIACION TOLUVIEJO  COLOSO- PALMITO ES EN EL 40% POR GESTION 35 MIL MILL</t>
  </si>
  <si>
    <t>MT328</t>
  </si>
  <si>
    <t>Vía secundaria con mantenimiento periódico o rutinario</t>
  </si>
  <si>
    <t>2402021</t>
  </si>
  <si>
    <t>Vía secundaria con mantenimiento</t>
  </si>
  <si>
    <t>240202100</t>
  </si>
  <si>
    <t>Incluye las acciones de conservación periódica o rutinaria de las vías de la red vial secundaria con el fin de mantener las condiciones óptimas para el tránsito y  el uso adecuado de la infraestructura de transporte</t>
  </si>
  <si>
    <t>Operación de la maquinaria pesada y vehiculos para la atención de emergencias, puntos criticos y mantenimiento de la red vial del departamento de sucre (Tipo Banco: Banco de Gestiones) (Meta de la gestión: 23.2)
MANTENIMIENTO RUTINARIO DE LA MALLA VIAL DEL DEPARTAMENTO DE SUCRE. (BPIN: 2024002700126) (Tipo de Banco: Banco Territorial)</t>
  </si>
  <si>
    <t>Mantenimiento rutinario de la malla vial del departamento de  Sucre (Bpin: 2024002700126) (Tipo de Banco: Banco Territorial) (Meta total del indicador: 59.36) (Meta total de la vigencia: 48.16) (Ejecutado: 59.36)
Operación de la maquinaria pesada y vehiculos para la atención de emergencias, puntos criticos y mantenimiento de la red vial del departamento de sucre (Tipo de banco: Banco de Gestiones) (Meta de la gestión: 23.2) (Ejecutado: 23.2)</t>
  </si>
  <si>
    <t>Mejoramiento y/o mantenimiento vial y obras en puntos críticos mediante el fortalecimiento del banco de maquinarias del departamento de Sucre (BPIN: 202500000044154) (Meta del proyecto: 11) (Tipo de Banco: Banco Territorial) (Estado en Portafolio: En proceso de contratación)
Mantenimiento rutinario de la malla vial del departamento de Sucre (BPIN: 202500000044456) (Meta del proyecto: 47,17) (Tipo de Banco: Banco Territorial) (Estado en Portafolio: En estudios previos)</t>
  </si>
  <si>
    <t>1. Mantenimiento Majagual - Guaranda (11,1 km)</t>
  </si>
  <si>
    <t>MT329</t>
  </si>
  <si>
    <t>Porcentaje de vías terciaria en buen estado en el departamento de Sucre</t>
  </si>
  <si>
    <t>0,20230000000000001</t>
  </si>
  <si>
    <t>0,57709999999999995</t>
  </si>
  <si>
    <t>Vía terciaria mejorada</t>
  </si>
  <si>
    <t>2402041</t>
  </si>
  <si>
    <t>240204100</t>
  </si>
  <si>
    <t>Incluye la construcción de obras de infraestructura vial en vías de la red vial terciaria que mejoren la prestación del servicio, así como los cambios en una infraestructura de transporte con el propósito de mejorar sus especificaciones técnicas iniciales</t>
  </si>
  <si>
    <t>Kilómetros de vías terciaria</t>
  </si>
  <si>
    <t>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8,84) (Ejecución 2024: 3,5)
MEJORAMIENTO EN PAVIMENTO ASFALTICO DE LA VÍA DELIRIO - PUERTO VIEJO EN LOS MUNICIPIOS DE SAN ANTONIO DE PALMITO Y TOLÚ EN EL DEPARTAMENTO DE SUCRE. (BPIN: 2019011000264) (Meta del Proyecto: 1) (Ejecución 2024: 1)
MEJORAMIENTO EN PAVIMENTO RÍGIDO DE LA VÍA SAN MARCOS - EL LLANO EN LA ZONA RURAL DEL MUNICIPIO DE SAN MARCOS, DEPARTAMENTO DE SUCRE (BPIN: 20221301010191) (Meta del Proyecto: 9,72) (Ejecución 2024: 6)
MEJORAMIENTO EN PAVIMENTO RÍGIDO DE LA VIA LA UNIÓN-LÍMITES CON CÓRDOBA, EN EL DEPARTAMENTO DE SUCRE (BPIN: 2021000020052) (Meta del Proyecto: 4,17) (Ejecución 2024: 0,420)
MEJORAMIENTO DE LA VÍA BUENAVISTA - GRANADA DEL K21+736 AL K23+153 EN LOS MUNICIPIOS DE BUENAVISTA Y SINCÉ DEPARTAMENTO DE SUCRE. (BPIN: 2023000020038) (Meta del Proyecto: 0,7085) (Ejecución 2024: 0,7085)
MEJORAMIENTO DE LA VÍA DE ACCESO A LAS INSTALACIONES DEL SENA MEDIANTE PAVIMENTO EN CONCRETO RÍGIDO EN EL CORREGIMIENTO DE EL PALOMAR DEL MUNICIPIO DE MAJAGUAL, SUCRE. (BPIN: 2023002700137) (Meta del Proyecto: 0,950) (Ejecución 2024: 0,950)
CONSTRUCCIÓN DE PAVIMENTO EN CONCRETO RÍGIDO DE LA VÍA QUE CONDUCE DESDE EL MUNICIPIO DE CAIMITO HASTA EL MUNICIPIO DE LA UNIÓN EN EL DEPARTAMENTO DE SUCRE (BPIN: 2020000020068) (Meta del Proyecto: 12,38) (Ejecución 2024: 3)
MEJORAMIENTO EN PAVIMENTO ASFÁLTICO DE LA VÍA LAS TABLITAS - SAN MARCOS, MUNICIPIOS DEL ROBLE, CAIMITO Y SAN MARCOS, DEPARTAMENTO DE SUCRE. (BPIN: 20170000020006) (Meta del Proyecto: 1) (Ejecución 2024: 1)</t>
  </si>
  <si>
    <t>CONSTRUCCIÓN DE PAVIMENTO EN CONCRETO RÍGIDO DE LA CARRERA 5 EN EL CORREGIMIENTO DE CANUTAL MUNICIPIO DE OVEJAS, DEPARTAMENTO DE SUCRE (BPIN: 20220214000027) (Tipo de Banco: Banco de Aliados)
MEJORAMIENTO EN PAVIMENTO RÍGIDO DE LA VÍA SAN MARCOS - EL LLANO EN LA ZONA RURAL DEL MUNICIPIO DE SAN MARCOS, DEPARTAMENTO DE SUCRE (BPIN: 20221301010191) (Tipo de Banco: Banco de Regalías)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(Tipo de Banco: Banco de Aliados)
MEJORAMIENTO EN PAVIMENTO RÍGIDO DE LA VIA LA UNIÓN-LÍMITES CON CÓRDOBA, EN EL DEPARTAMENTO DE SUCRE (BPIN: 2021000020052) (Tipo de Banco: Banco de Regalías)
MEJORAMIENTOS DE VÍAS ASERRADERO, GUAYABAL - PARCELAS DE ALGARROBO Y DESVÍO HACIA EL SECTOR REPRESA VILLEROS, MUNICIPIO DE COVEÑAS, TOLÚ - EL FRANCÉS - GUACAMAYAS, MUNICIPIO DE SANTIAGO DE TOLÚ, AGUAS NEGRAS – BERLÍN - SAN ONOFRE, MUNICIPIO DE SAN ONOFRE, (BPIN: 2019011000264) (Tipo de Banco: Banco de Aliados)
MEJORAMIENTO EN PAVIMENTO RIGIDO DE LA VÍA SAN PEDRO - LIMITES CON BOLÍVAR EN EL DEPARTAMENTO DE SUCRE (BPIN: 2020000020053) (Tipo de Banco: Banco de Regalías)
MEJORAMIENTO DE LA VÍA TERCIARIA PAJONAL– CERRO DE LAS CASAS- PISISI – LIBERTAD- LABARCES - SAN ANTONIO, MEDIANTE EL USO DE PLACA HUELLA EN EL MUNICIPIO DE SAN ONOFRE – DEPARTAMENTO DE SUCRE (ETAPA I) (BPIN: 20210214000126) (Tipo de Banco: Banco de Aliados)
MEJORAMIENTO DE LA VIA QUE COMUNICA DESDE TRES ESQUINAS - NARANJAL - BAJO LATA - ARENAL A LA INTERSECCION VIA MORROA COLOSO MEDIANTE CONSTRUCCION DE PAVIMENTO RIGIDO MUNICIPIO DE LOS PALMITOS DEPARTAMENTO DE SUCRE (BPIN: 2022000020021) (Tipo de Banco: Banco de Regalías)
CONSTRUCCIÓN DE PAVIMENTO EN CONCRETO RÍGIDO DE LA VÍA QUE COMUNICA LOS CORREGIMIENTOS DE SAN LUIS MUNICIPIO DE SAMPUÉS Y LAS LLANADAS MUNICIPIO DE COROZAL, DEPARTAMENTO DE SUCRE (Solo para cargue de pagos, Porque el proyecto fue  ejecutado físicamente) (BPIN: 2018000020059) (Tipo de Banco: Banco de Regalías)</t>
  </si>
  <si>
    <t>MEJORAMIENTO EN PAVIMENTO RIGIDO DE LA VÍA SAN PEDRO - LIMITES CON BOLÍVAR EN EL DEPARTAMENTO DE SUCRE (BPIN: 2020000020053) (Tipo de banco: Banco de Regalías) (Meta total del proyecto: 7.523) (Ejecutado: 7.503456)
MEJORAMIENTO DE LA VÍA TERCIARIA PAJONAL– CERRO DE LAS CASAS- PISISI – LIBERTAD- LABARCES - SAN ANTONIO, MEDIANTE EL USO DE PLACA HUELLA EN EL MUNICIPIO DE SAN ONOFRE – DEPARTAMENTO DE SUCRE (ETAPA I) (BPIN: 20210214000126) (Tipo de banco: Banco de Aliados) (Meta total del proyecto: 9.15) (Ejecutado: 7.9)
CONSTRUCCIÓN DE PAVIMENTO EN CONCRETO RÍGIDO DE LA CARRERA 5 EN EL CORREGIMIENTO DE CANUTAL MUNICIPIO DE OVEJAS, DEPARTAMENTO DE SUCRE (BPIN: 20220214000027) (Tipo de banco: Banco de Aliados) (Meta total del proyecto: 0.7708) (Ejecutado: 0.7708)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(Tipo de banco: Banco de Aliados) (Meta total del proyecto: 27.1) (Ejecutado: 0.49)
MEJORAMIENTO EN PAVIMENTO RÍGIDO DE LA VÍA SAN MARCOS - EL LLANO EN LA ZONA RURAL DEL MUNICIPIO DE SAN MARCOS, DEPARTAMENTO DE SUCRE (BPIN: 20221301010191) (Tipo de banco: Banco de Regalías) (Meta total del proyecto: 9.7) (Ejecutado: 1.2)
MEJORAMIENTO EN PAVIMENTO RÍGIDO DE LA VIA LA UNIÓN-LÍMITES CON CÓRDOBA, EN EL DEPARTAMENTO DE SUCRE (BPIN: 2021000020052) (Tipo de banco: Banco de Regalías) (Meta total del proyecto: 4.17) (Ejecutado: 3.6175)
MEJORAMIENTO DE LA VIA QUE COMUNICA DESDE TRES ESQUINAS - NARANJAL - BAJO LATA - ARENAL A LA INTERSECCION VIA MORROA COLOSO MEDIANTE CONSTRUCCION DE PAVIMENTO RIGIDO MUNICIPIO DE LOS PALMITOS DEPARTAMENTO DE SUCRE (BPIN: 2022000020021) (Tipo de banco: Banco de Regalías) (Meta total del proyecto: 12.81) (Ejecutado: 10.0)
MEJORAMIENTOS DE VÍAS ASERRADERO, GUAYABAL - PARCELAS DE ALGARROBO Y DESVÍO HACIA EL SECTOR REPRESA VILLEROS, MUNICIPIO DE COVEÑAS, TOLÚ - EL FRANCÉS - GUACAMAYAS, MUNICIPIO DE SANTIAGO DE TOLÚ, AGUAS NEGRAS – BERLÍN - SAN ONOFRE, MUNICIPIO DE SAN ONOFRE, (BPIN: 2019011000264) (Tipo de banco: Banco de Aliados) (Meta total del proyecto: ) (Ejecutado: 1.00313)</t>
  </si>
  <si>
    <t>MEJORAMIENTO DE LA VÍA TERCIARIA PAJONAL– CERRO DE LAS CASAS- PISISI – LIBERTAD- LABARCES - SAN ANTONIO, MEDIANTE EL USO DE PLACA HUELLA EN EL MUNICIPIO DE SAN ONOFRE – DEPARTAMENTO DE SUCRE (ETAPA I) (BPIN: 20210214000126) (Meta del proyecto: 9,150) (Tipo de Banco: Banco de Aliados) (Estado en Portafolio: En Ejecución)
MEJORAMIENTO EN PAVIMENTO RÍGIDO DE LA VÍA SAN MARCOS - EL LLANO EN LA ZONA RURAL DEL MUNICIPIO DE SAN MARCOS, DEPARTAMENTO DE SUCRE (BPIN: 20221301010191) (Meta del proyecto: 9,72) (Tipo de Banco: Banco de Regalías) (Estado en Portafolio: Suspendido)
MEJORAMIENTO EN PAVIMENTO RÍGIDO DE LA VIA LA UNIÓN-LÍMITES CON CÓRDOBA, EN EL DEPARTAMENTO DE SUCRE (BPIN: 2021000020052) (Meta del proyecto: 4,17) (Tipo de Banco: Banco de Regalías) (Estado en Portafolio: En Ejecución)
MEJORAMIENTO DE LA VIA QUE COMUNICA DESDE TRES ESQUINAS - NARANJAL - BAJO LATA - ARENAL A LA INTERSECCION VIA MORROA COLOSO MEDIANTE CONSTRUCCION DE PAVIMENTO RIGIDO MUNICIPIO DE LOS PALMITOS DEPARTAMENTO DE SUCRE (BPIN: 2022000020021) (Meta del proyecto: 12,81) (Tipo de Banco: Banco de Regalías) (Estado en Portafolio: En Ejecución)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Suspendido)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En Ejecución)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En proceso de liquidación)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Liquidado)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Suspendido)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En Ejecución)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En proceso de liquidación)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Liquidado)
PAVIMENTACIÓN DE LA VÍA QUE CONDUCE DE LA CABECERA DEL MUNICIPIO DE GALERAS, HASTA EL CORREGIMIENTO DE SANTIAGO APÓSTOL JURISDICCIÓN DEL MUNICIPIO DE SAN BENITO ABAD, DEPARTAMENTO DE SUCRE (BPIN: 2025000020037) (Meta del proyecto: 19,472) (Tipo de Banco: Banco de Regalías) (Estado en Portafolio: En Ejecución)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(Meta del proyecto: 11,3) (Tipo de Banco: Banco de Aliados) (Estado en Portafolio: En Ejecución)
MEJORAMIENTO EN PAVIMENTO RIGIDO DE LA VÍA SAN PEDRO - LIMITES CON BOLÍVAR EN EL DEPARTAMENTO DE SUCRE (BPIN: 2020000020053) (Meta del proyecto: 7,5223) (Tipo de Banco: Banco de Regalías) (Estado en Portafolio: Suspendido)</t>
  </si>
  <si>
    <t>MEJORAMIENTO DE LA VÍA TERCIARIA PAJONAL– CERRO DE LAS CASAS- PISISI – LIBERTAD- LABARCES - SAN ANTONIO, MEDIANTE EL USO DE PLACA HUELLA EN EL MUNICIPIO DE SAN ONOFRE – DEPARTAMENTO DE SUCRE. (ETAPA I) (BPIN: 20210214000126) (Estado en Portafolio: En Ejecución) (Ejecución: 1,25)
MEJORAMIENTO EN PAVIMENTO RÍGIDO DE LA VIA LA UNIÓN-LÍMITES CON CÓRDOBA, EN EL DEPARTAMENTO DE SUCRE (BPIN: 2021000020052) (Estado en Portafolio: En Ejecución) (Ejecución: 0,042000000000000003)
MEJORAMIENTOS DE VÍAS ASERRADERO, GUAYABAL - PARCELAS DE ALGARROBO Y DESVÍO HACIA EL SECTOR REPRESA VILLEROS, MUNICIPIO DE COVEÑAS, TOLÚ - EL FRANCÉS - GUACAMAYAS, MUNICIPIO DE SANTIAGO DE TOLÚ, AGUAS NEGRAS – BERLÍN - SAN ONOFRE, MUNICIPIO DE SAN ONOFRE, PALMIRA - GUALÓN, MUNICIPIO DE TOLUVIEJO DEPARTAMENTO DE SUCRE. (BPIN: 2019011000264) (Estado en Portafolio: Suspendido) (Ejecución: 0,46844999999999998)</t>
  </si>
  <si>
    <t>MEJORAMIENTO DE LA VÍA SAMPUÉS-SEGOVIA-SINCELEJO EN EL DEPARTAMENTO DE SUCRE (Bpin: 2025000020006) (Meta del proyecto: 10,69) (Tipo de banco: Banco de Regalías)
MEJORAMIENTO DE LA VIA TERCIARIA COMPRENDIDA ENTRE PAJONAL - CERRO DE LAS CASAS - PISISI - LIBERTAD - LABARCES - SAN ANTONIO, SEGUNDA ETAPA DESDE LA ABSCISA K9+300 HASTA LA ABSCISA K13+127, MUNICIPIO DE SAN ONOFRE, DEPARTAMENTO DE SUCRE (Bpin: 20250214000247) (Meta del proyecto: 3,827) (Tipo de banco: Banco de Aliados)
CONSTRUCCIÓN DE LA VÍA QUE CONDUCE DEL CORREDOR TURÍSTICO AMBIENTAL SECTOR TONAYA LA MONTAÑA DE LA SUBREGIÓN MONTES DE MARIA, MUNICIPIO DE CHALÁN, DEPARTAMENTO DE SUCRE (Bpin: 20250214000249) (Meta del proyecto: 6,436) (Tipo de banco: Banco de Aliados)
MEJORAMIENTO DE VÍAS TERCIARIAS Y SECUNDARIAS EN LOS MUNICIPIOS DE SANTIAGO DE TOLÚ Y TOLUVIEJO, SUBREGIÓN DEL GOLFO DE MORROSQUILLO, DEPARTAMENTO DE SUCRE (Bpin: 2025002700021) (Meta del proyecto: 1,4927) (Tipo de banco: Banco de Regalías)
PAVIMENTACIÓN DE LA VÍA QUE CONDUCE DE LA CABECERA DEL MUNICIPIO DE GALERAS, HASTA EL CORREGIMIENTO DE SANTIAGO APÓSTOL JURISDICCIÓN DEL MUNICIPIO DE SAN BENITO ABAD, DEPARTAMENTO DE SUCRE (Bpin: 2025000020037) (Meta del proyecto: 19,472) (Tipo de banco: Banco de Regalías)
MEJORAMIENTO DE LA VIA TERCIARIA COMPRENDIDA ENTRE PAJONAL - CERRO DE LAS CASAS - PISISI - LIBERTAD - LABARCES - SAN ANTONIO, SEGUNDA ETAPA, MUNICIPIO DE SAN ONOFRE, DEPARTAMENTO DE SUCRE) (ETAPA II) (Bpin: 20230214000060) (Meta del proyecto: 22,9) (Tipo de banco: Banco de Aliados)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(Meta del proyecto: 11,3) (Tipo de banco: Banco de Aliados)
MEJORAMIENTO EN PAVIMENTO RIGIDO DE LA VÍA CHALAN  LA CEIBA - DON GABRIEL - SALITRAL - CHENGUE , EN LOS MUNICIPIOS DE CHALÁN Y OVEJAS, DEPARTAMENTO DE SUCRE. (Bpin: 2025000020024) (Meta del proyecto: 16,651)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t>
  </si>
  <si>
    <t>1. Cauchal - Sucre (53 km); 2. El roble - Since (21 km); 3. La Unión - lim cordoba (3,7km); 4. Galeras - Santiago Apostol (24,5 km);  5. Aguacate - Palenquillo (3,18 km); 6.Guayabal - Parcelas de Algarrobo (2,5 km); 7.Tolu - El Frances (4,4km). Porton - l</t>
  </si>
  <si>
    <t>MT330</t>
  </si>
  <si>
    <t>Vía terciaria rehabilitada</t>
  </si>
  <si>
    <t>2402045</t>
  </si>
  <si>
    <t>240204500</t>
  </si>
  <si>
    <t>Incluye las intervenciones en vías para devolverlas al estado inicial para la cual fueron construidas</t>
  </si>
  <si>
    <t>REHABILITACIÓN Y MANTENIMIENTO DE LAS VÍAS TERCIARIAS DEL DEPARTAMENTO DE SUCRE (BPIN: 2021002700159) (Meta del Proyecto: 237,92) (Ejecución 2024: 44,82)
REHABILITACIÓN DE LA VÍA SUCRE – LA GUARIPA – EL CAUCHAL, MUNICIPIOS DE SUCRE, MAJAGUAL Y SAN BENITO ABAD." (CAUCHAL I) (BPIN: 2016000020007) (Meta del Proyecto: Solo para cargue de pagos, Porque el proyecto fue  ejecutado físicamente en Sucre Diferente.) (Ejecución 2024: )</t>
  </si>
  <si>
    <t>MEJORAMIENTO MEDIANTE PAVIMENTACIÓN EN CONCRETO RÍGIDO DE LA VÍA EL PORTÓN - LA YE DE LOS ARRASTRES, EN LA MOJANA SUCREÑA,  ENTRE LOS MUNICIPIOS DE MAJAGUAL Y GUARANDA, EN EL DEPARTAMENTO DE SUCRE. (BPIN: 20211301011233) (Tipo de Banco: Banco de Regalías)</t>
  </si>
  <si>
    <t>MEJORAMIENTO MEDIANTE PAVIMENTACIÓN EN CONCRETO RÍGIDO DE LA VÍA EL PORTÓN - LA YE DE LOS ARRASTRES, EN LA MOJANA SUCREÑA,  ENTRE LOS MUNICIPIOS DE MAJAGUAL Y GUARANDA, EN EL DEPARTAMENTO DE SUCRE. (BPIN: 20211301011233) (Tipo de banco: Banco de Regalías) (Meta total del proyecto: 17.018) (Ejecutado: 7.02)</t>
  </si>
  <si>
    <t>REHABILITACIÓN Y MANTENIMIENTO DE LAS VÍAS TERCIARIAS DEL DEPARTAMENTO DE SUCRE (BPIN: 2021002700159) (Meta del proyecto: 237,92) (Tipo de Banco: Banco Territorial) (Estado en Portafolio: Suspendido)
MEJORAMIENTO MEDIANTE PAVIMENTACIÓN EN CONCRETO RÍGIDO DE LA VÍA EL PORTÓN - LA YE DE LOS ARRASTRES, EN LA MOJANA SUCREÑA,  ENTRE LOS MUNICIPIOS DE MAJAGUAL Y GUARANDA, EN EL DEPARTAMENTO DE SUCRE. (BPIN: 20211301011233) (Meta del proyecto: 17,018) (Tipo de Banco: Banco de Regalías) (Estado en Portafolio: En Ejecución)</t>
  </si>
  <si>
    <t xml:space="preserve">Rehabilitación findeter
</t>
  </si>
  <si>
    <t>MT331</t>
  </si>
  <si>
    <t>Vía terciaria con mantenimiento periódico o rutinario</t>
  </si>
  <si>
    <t>2402112</t>
  </si>
  <si>
    <t>Vía terciaria con mantenimiento</t>
  </si>
  <si>
    <t>240211200</t>
  </si>
  <si>
    <t>Incluye las acciones de conservación periódica o rutinaria de las vías de la red vial terciaria con el fin de mantener las condiciones óptimas para el tránsito y  el uso adecuado de la infraestructura de transporte.</t>
  </si>
  <si>
    <t>MEJORAMIENTO Y/O MANTENIMIENTO VIAL Y OBRAS EN PUNTOS CRÍTICOS MEDIANTE EL FORTALECIMIENTO DEL BANCO DE MAQUINARIAS DEL DEPARTAMENTO DE SUCRE (BPIN: 2022002700012) (Meta del Proyecto: 500) (Ejecución 2024: 500)</t>
  </si>
  <si>
    <t>Operación de la maquinaria pesada y vehiculos para la atención de emergencias, puntos criticos y mantenimiento de la red vial del departamento de sucre (Tipo Banco: Banco de Gestiones) (Meta de la gestión: 349.37)
MANTENIMIENTO RUTINARIO DE LA MALLA VIAL DEL DEPARTAMENTO DE SUCRE. (BPIN: 2024002700126) (Tipo de Banco: Banco Territorial)</t>
  </si>
  <si>
    <t>Mantenimiento rutinario de la malla vial del departamento de  Sucre (Bpin: 2024002700126) (Tipo de Banco: Banco Territorial) (Meta total del indicador: 67.4) (Meta total de la vigencia: 67.4) (Ejecutado: 67.4)
Operación de la maquinaria pesada y vehiculos para la atención de emergencias, puntos criticos y mantenimiento de la red vial del departamento de sucre (Tipo de banco: Banco de Gestiones) (Meta de la gestión: 349.37) (Ejecutado: 349.37)</t>
  </si>
  <si>
    <t>Mejoramiento y/o mantenimiento vial y obras en puntos críticos mediante el fortalecimiento del banco de maquinarias del departamento de Sucre (BPIN: 202500000044154) (Meta del proyecto: 200) (Tipo de Banco: Banco Territorial) (Estado en Portafolio: En proceso de contratación)
Mantenimiento rutinario de la malla vial del departamento de Sucre (BPIN: 202500000044456) (Meta del proyecto: 103,91) (Tipo de Banco: Banco Territorial)
Operación de la maquinaria pesada y vehiculos para la atención de emergencias, puntos criticos y mantenimiento de la red vial del departamento de sucre (Meta Programada: 99,9) (Tipo de Banco: Banco de Gestiones)</t>
  </si>
  <si>
    <t>Operación de la maquinaria pesada y vehiculos para la atención de emergencias, puntos criticos y mantenimiento de la red vial del departamento de sucre (Meta programada: 99,9) (Ejecución: 99,9) (Tipo de banco: Banco de Gestiones)</t>
  </si>
  <si>
    <t>Mantenimiento a vias terciarias en el departamento- MULTAS</t>
  </si>
  <si>
    <t>MT332</t>
  </si>
  <si>
    <t>Puente construido en vía terciaria</t>
  </si>
  <si>
    <t>2402044</t>
  </si>
  <si>
    <t>Puente construido en vía terciaria existente</t>
  </si>
  <si>
    <t>240204400</t>
  </si>
  <si>
    <t>Incluye la construcción de puentes en la red vial terciaria existente para mejorar su capacidad</t>
  </si>
  <si>
    <t>Número de puentes</t>
  </si>
  <si>
    <t>Puentes en la Via Chinulito - Aguacate - Cacique. (Por formular) (Bpin: )</t>
  </si>
  <si>
    <t>Puentes en la Via Chinulito - Aguacate - Cacique</t>
  </si>
  <si>
    <t>MT333</t>
  </si>
  <si>
    <t>Puente construido en vía urbana existente</t>
  </si>
  <si>
    <t>2402119</t>
  </si>
  <si>
    <t>240211900</t>
  </si>
  <si>
    <t>Incluye la construcción de puentes en vías urbanas ya existentes bien sea como acción de mejora de la vía o como acción de restitución</t>
  </si>
  <si>
    <t>CONSTRUCCIÓN DE PUENTE VEHICULAR UBICADO SOBRE EL ARROYO GRANDE DE COROZAL EN VÍA DE ACCESO AL MUNICIPIO DE SAN JUAN DE BETULIA ENTRE CALLES 19 Y 20 EN EL MUNICIPIO DE COROZAL DEPARTAMENTO DE SUCRE. (BPIN: 2021002700095) (Meta del Proyecto: 1) (Ejecución 2024: 1)</t>
  </si>
  <si>
    <t>Puente arroyo grande Corozal (2021002700095) - En ejecución sin reporte del municipio de Corozal</t>
  </si>
  <si>
    <t>Puente urbano dto sucre</t>
  </si>
  <si>
    <t>MT334</t>
  </si>
  <si>
    <t>Banco de maquinaria dotado</t>
  </si>
  <si>
    <t>2402125</t>
  </si>
  <si>
    <t>Maquinaria y equipos adquiridos</t>
  </si>
  <si>
    <t>240212500</t>
  </si>
  <si>
    <t>Incluye la disposición de maquinaria y equipos requeridos para las intervenciones viales en miras a construir, mejorar, rehabilitar o mantener.</t>
  </si>
  <si>
    <t>Número de maquinaria y equipos</t>
  </si>
  <si>
    <t>Proyecto nuevo: adquisión de maquinaria y equipo. (Por formular) (Bpin: )</t>
  </si>
  <si>
    <t>Compra de 2 maquinas</t>
  </si>
  <si>
    <t>MT335</t>
  </si>
  <si>
    <t>Porcentaje de operaciones aéreas internacionales de pasajeros incrementados en el departamento de Sucre</t>
  </si>
  <si>
    <t>0,05</t>
  </si>
  <si>
    <t>48</t>
  </si>
  <si>
    <t>Infraestructura y servicios de transporte aéreo</t>
  </si>
  <si>
    <t>2403</t>
  </si>
  <si>
    <t>Aeropuertos mejorados</t>
  </si>
  <si>
    <t>2403002</t>
  </si>
  <si>
    <t>240300200</t>
  </si>
  <si>
    <t>Incluye la realización de obras de infraestructura y su respectiva dotación, señalización, equipamiento aeronáutico y aeroportuario, así como de los componentes ambiental, predial, operacional y social, que permitan mejorar las condiciones iniciales del aeropuerto.</t>
  </si>
  <si>
    <t>Número de aeropuertos</t>
  </si>
  <si>
    <t>Aeropuerto de Tolú. (En ejecución por la Aerocivil)</t>
  </si>
  <si>
    <t>Mejoramiento del aeropuerto de Tolú (aerocivil) ?</t>
  </si>
  <si>
    <t>MT336</t>
  </si>
  <si>
    <t>8- Trabajo Decente y Crecimiento Económico</t>
  </si>
  <si>
    <t>49</t>
  </si>
  <si>
    <t>Infraestructura de transporte fluvial</t>
  </si>
  <si>
    <t>2406</t>
  </si>
  <si>
    <t>Muelle fluvial mejorado</t>
  </si>
  <si>
    <t>2406055</t>
  </si>
  <si>
    <t>240605500</t>
  </si>
  <si>
    <t>Número de muelles fluviales</t>
  </si>
  <si>
    <t>Proyecto nuevo: mantenimiento de muelle fluvial en La Mojana. (Por formular) (Bpin: )</t>
  </si>
  <si>
    <t>Mejoramiento de muelle fluvial en la Mojana</t>
  </si>
  <si>
    <t>MT337</t>
  </si>
  <si>
    <t>Canal navegable</t>
  </si>
  <si>
    <t>2406052</t>
  </si>
  <si>
    <t>Canal navegable intervenido</t>
  </si>
  <si>
    <t>240605200</t>
  </si>
  <si>
    <t>Incluye el mantenimiento, mejoramiento y servicios a la navegación necesarios para mejorar la prestación del servicio del canal navegable.</t>
  </si>
  <si>
    <t>Kilómetros de canal</t>
  </si>
  <si>
    <t>Caño Mojana - CORMAGDALENA (Meta del proyecto: 1)</t>
  </si>
  <si>
    <t>Obras de adecuación hidraulica, ambiental y navegabilidad en la fuente hidriga denominada Caño Rico, Municipio de San Onofre</t>
  </si>
  <si>
    <t>MT338</t>
  </si>
  <si>
    <t>Obras para la prevención y control de inundaciones</t>
  </si>
  <si>
    <t>2406045</t>
  </si>
  <si>
    <t>Estructura construida</t>
  </si>
  <si>
    <t>240604500</t>
  </si>
  <si>
    <t>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t>
  </si>
  <si>
    <t>Metros lineales de estructura</t>
  </si>
  <si>
    <t>Metros lineales</t>
  </si>
  <si>
    <t>Proyecto nuevo: construcción de jarollones en el departamento de Sucre. (Por formular): 50 ml</t>
  </si>
  <si>
    <t>Proyecto nuevo: construcción de jarollones en el departamento de Sucre. (Por formular): 50 ml (Bpin: )</t>
  </si>
  <si>
    <t>Jarillon construido</t>
  </si>
  <si>
    <t>MT339</t>
  </si>
  <si>
    <t>Pasajeros movilizados por transporte público</t>
  </si>
  <si>
    <t>METROSABANAS</t>
  </si>
  <si>
    <t>1000000</t>
  </si>
  <si>
    <t>Prestación de servicios de transporte público de pasajeros</t>
  </si>
  <si>
    <t>2408</t>
  </si>
  <si>
    <t>Servicio de apoyo financiero para el desarrollo de los componentes del Sistema de Transporte Público de Pasajeros</t>
  </si>
  <si>
    <t>2408052</t>
  </si>
  <si>
    <t>Sistema de transporte público de pasajeros cofinanciado</t>
  </si>
  <si>
    <t>240805200</t>
  </si>
  <si>
    <t>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t>
  </si>
  <si>
    <t>Proyecto Construcción Terminal de Transporte Municipio de Sincelejo</t>
  </si>
  <si>
    <t>Cofinanciación de la terminal de transporte de sincelejo</t>
  </si>
  <si>
    <t>MT340</t>
  </si>
  <si>
    <t>Número de Fallecidos en siniestros viales en el Departamento de Sucre/Numero de lesionados en siniestros viales en el Departamento de Sucre</t>
  </si>
  <si>
    <t>131/ 188</t>
  </si>
  <si>
    <t>Observatorio Nacional de Seguridad Vial – Agencia Nacional de Seguridad Vial</t>
  </si>
  <si>
    <t>100 / 149</t>
  </si>
  <si>
    <t>Ciudades y
comunidades
sostenibles.</t>
  </si>
  <si>
    <t>51</t>
  </si>
  <si>
    <t>Movilidad en el Departamento de Sucre</t>
  </si>
  <si>
    <t>Seguridad de transporte</t>
  </si>
  <si>
    <t>2409</t>
  </si>
  <si>
    <t>2409014</t>
  </si>
  <si>
    <t>Documentos de planeación realizados</t>
  </si>
  <si>
    <t>240901400</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</si>
  <si>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</si>
  <si>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Secretaría de Tránsito</t>
  </si>
  <si>
    <t>ELABORACIÓN DEL PLAN VIAL DEPARTAMENTAL Y LOS PLANES VIALES MUNICIPALES DE LA RED VIAL SECUNDARIA Y TERCIARIA EN EL DEPARTAMENTO DE SUCRE (BPIN: 2020000020076) (Meta del Proyecto: 1) (Ejecución 2024: 1)</t>
  </si>
  <si>
    <t>Actualización del Plan Local de Seguridad Víal (Tipo Banco: Banco de Gestiones) (Meta de la gestión: 1)</t>
  </si>
  <si>
    <t>Actualización del Plan Local de Seguridad Víal (Tipo de banco: Banco de Gestiones) (Meta de la gestión: 1) (Ejecutado: 1)</t>
  </si>
  <si>
    <t>Está en solicitud de CDP</t>
  </si>
  <si>
    <t>Estudios de Gestión de velocidad / Cumplimiento de norma del 2022</t>
  </si>
  <si>
    <t>MT341</t>
  </si>
  <si>
    <t>Servicio de educación informal en seguridad en Servicio de transporte</t>
  </si>
  <si>
    <t>2409006</t>
  </si>
  <si>
    <t>240900600</t>
  </si>
  <si>
    <t>Campaña de Seguridad Vial, con la agencia de seguridad vial en los Municipios de Toluviejo, Sampues y San Marcos a motociclistas (BPIN: Por Gestión) (Meta del Proyecto: ) (Ejecución 2024: 600)</t>
  </si>
  <si>
    <t>Campaña de Seguridad Víal  (Carros)  (Tipo Banco: Banco de Gestiones) (Meta de la gestión: )
APOYO A LA REALIZACION DE CAMPAÑAS DE PREVENCION Y CULTURA VIAL A MOTOCICLISTAS  DURANTE EL AÑO 2025 EN 16 MUNICIPIOS DEL DEPARTAMENTO DE SUCRE (Tipo Banco: Banco de Gestiones) (Meta de la gestión: )
DESARROLLO E IMPLEMENTACION DE UNA ESTRATEGIA INTEGRAL DE EDUCACION EN CULTURA VIAL Y NORMAS DE TRANSITO DIRIGIDA A ESTUDIANTES DE NIVEL MEDIO SUPERIRO EN DIVERSAS INSTITUCIONES EDUCATIVAS DEL DEPARTAMENTO DE SUCRE (Tipo Banco: Banco de Gestiones) (Meta de la gestión: )</t>
  </si>
  <si>
    <t>Campaña de Seguridad Víal  (Carros)  (Tipo de banco: Banco de Gestiones) (Meta de la gestión: ) (Ejecutado: 1367)
APOYO A LA REALIZACION DE CAMPAÑAS DE PREVENCION Y CULTURA VIAL A MOTOCICLISTAS  DURANTE EL AÑO 2025 EN 16 MUNICIPIOS DEL DEPARTAMENTO DE SUCRE (Tipo de banco: Banco de Gestiones) (Meta de la gestión: ) (Ejecutado: 1431)
DESARROLLO E IMPLEMENTACION DE UNA ESTRATEGIA INTEGRAL DE EDUCACION EN CULTURA VIAL Y NORMAS DE TRANSITO DIRIGIDA A ESTUDIANTES DE NIVEL MEDIO SUPERIRO EN DIVERSAS INSTITUCIONES EDUCATIVAS DEL DEPARTAMENTO DE SUCRE (Tipo de banco: Banco de Gestiones) (Meta de la gestión: ) (Ejecutado: 2052)</t>
  </si>
  <si>
    <t>Campaña de Seguridad Víal
Simulacros de Siniestrso víales
Simulacros de Simit (Tipo de Banco: Banco de Gestiones)</t>
  </si>
  <si>
    <t>Campaña de Seguridad Víal (Bpin: )
Simulacros de Siniestrso víales (Bpin: )</t>
  </si>
  <si>
    <t xml:space="preserve">Campaña de Seguridad Víal (Pendiente formular)
Simulacros de Siniestrso víales  (Pendiente formular)
4-10-2024: </t>
  </si>
  <si>
    <t>Dos campañas por año</t>
  </si>
  <si>
    <t>MT342</t>
  </si>
  <si>
    <t>Documentos de Investigación</t>
  </si>
  <si>
    <t>2409012</t>
  </si>
  <si>
    <t>Documentos de Investigación realizados</t>
  </si>
  <si>
    <t>240901200</t>
  </si>
  <si>
    <t>Identificación, análisis y definición de estrategias de mitigación del riesgo</t>
  </si>
  <si>
    <t>Estudios de Gestión de velocidad para las subregiones del Departamento de Sucre (Tipo Banco: Banco de Gestiones) (Meta de la gestión: 5)
ESTUDIOS DE PREINVERSIÓN PARA LA ELABORACIÓN DEL DIAGNÓSTICO E INVENTARIO DE SEÑALIZACIÓN VIAL EXISTENTE EN VIAS LOCALIZADA EN LA SUBREGIONES GOLFO DE MORROSQUILLO, SAN JORGE, SABANA Y MOJANA EN EL DEPARTAMENTO DE SUCRE (Tipo Banco: Banco de Gestiones) (Meta de la gestión: 1)</t>
  </si>
  <si>
    <t>Estudios de Gestión de velocidad para las subregiones del Departamento de Sucre (Meta Programada: 5) (Tipo de Banco: Banco de Gestiones)
ESTUDIOS DE PREINVERSIÓN PARA LA ELABORACIÓN DEL DIAGNÓSTICO E INVENTARIO DE SEÑALIZACIÓN VIAL EXISTENTE EN VIAS LOCALIZADA EN LA SUBREGIONES GOLFO DE MORROSQUILLO, SAN JORGE, SABANA Y MOJANA EN EL DEPARTAMENTO DE SUCRE (Meta Programada: 1) (Tipo de Banco: Banco de Gestiones)</t>
  </si>
  <si>
    <t xml:space="preserve">
PECCIT
-Identificación de puntos criticos de siniestralidad</t>
  </si>
  <si>
    <t>MT343</t>
  </si>
  <si>
    <t>Servicio de promoción y difusión para la seguridad de transporte</t>
  </si>
  <si>
    <t>2409009</t>
  </si>
  <si>
    <t>Estrategias implementadas</t>
  </si>
  <si>
    <t>240900900</t>
  </si>
  <si>
    <t>Incluye el diseño e implementación de todo tipo de campañas y estrategias formativas e informativas visuales, auditivas y audiovisuales dirigidas a los actores viales.</t>
  </si>
  <si>
    <t>CAPACITACIÓN A LOS PRIMEROS RESPONDIENTES DE SINIESTROS DE TRANSITO EN ATENCIÓN INTEGRAL A VICTIMAS EN ÉL DEPARTAMENTO DE SUCRE (BPIN: 2024002700103) (Meta del Proyecto: 1) (Ejecución 2024: 1)
IMPLEMENTACIÓN DE UNA ESTRATEGIA DE CULTURA VIAL Y NORMAS DE TRÁNSITO A LOS ESTUDIANTES DE GRADO MEDIA SUPERIOR EN DIFERENTES INSTITUCIONES EDUCATIVAS EN EL DEPARTAMENTO DE SUCRE (BPIN: 2024002700138) (Meta del Proyecto: 1) (Ejecución 2024: 1)</t>
  </si>
  <si>
    <t>Diseño de Estrategia de  Comercialización</t>
  </si>
  <si>
    <t>MT344</t>
  </si>
  <si>
    <t>Servicio de asistencia técnica en temas de seguridad de transporte</t>
  </si>
  <si>
    <t>2409007</t>
  </si>
  <si>
    <t>Entidades asistidas técnicamente</t>
  </si>
  <si>
    <t>240900700</t>
  </si>
  <si>
    <t>Asistencias Técnica con la Agencia Nacional de Seguridad Vial en la implementación de Políticas Públicas de seguridad vial en los Planes de Desarrollo y conformación de los Comités Locales de Seguridad Vial, a los 21 Municipios del Departamento de Sucre, excepto los municipios que tiene secretarias de tránsito constituidas. (BPIN: Por Gestión) (Meta del Proyecto: ) (Ejecución 2024: 21)</t>
  </si>
  <si>
    <t>Proyecto para el fortalecimiento a los municipios en materia de Seguridad Víal. (Por Formular) : Garantizar la realización de los Comité departamentales de Seguridad vial permitiendo diagnosticar y plantear alternativas de solución a problemas relacionado</t>
  </si>
  <si>
    <t>Equipo tecnico para apoyar a los municipios sin Organismos de Tránsito</t>
  </si>
  <si>
    <t>MT345</t>
  </si>
  <si>
    <t>Infraestructura de transporte para la seguridad vial</t>
  </si>
  <si>
    <t>2409013</t>
  </si>
  <si>
    <t>Vías con infraestructura instalada</t>
  </si>
  <si>
    <t>240901300</t>
  </si>
  <si>
    <t>Incluye la realización de obras físicas e instalación de señalización y de dispositivos para la seguridad vial.</t>
  </si>
  <si>
    <t>Metros lineales de vías</t>
  </si>
  <si>
    <t>Proyecto para Señalización en vías Secundarias a cargo del departamento (Tipo Banco: Banco de Gestiones) (Meta de la gestión: 1)
Suministro de señalización víal para instituciones educativas en el Departamento de Sucre. (Tipo Banco: Banco de Gestiones) (Meta de la gestión: 5458)</t>
  </si>
  <si>
    <t>Proyecto para Señalización en vías Secundarias a cargo del departamento (Meta Programada: 1) (Tipo de Banco: Banco de Gestiones)</t>
  </si>
  <si>
    <t>Proyecto para Señalización en vías Secundarias a cargo del departamento (Bpin: )</t>
  </si>
  <si>
    <t xml:space="preserve">
Gestiones SEM</t>
  </si>
  <si>
    <t>MT346</t>
  </si>
  <si>
    <t>Vías con dispositivos de control y señalización</t>
  </si>
  <si>
    <t>2409039</t>
  </si>
  <si>
    <t>Vías con dispositivos de control y señalización instalados</t>
  </si>
  <si>
    <t>240903900</t>
  </si>
  <si>
    <t>Incluye la señalización sonora, táctil, visual o mixta, así como la implementación de dispositivos de control para la seguridad vial.</t>
  </si>
  <si>
    <t>Kilómetros de vías</t>
  </si>
  <si>
    <t>Kilometros de vías con instalación de dispositivos eléctrónicos en Las comprendidas entre Sincelejo - Corozal y Vía Toluviejo,  (Tipo Banco: Banco de Gestiones) (Meta de la gestión: 2)</t>
  </si>
  <si>
    <t>Kilometros de vías con instalación de dispositivos eléctrónicos en Las comprendidas entre Sincelejo - Corozal y Vía Toluviejo,  (Tipo de banco: Banco de Gestiones) (Meta de la gestión: 2) (Ejecutado: 2)</t>
  </si>
  <si>
    <t>Proyecto para instalación de dispositivos eléctrónicos en vías nacionales (Meta Programada: 2) (Tipo de Banco: Banco de Gestiones)</t>
  </si>
  <si>
    <t>Proyecto para instalación de dispositivos eléctrónicos en vías nacionales (Bpin: )</t>
  </si>
  <si>
    <t>Gestiones SEM</t>
  </si>
  <si>
    <t>MT347</t>
  </si>
  <si>
    <t>Vías con obras complementarias de seguridad vial</t>
  </si>
  <si>
    <t>2409038</t>
  </si>
  <si>
    <t>240903800</t>
  </si>
  <si>
    <t>Incluye todos los servicios y obras conexas a la red vial cuyo objetivo es garantizar la seguridad en la infraestructura de transporte.</t>
  </si>
  <si>
    <t>Proyecto de sistema de control y monitoreo permanente para vigilar y gestionar el tráfico de una manera permanente en el departamento (Meta Programada: 5) (Tipo de Banco: Banco de Gestiones)</t>
  </si>
  <si>
    <t>MT348</t>
  </si>
  <si>
    <t>Proyectos para Instalación de Cámaras de Seguridad: por Subregión (Meta Programada: 5) (Tipo de Banco: Banco de Gestiones)</t>
  </si>
  <si>
    <t xml:space="preserve"> - Estrategia de Prevención para riesgo de siniestralidad </t>
  </si>
  <si>
    <t>MT349</t>
  </si>
  <si>
    <t>Cobertura de Internet</t>
  </si>
  <si>
    <t>42,4</t>
  </si>
  <si>
    <t>48,4</t>
  </si>
  <si>
    <t>10: Reducción de las desigualdades</t>
  </si>
  <si>
    <t>Técnologías de la información y las comunicaciones - TIC</t>
  </si>
  <si>
    <t>52</t>
  </si>
  <si>
    <t>Sucre Más Conectado</t>
  </si>
  <si>
    <t>Tecnologías de la Información y las Comunicaciones</t>
  </si>
  <si>
    <t>Facilitar el acceso y uso de las Tecnologías de la Información y las Comunicaciones en todo el territorio nacional</t>
  </si>
  <si>
    <t>2301</t>
  </si>
  <si>
    <t>Servicio de conexiones a redes de servicio portador</t>
  </si>
  <si>
    <t>2301028</t>
  </si>
  <si>
    <t>Municipios y áreas no municipalizadas conectados a redes de servicio*</t>
  </si>
  <si>
    <t>230102800</t>
  </si>
  <si>
    <t>Infraestructura de red de telecomunicaciones desplegada para conectar municipios y áreas no municipalizadas a través de redes de fibra óptica, redes diferentes a fibra óptica y tecnología móvil de última generación</t>
  </si>
  <si>
    <t>Número de municipios</t>
  </si>
  <si>
    <t>Oficina TI</t>
  </si>
  <si>
    <t>Convocatoria línea de fomento de MIITIC: realizar conexiones a internet (BPIN: Por Gestión) (Meta del Proyecto: ) (Ejecución 2024: 0)</t>
  </si>
  <si>
    <t>Convocatoria línea de fomento de MIITIC: realizar conexiones a internet (Tipo Banco: Banco de Gestiones) (Meta de la gestión: 26)
Juntas de Internet- Comunidades de Conectividad de MiINTIC (Tipo Banco: Banco de Gestiones) (Meta de la gestión: 26)</t>
  </si>
  <si>
    <t>Convocatoria línea de fomento de MIITIC: realizar conexiones a internet (Tipo de banco: Banco de Gestiones) (Meta de la gestión: 26) (Ejecutado: 9)</t>
  </si>
  <si>
    <t>Convocatoria línea de fomento de MIITIC: realizar conexiones a internet
Juntas de Internet- Comunidades de Conectividad de MiINTIC
Convocatoria línea de fomento de MIITIC: realizar conexiones a internet  (Meta Programada: 10) (Tipo de Banco: Banco de Gestiones)
Juntas de Internet- Comunidades de Conectividad de MiINTIC  (Meta Programada: 4) (Tipo de Banco: Banco de Gestiones)</t>
  </si>
  <si>
    <t>Juntas de Internet- Comunidades de Conectividad de MiINTIC (Bpin: )
Convocatoria línea de fomento de MIITIC: realizar conexiones a internet (Bpin: )</t>
  </si>
  <si>
    <t>PROGRAMAS DEL GOBIERNO NACIONAL</t>
  </si>
  <si>
    <t>1. Convocatoria línea de fomento de MIITIC: realizar conexiones a internet: Aun no se encuentra en ejecución, por tanto, no cumple con la meta a corte de 30 de septiembre.
2. Proyecto Juntas Conectadas - Comunidades de Conectividad de MiINTIC: realizar co</t>
  </si>
  <si>
    <t>MT350</t>
  </si>
  <si>
    <t>Servicio de acceso zonas digitales</t>
  </si>
  <si>
    <t>2301079</t>
  </si>
  <si>
    <t>Zonas digitales instaladas*</t>
  </si>
  <si>
    <t>230107900</t>
  </si>
  <si>
    <t>Corresponde al montaje y puesta en servicio de la zona digital (wifi), medido a través de la cantidad de usuarios (dispositivos a la zona) y la asistencia personalizada y virtual a los mismos.</t>
  </si>
  <si>
    <t>Número de zonas digitales</t>
  </si>
  <si>
    <t>Zonas comunitarias para la paz de MINTIC - ART (Tipo Banco: Banco de Gestiones) (Meta de la gestión: 33)</t>
  </si>
  <si>
    <t>Zonas comunitarias para la paz de MINTIC - ART (Tipo de banco: Banco de Gestiones) (Meta de la gestión: 33) (Ejecutado: 33)</t>
  </si>
  <si>
    <t>Zonas comunitarias para la paz de MINTIC - ART
Zonas comunitarias para la paz de MINTIC - ART  (Meta Programada: 2) (Tipo de Banco: Banco de Gestiones)</t>
  </si>
  <si>
    <t>1. Proyecto Zonas comunitarias para la paz de MINTIC - ART: Se implementarán 33 zonas digitales en municipios PDET del departamento</t>
  </si>
  <si>
    <t>MT351</t>
  </si>
  <si>
    <t>Servicio de conexiones a redes de acceso</t>
  </si>
  <si>
    <t>2301027</t>
  </si>
  <si>
    <t>Conexiones a internet fijo y / o móvil*</t>
  </si>
  <si>
    <t>230102700</t>
  </si>
  <si>
    <t>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t>
  </si>
  <si>
    <t>Número de conexiones a internet</t>
  </si>
  <si>
    <t>Lineas de Fomento MINTIC (BPIN: Por Gestión) (Meta del Proyecto: 1000) (Ejecución 2024: 2621)</t>
  </si>
  <si>
    <t>Comunidades de Conectividad (Tipo Banco: Banco de Gestiones) (Meta de la gestión: 0)
Obligaciones de hacer de operadores móviles (Tipo Banco: Banco de Gestiones) (Meta de la gestión: 0)
Lineas de Fomento MINTIC (Tipo Banco: Banco de Gestiones) (Meta de la gestión: 2621)</t>
  </si>
  <si>
    <t>Lineas de Fomento MINTIC (Tipo de banco: Banco de Gestiones) (Meta de la gestión: 2621) (Ejecutado: 2621)</t>
  </si>
  <si>
    <t>Obligaciones de hacer de operadores móviles
Comunidades de Conectividad
Lineas de Fomento MINTIC
Lineas de Fomento  2 MINTIC  (Meta Programada: 2621) (Tipo de Banco: Banco de Gestiones)
Comunidades de Conectividad
 (Meta Programada: 200) (Tipo de Banco: Banco de Gestiones)
Obligaciones de hacer de operadores móviles 
 (Meta Programada: 10591) (Tipo de Banco: Banco de Gestiones)</t>
  </si>
  <si>
    <t>Obligaciones de hacer de operadores móviles (Bpin: )
Comunidades de Conectividad (Bpin: )
Lineas de Fomento MINTIC (Bpin: )</t>
  </si>
  <si>
    <t>1. Convocatoria línea de fomento de MIITIC: realizar conexiones a internet:Aun no se encuentra en ejecución, por tanto, no cumple con la meta a corte de 30 de septiembre.
2. Proyecto : Juntas Conectadas - Comunidades de Conectividad de MiINTIC: realizar c</t>
  </si>
  <si>
    <t>MT352</t>
  </si>
  <si>
    <t>Servicio de apoyo en tecnologías de la información y las comunicaciones para la educación básica, primaria y secundaria</t>
  </si>
  <si>
    <t>2301062</t>
  </si>
  <si>
    <t>Estudiantes de sedes educativas oficiales beneficiados con el servicio de apoyo en tecnologías de la información y las comunicaciones para la educación*</t>
  </si>
  <si>
    <t>230106200</t>
  </si>
  <si>
    <t>Corresponde a la prestación del servicio a sedes educativas oficiales, bibliotecas y casas de la cultura municipales en cuanto al acceso de la comunidad educativa a terminales de cómputo, tecnologías emergentes y contenidos digitales para la mejora de la calidad de la educación. Adicionalmente, incorpora estrategias de apropiación pedagógica de estas tecnologías para fortalecer los procesos educativos en la educación básica, primaria y secundaria</t>
  </si>
  <si>
    <t>Programa de dotación de computadores para educar (BPIN: Por Gestión) (Meta del Proyecto: 10000) (Ejecución 2024: 55801)</t>
  </si>
  <si>
    <t>Programa de dotación de computadores para educar (Tipo Banco: Banco de Gestiones) (Meta de la gestión: 1504)</t>
  </si>
  <si>
    <t>Programa de dotación de computadores para educar (Tipo de banco: Banco de Gestiones) (Meta de la gestión: 1504) (Ejecutado: 1504)</t>
  </si>
  <si>
    <t>Programa de dotación de computadores para educar</t>
  </si>
  <si>
    <t>Programa de dotación de computadores para educar (Bpin: )</t>
  </si>
  <si>
    <t>1. Entrega de computadores y laboratorios de innovación a estudiantes e instituciones por parte de MINTIC
2. Proyecto de la Gobernación: Implementación de la estrategia de conectividad escolar - conexión total - del ministerio de educación nacional en
Est</t>
  </si>
  <si>
    <t>MT353</t>
  </si>
  <si>
    <t>Índice brecha digital</t>
  </si>
  <si>
    <t>0,485</t>
  </si>
  <si>
    <t>MINTIC</t>
  </si>
  <si>
    <t>0,4</t>
  </si>
  <si>
    <t>53</t>
  </si>
  <si>
    <t>Apropiación y uso efectivo de las TIC en el departamento de Sucre.</t>
  </si>
  <si>
    <t>Servicio de educación informal en tecnologías de la información y las comunicaciones</t>
  </si>
  <si>
    <t>2301030</t>
  </si>
  <si>
    <t>Personas capacitadas en tecnologías de la información y las comunicaciones</t>
  </si>
  <si>
    <t>230103000</t>
  </si>
  <si>
    <t>Capacitaciones en temas relacionados con las Tecnologías de la Información y las Comunicaciones, tales como uso de aplicaciones y herramientas web específicas, con el fin de profundizar conocimientos y finalmente potenciar su aprovechamiento.</t>
  </si>
  <si>
    <t>Oferta Mintic (BPIN: Por Gestión) (Meta del Proyecto: 20000) (Ejecución 2024: 16531)</t>
  </si>
  <si>
    <t>Estrategia Conectando a Sucre (Tipo Banco: Banco de Gestiones) (Meta de la gestión: 1509)
Oferta Mintic (Tipo Banco: Banco de Gestiones) (Meta de la gestión: 33449)</t>
  </si>
  <si>
    <t>Estrategia Conectando a Sucre (Tipo de banco: Banco de Gestiones) (Meta de la gestión: 1509) (Ejecutado: 1509)
Oferta Mintic (Tipo de banco: Banco de Gestiones) (Meta de la gestión: 33449) (Ejecutado: 33449)</t>
  </si>
  <si>
    <t>Oferta Mintic
Estrategia Conectando a Sucre
Oferta Mintic
 (Meta Programada: 60000) (Tipo de Banco: Banco de Gestiones)
Estrategia Conectando a Sucre  (Meta Programada: 15000) (Tipo de Banco: Banco de Gestiones)</t>
  </si>
  <si>
    <t>Estrategia Conectando a Sucre (Bpin: )
Oferta Mintic (Bpin: )</t>
  </si>
  <si>
    <t>Gestión, Apoyo a las convocatorias ofertadas por MinTIC</t>
  </si>
  <si>
    <t>MT354</t>
  </si>
  <si>
    <t>Estaciones de radiodifusión</t>
  </si>
  <si>
    <t>2301008</t>
  </si>
  <si>
    <t>Estaciones terrenas en funcionamiento*</t>
  </si>
  <si>
    <t>230100800</t>
  </si>
  <si>
    <t>Corresponde a las estaciones terrenas de radiodifusión de radio y/o televisión con elementos de recepción, transmisión, enlace de comunicaciones, repuestos y energía. Así mismo, contempla planes de mitigación al impacto ambiental, estudios de medición de exposición a campos electromagnéticos, estudios de cobertura e interferencia y soluciones de monitoreo.</t>
  </si>
  <si>
    <t>Fortalecimiento de emisoras radiales del departamento de Sucre: dotación de emisoras comuitarias (Tipo Banco: Banco de Gestiones) (Meta de la gestión: 0)</t>
  </si>
  <si>
    <t>Fortalecimiento de emisoras radiales del departamento de Sucre: dotación de emisoras comuitarias (Meta Programada: 16) (Tipo de Banco: Banco de Gestiones)</t>
  </si>
  <si>
    <t xml:space="preserve">1. Prouyecto de la Gobernación: Fortalecimiento de emisoras radiales del departamento de Sucre: dotación de emisoras comuitarias </t>
  </si>
  <si>
    <t>MT355</t>
  </si>
  <si>
    <t>Servicio de acceso y uso de Tecnologías de la Información y las Comunicaciones</t>
  </si>
  <si>
    <t>2301024</t>
  </si>
  <si>
    <t>Centros de Acceso Comunitario en zonas urbanas y/o rurales y/o apartadas funcionando*</t>
  </si>
  <si>
    <t>230102400</t>
  </si>
  <si>
    <t>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t>
  </si>
  <si>
    <t>Implementación de Centros PotencIA en el Departamento de Sucre
Implementación de Centros PotencIA en el Departamento de Sucre (Meta Programada: 2) (Tipo de Banco: Banco de Gestiones)</t>
  </si>
  <si>
    <t>Implementación de Centros PotencIA en el Departamento de Sucre (Bpin: )</t>
  </si>
  <si>
    <t xml:space="preserve">Centro de Inteligencia Artificial de MinTIC que cofinancia y opera la Gobernación de Sucre </t>
  </si>
  <si>
    <t>MT356</t>
  </si>
  <si>
    <t>2301080</t>
  </si>
  <si>
    <t>Estudios de preinversión elaborados*</t>
  </si>
  <si>
    <t>230108000</t>
  </si>
  <si>
    <t>Estudios y diseños para proyecto de Ciudades y Territorios Inteligentes (Tipo Banco: Banco de Gestiones) (Meta de la gestión: 0)</t>
  </si>
  <si>
    <t>Estudios y diseños para proyecto de Ciudades y Territorios Inteligentes (Meta Programada: 1) (Tipo de Banco: Banco de Gestiones)</t>
  </si>
  <si>
    <t>1. Estudios de preinversión para la elaboración de estudios y diseños técnicos para 2 de los 3 posibles proyectos: 
- Implementación de centros de inteligencia artificial en el departamento de sucre
- Implementación de modelo de territorios y ciudades int</t>
  </si>
  <si>
    <t>MT357</t>
  </si>
  <si>
    <t>Fomento del desarrollo de aplicaciones, software y contenidos para impulsar la apropiación de las Tecnologías de la Información y las Comunicaciones (TIC)</t>
  </si>
  <si>
    <t>2302</t>
  </si>
  <si>
    <t>Servicio de difusión para promover el uso de internet</t>
  </si>
  <si>
    <t>2302054</t>
  </si>
  <si>
    <t>Eventos de difusión para promover el uso de internet realizados*</t>
  </si>
  <si>
    <t>230205400</t>
  </si>
  <si>
    <t>Incluye los eventos de difusión, promoción y divulgación para el promover el uso de internet (feria , talleres, foros, etc.)</t>
  </si>
  <si>
    <t>Número de eventos</t>
  </si>
  <si>
    <t>Eventos organizados por la gobernación para la dinamización del sector TIC (BPIN: Por Gestión) (Meta del Proyecto: 1) (Ejecución 2024: 1)</t>
  </si>
  <si>
    <t>Evento académico del sector TIC "CINTELFUTURE CITES:CAMINO HACIA UN GOLFO DE MORROSQUILLO INTELIGENTE" (Tipo Banco: Banco de Gestiones) (Meta de la gestión: 4)</t>
  </si>
  <si>
    <t>Evento académico del sector TIC "CINTELFUTURE CITES:CAMINO HACIA UN GOLFO DE MORROSQUILLO INTELIGENTE" (Tipo de banco: Banco de Gestiones) (Meta de la gestión: 4) (Ejecutado: 4)</t>
  </si>
  <si>
    <t>Eventos organizados por la gobernación para la dinamización del sector TIC (Bpin: )</t>
  </si>
  <si>
    <t>1. Eventos organizados por la gobernación para la dinamización del sector TIC</t>
  </si>
  <si>
    <t>MT358</t>
  </si>
  <si>
    <t>Servicio de asistencia técnicas a emprendedores y empresas</t>
  </si>
  <si>
    <t>2302021</t>
  </si>
  <si>
    <t>Emprendedores y empresas asistidas técnicamente*</t>
  </si>
  <si>
    <t>230202100</t>
  </si>
  <si>
    <t>Contempla la asistencia y acompañamiento a emprendedores y empresas en sus procesos de internacionalización y generación de exportaciones, a personas naturales en fase de exploración, a equipos de emprendimiento en el descubrimiento de la idea de negocio,  a empresas en sus procesos consolidación y a  empresas en sus procesos de expansión y preparación para la inversión.</t>
  </si>
  <si>
    <t>Número de emprendedores y empresas</t>
  </si>
  <si>
    <t>Firma de Alianza Zasca Tecnológico: CECAR y Gobernación de Sucre - Programa del Ministerio de Comercio, Industria y Turismo que busca impulsar el crecimiento empresarial a través de la apropiación de la tecnología, para mejorar sus productos y servicios e (BPIN: Por Gestión) (Meta del Proyecto: ) (Ejecución 2024: 100)</t>
  </si>
  <si>
    <t>Conformación Iniciativa Cluster TIC en el departamento de Sucre (Tipo Banco: Banco de Gestiones) (Meta de la gestión: 0)
Alianza Zasca Tecnológico: CECAR y Gobernación de Sucre - Programa del Ministerio de Comercio, Industria y Turismo que busca impulsar el crecimiento empresarial a través de la apropiación de la tecnología, para mejorar sus productos y servicios (Tipo Banco: Banco de Gestiones) (Meta de la gestión: 264)</t>
  </si>
  <si>
    <t>Alianza Zasca Tecnológico: CECAR y Gobernación de Sucre - Programa del Ministerio de Comercio, Industria y Turismo que busca impulsar el crecimiento empresarial a través de la apropiación de la tecnología, para mejorar sus productos y servicios (Tipo de banco: Banco de Gestiones) (Meta de la gestión: 264) (Ejecutado: 264)</t>
  </si>
  <si>
    <t>Asistencia técnica al Cluster TIC de Sucre (Por gestión) (BPIN: Por Gestión)</t>
  </si>
  <si>
    <t>Asistencia técnica al Cluster TIC de Sucre (Por gestión) (Bpin: Por Gestión)</t>
  </si>
  <si>
    <t>1. Proyecto de asistencia técnica a emprendores y empresas del sector TIC</t>
  </si>
  <si>
    <t>MT359</t>
  </si>
  <si>
    <t>Servicio de apoyo financiero al desarrollo de soluciones tecnológicas</t>
  </si>
  <si>
    <t>2302012</t>
  </si>
  <si>
    <t>Soluciones Tecnológicas apoyadas*</t>
  </si>
  <si>
    <t>230201200</t>
  </si>
  <si>
    <t>Apoyo económico para que emprendedores desarrollen soluciones tecnológicas base TIC para diferentes sectores a través de convocatorias.  Se entiende por solución tecnológica el desarrollo de software o hardware que permita satisfacer necesidades de sectores específicos de la economía</t>
  </si>
  <si>
    <t>Número de soluciones tecnológicas</t>
  </si>
  <si>
    <t>Iniciativa de Ciudades y Territorios Inteligentes Golfo de Morrosquillo (Tipo Banco: Banco de Gestiones) (Meta de la gestión: 1)
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t>
  </si>
  <si>
    <t>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(Meta total del indicador: 1.0) (Meta total de la vigencia: 1.0) (Ejecutado: 1.0)
Iniciativa de Ciudades y Territorios Inteligentes Golfo de Morrosquillo (Tipo de banco: Banco de Gestiones) (Meta de la gestión: 1) (Ejecutado: 1)</t>
  </si>
  <si>
    <t>Iniciativa de Ciudades y Territorios Inteligentes Sabana</t>
  </si>
  <si>
    <t xml:space="preserve">El proyecto de ciudades y territorios inteligentes busca la implementación de tecnologías avanzadas y soluciones innovadoras para mejorar la calidad de vida de los habitantes, la eficiencia operativa de los servicios urbanos y la sostenibilidad ambiental </t>
  </si>
  <si>
    <t>MT360</t>
  </si>
  <si>
    <t>Índice de gobierno digital en entidades del orden territorial</t>
  </si>
  <si>
    <t>69,8</t>
  </si>
  <si>
    <t>73,8</t>
  </si>
  <si>
    <t>16: Paz, Justicia e instituciones sólidas</t>
  </si>
  <si>
    <t>Servicio de asistencia técnica para la implementación de la Estrategia de Gobierno digital</t>
  </si>
  <si>
    <t>2302024</t>
  </si>
  <si>
    <t>Entidades asistidas técnicamente*</t>
  </si>
  <si>
    <t>230202400</t>
  </si>
  <si>
    <t>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t>
  </si>
  <si>
    <t>Fortalecimiento a la Política de gobierno digital en el Departamento de Sucre para la vigencia 2024 (BPIN: 2024002700076) (Meta del Proyecto: ) (Ejecución 2024: 3)</t>
  </si>
  <si>
    <t>Fortalecimiento a la Política de gobierno digital en el Departamento de Sucre para la vigencia 2025 (BPIN: 202400000002064) (Tipo de Banco: Banco Territorial)
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t>
  </si>
  <si>
    <t>Fortalecimiento de las políticas de gobierno digital y seguridad digital durante la vigencia 2025 en la gobernación de  Sucre (Bpin: 202400000002064) (Tipo de Banco: Banco Territorial) (Meta total del indicador: 3.0) (Meta total de la vigencia: 3.0) (Ejecutado: 3.0)
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(Meta total del indicador: 27.0) (Meta total de la vigencia: 27.0) (Ejecutado: 27.0)</t>
  </si>
  <si>
    <t>Fortalecimiento de las políticas de gobierno digital y de seguridad digital durante la vigencia 2026 en el departamento de Sucre (BPIN: 202500000049928) (Meta del proyecto: 3) (Tipo de Banco: Banco Territorial) (Estado en Portafolio: En Ejecución)</t>
  </si>
  <si>
    <t>Fortalecimiento a la Política de gobierno digital en el Departamento de Sucre para la vigencia 2027 (Bpin: )</t>
  </si>
  <si>
    <t xml:space="preserve">1. Proyecto:  Fortalecimiento de la política de gobierno digital en la gobernación y de la industria TI en el departamento de Sucre.
7/10/2024: El peoyecto se encuentra en solicitud de CDP. </t>
  </si>
  <si>
    <t>MT361</t>
  </si>
  <si>
    <t>Servicios de Información para la implementación de la Estrategia de Gobierno digital</t>
  </si>
  <si>
    <t xml:space="preserve">
2302086
</t>
  </si>
  <si>
    <t>Herramientas tecnológicas de Gobierno digital implementadas*</t>
  </si>
  <si>
    <t>230208600</t>
  </si>
  <si>
    <t>Son aquellos aplicativos o herramientas y servicios tecnológicos diseñados y desarrollados en el marco de la implementación de la estrategia de Gobierno Digital para que sean gestionadas y mejoradas por las entidades del Estado o por la Industria.</t>
  </si>
  <si>
    <t>Número de herramientas tecnológicas</t>
  </si>
  <si>
    <t>FORTALECIMIENTO A LA INFRAESTRUCTURA TECNOLOGICA Y DINAMIZACIÓN DE LA IMPLEMENTACIÓN DE LA POLITICA DE GOBIERNO DIGITAL A TRAVÉS DEL HABILITADOR DE ARQUITECTURA EMPRESARIAL EN EL DEPARTAMENTO DE SUCRE (BPIN: 2024002700155) (Meta del Proyecto: 1) (Ejecución 2024: 1)</t>
  </si>
  <si>
    <t xml:space="preserve">
1. Proyecto: Implementación de una herramienta  tecnológica para el fortalecimiento y la transformación digital de la gobernación de Sucre (se realiza convenio con la agenacia nacional digital, por cada peso que aporte la gobernación, Mintic aporta un pe</t>
  </si>
  <si>
    <t>MT362</t>
  </si>
  <si>
    <t>Institucionalidad Cercana a la Gente</t>
  </si>
  <si>
    <t>Índice de Desempeño Institucional (MIPG y MECI) de la Gobernación de Sucre</t>
  </si>
  <si>
    <t>78</t>
  </si>
  <si>
    <t>Paz, justicia e
instituciones sólidas</t>
  </si>
  <si>
    <t>Fortalecimiento Institucional</t>
  </si>
  <si>
    <t>54</t>
  </si>
  <si>
    <t>Sucre Moderna</t>
  </si>
  <si>
    <t>Sedes adecuadas</t>
  </si>
  <si>
    <t>4599011</t>
  </si>
  <si>
    <t>459901100</t>
  </si>
  <si>
    <t>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t>
  </si>
  <si>
    <t xml:space="preserve">Secretaría General y Secretaría Privada </t>
  </si>
  <si>
    <t>FORTALECIMIENTO INSTITUCIONAL A TRAVÉS DE LA DOTACIÓN DE ELEMENTOS, MAQUINAS Y EQUIPOS DE TRABAJO, PARA MEJORAR LA PRESTACIÓN DE SERVICIOS DE LA OFICINA DE PASAPORTE DE LA GOBERNACIÓN DE SUCRE (BPIN: Por Gestión) (Meta del Proyecto: 1) (Ejecución 2024: 1)
FORTALECIMIENTO INSTITUCIONAL A TRAVES DE LA ADECUACIÓN DE ESPACIOS FISICOS PARA MEJORAR LA PRESTACIÓN DE SERVICIOS DE LA GOBERNACIÓN DEL DEPARTAMENTO DE SUCRE (BPIN: 2024002700061) (Meta del Proyecto: ) (Ejecución 2024: 1)
FORTALECIMIENTO INSTITUCIONAL A TRAVÉS DE LA IMPLEMENTACIÓN DE ACCIONES QUE AYUDEN A MEJORAR LA GESTIÓN DE LOS RESIDUOS SÓLIDOS CONTAMINANTES NO BIOLOGICOS GENERADOS POR LA GOBERNACIÓN DE SUCRE (BPIN: 2024002700108) (Meta del Proyecto: 1) (Ejecución 2024: 1)</t>
  </si>
  <si>
    <t>CONSTRUCCIÓN DE ESTACIÓN ELÉCTRICA DE LA GOBERNACIÓN DE SUCRE (Tipo Banco: Banco de Gestiones) (Meta de la gestión: )
ADECUACIÓN, MEJORAMIENTO Y DOTACIÓN DEL AUDITORIO FORTUNATO CHADID JATTIN DE LA GOBERNACIÓN DE SUCRE (Tipo Banco: Banco de Gestiones) (Meta de la gestión: 1)
Desarrollo de la consultoría para el mejoramiento de la red eléctrica y uso eficiente de la energía en la sede principal de la gobernación de Sucre (BPIN: 2024002700092) (Tipo de Banco: Sin Tipo de Banco)
ADQUISICIÓN, INSTALACIÓN Y MANTENIMIENTO CORRECTIVO DE EQUIPOS PARA LA NORMALIZACIÓN DE LA MEDIDA EN MEDIA TENSIÓN EN LA SUBESTACIÓN ELÉCTRICA DE LA GOBERNACIÓN DE SUCRE (BPIN: 202400000002636) (Tipo de Banco: Banco Territorial)</t>
  </si>
  <si>
    <t>ADECUACIÓN Y DOTACIÓN DEL CENTRO DE DATOS DE LA SEDE PRINCIPAL ADMINISTRATIVA DE LA GOBERNACIÓN DE SUCRE (BPIN: 2024002700089) (Meta del proyecto: 1) (Tipo de Banco: Banco Territorial) (Estado en Portafolio: Verificación de requisitos en banco)
CONSTRUCCIÓN DE ESTACIÓN ELÉCTRICA DE LA GOBERNACIÓN DE SUCRE (Meta Programada: 1) (Tipo de Banco: Banco de Gestiones)
ADECUACIÓN, MEJORAMIENTO Y DOTACIÓN DEL AUDITORIO FORTUNATO CHADID JATTIN DE LA GOBERNACIÓN DE SUCRE (Meta Programada: 1) (Tipo de Banco: Banco de Gestiones)</t>
  </si>
  <si>
    <t>MT363</t>
  </si>
  <si>
    <t>Sedes restauradas</t>
  </si>
  <si>
    <t>4599013</t>
  </si>
  <si>
    <t>459901300</t>
  </si>
  <si>
    <t>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t>
  </si>
  <si>
    <t>Secretaría General y Secretaría Privada</t>
  </si>
  <si>
    <t>MEJORAMIENTO Y ADECUACIÓN DE LA FACHADA DE LA SEDE ADMINISTRATIVA DE LA GOBERNACIÓN DE SUCRE (Por formular) (Tipo de Banco: Banco Territorial)</t>
  </si>
  <si>
    <t>MT364</t>
  </si>
  <si>
    <t>ELABORACIÓN DE LOS INSTRUMENTOS ARCHIVÍSTICOS QUE CONTRIBUYAN A MEJORAR EL FUNCIONAMIENTO DE LA GESTIÓN DOCUMENTAL EN LA GOBERNACION DEL DEPARTAMENTO DE SUCRE (BPIN: 2024002700073) (Meta del proyecto: 1) (Estado en Portafolio: Registrado en banco)</t>
  </si>
  <si>
    <t xml:space="preserve">3/10/2024: El proyecto "IMPLEMENTACIÓN DEL MEJORAMIENTO DEL SISTEMA DE GESTIÓN DOCUMENTAL EN LA GOBERNACIÓN DE SUCRE (Valor: 381.694.338) (2024002700073), se encuentra en solicitud de CDP. </t>
  </si>
  <si>
    <t>MT365</t>
  </si>
  <si>
    <t>4599018</t>
  </si>
  <si>
    <t>459901800</t>
  </si>
  <si>
    <t>Documentos cuyo objetivo es describir y explicar instrumentos, estándares, requisitos y condiciones necesarias para llevar a cabo un proceso o actividad.</t>
  </si>
  <si>
    <t>Secretaría General, Secretaría Privada y Secretaría de Infraestructura</t>
  </si>
  <si>
    <t>MANUAL DE SUPERVISIÓN E INTERVENTORÍA DE LA SUBSECRETARÍA DE CONTRATACIÓN (Por Formular) (Tipo Banco: Banco de Gestiones) (Meta de la gestión: 1)
Prestación de servicios de asesoría para la modernización administrativa de la administración central en la vigencia 2025 de la gobernación del departamento de  Sucre (BPIN: 202500000021453) (Tipo de Banco: Banco Territorial)</t>
  </si>
  <si>
    <t>Prestación de servicios de asesoría para la modernización administrativa de la administración central en la vigencia 2025 de la gobernación del departamento de  Sucre (Bpin: 202500000021453) (Tipo de Banco: Banco Territorial) (Meta total del indicador: 1.0) (Meta total de la vigencia: 1.0) (Ejecutado: 1.0)</t>
  </si>
  <si>
    <t>MANUAL DE SUPERVISIÓN E INTERVENTORÍA DE LA SUBSECRETARÍA DE CONTRATACIÓN (Por Formular) (Meta Programada: 1) (Tipo de Banco: Banco de Gestiones)</t>
  </si>
  <si>
    <t>MANUAL DE SUPERVISIÓN E INTERVENTORÍA DE LA SUBSECRETARÍA DE CONTRATACIÓN (Por Formular) (Meta programada: 1) (Ejecución: 0,96) (Tipo de banco: Banco de Gestiones)</t>
  </si>
  <si>
    <t xml:space="preserve"> Secretaría de Infraestructura:  (Bpin: ) (Meta del proyecto: 3)</t>
  </si>
  <si>
    <t xml:space="preserve">3/10/2024: La meta es compartida con la secretaría de infraestructura, por tanto, es necesario cruzar el cumplimiento de la meta con cualquiera de sus proyectos. </t>
  </si>
  <si>
    <t>MT366</t>
  </si>
  <si>
    <t>4599029</t>
  </si>
  <si>
    <t>459902900</t>
  </si>
  <si>
    <t>APOYO PARA EL DESARROLLO DE ACCIONES Y ACTIVIDADES LIGADAS A MEJORAR EL BIENESTAR SOCIAL EN LA VIGENCIA 2024 EN LA GOBERNACIÓN DE SUCRE. (BPIN: 202400000002381) (Meta del Proyecto: 1) (Ejecución 2024: 1)</t>
  </si>
  <si>
    <t>APOYO LOGÍSTICO PARA EL DESARROLLO DE ENCUENTROS, REUNIONES Y MESAS INSTITUCIONALES EN EL MARCO DEL CUMPLIMIENTO MISIONAL DE LA GOBERNACIÓN DE SUCRE (BPIN: 202400000007372) (Tipo de Banco: Banco Territorial)
IMPLEMENTACIÓN DE ESTRATEGIAS COMUNICACIONALES PARA LA DIFUSIÓN Y PROMOCIÓN DE LA GESTIÓN, TRAMITES, SERVICIOS Y OFERTA INSTITUCIONAL DE LA GOBERNACIÓN DE SUCRE (BPIN: 2024002700031) (Tipo de Banco: Banco Territorial)
Implementación de actividades comunicativas orientadas a la divulgación, promoción y fortalecimiento del posicionamiento a nivel regional de la gestión institucional del Departamento de Sucre (BPIN: 202500000040526) (Tipo de Banco: Banco Territorial)
Apoyo PARA EL DESARROLLO DEL EVENTO DE FIN DE AÑO PARA EL FOMENTO DEL BIENESTAR SOCIAL INSTITUCIONAL EN LA VIGENCIA 2025 DE LA GOBERNACIÓN DE   Sucre (BPIN: 202500000043227) (Tipo de Banco: Banco Territorial)</t>
  </si>
  <si>
    <t>Implementación de actividades comunicativas orientadas a la divulgación, promoción y fortalecimiento del posicionamiento a nivel regional de la gestión institucional del Departamento de   Sucre (Bpin: 202500000040526) (Tipo de Banco: Banco Territorial) (Meta total del indicador: 1.0) (Meta total de la vigencia: 1.0) (Ejecutado: 1.0)
Apoyo  LOGÍSTICO PARA EL DESARROLLO DE ENCUENTROS, REUNIONES Y MESAS INSTITUCIONALES EN EL MARCO DEL CUMPLIMIENTO MISIONAL DE LA GOBERNACIÓN DE   Sucre (Bpin: 202400000007372) (Tipo de Banco: Banco Territorial) (Meta total del indicador: 1.0) (Meta total de la vigencia: 1.0) (Ejecutado: 339917172.5)
Apoyo PARA EL DESARROLLO DEL EVENTO DE FIN DE AÑO PARA EL FOMENTO DEL BIENESTAR SOCIAL INSTITUCIONAL EN LA VIGENCIA 2025 DE LA GOBERNACIÓN DE   Sucre (Bpin: 202500000043227) (Tipo de Banco: Banco Territorial) (Meta total del indicador: 1.0) (Meta total de la vigencia: 1.0) (Ejecutado: 1.0)</t>
  </si>
  <si>
    <t>Apoyo LOGÍSTICO PARA EL DESARROLLO DE ENCUENTROS, REUNIONES Y MESAS INSTITUCIONALES EN EL MARCO DEL CUMPLIMIENTO MISIONAL VIGENCIA 2026 DE LA GOBERNACIÓN DE Sucre (BPIN: 202500000046499) (Meta del proyecto: 1) (Tipo de Banco: Banco Territorial) (Estado en Portafolio: En subsanaciones por secretaría sectorial)</t>
  </si>
  <si>
    <t>APOYO LOGÍSTICO PARA EL SUMINITRO DE COMIDAS Y BEBIDAS EN EL MARCO DEL DESARROLLO INSTITUCIONAL EN LA VIGENCIA 2027 DE LA GOBERNACIÓN DE SUCRE (Por formular) (Bpin: )
APOYO LOGISTICO PARA LA GENERACIÓN INTERACCIÓN PÚBLICA Y DIVULGACIÓN DE LA OFERTA INSTITUCIONAL EN LA VIGENCIA 2027 DE LA GOBERNACIÓN DE SUCRE (Por generar)  450203300: Espacios de integración de oferta pública generados (Bpin: )</t>
  </si>
  <si>
    <t>Meta homologada.
3/10/2024: La meta se sobrejecuta con el proyecto realizado en la vigencia 2024, ya que, en el proyecto son 33 especios los espacios de integración de oferta pública.</t>
  </si>
  <si>
    <t>MT367</t>
  </si>
  <si>
    <t>CAPACITACIÓN TODOS SABEMOS TODO SECRETARÍA DE PLANEACIÓN DEPARTAMENTAL (BPIN: Por Gestión) (Meta del Proyecto: 50) (Ejecución 2024: 50)
CAPACITACIÓN GESTIÓN SISTEMA GENERAL DE REGALIAS CON EL DNP (BPIN: Por Gestión) (Meta del Proyecto: 164) (Ejecución 2024: 164)
APOYO A FORMACIÓN DE FUNCIONARIOS Y FAMILIARES (BPIN: Por Gestión) (Meta del Proyecto: 540) (Ejecución 2024: 540)</t>
  </si>
  <si>
    <t>FORO DE CONTRATACIÓN Y COMPRAS PÚBLICAS:  : 3, 4, 5, y 6 de Junio (Tipo Banco: Banco de Gestiones) (Meta de la gestión: 300)
CAPACITACIÓN EN ACTUALIZACIÓN EN CONTRATACIÓN ESTATAL (Tipo Banco: Banco de Gestiones) (Meta de la gestión: 300)
Apoyo A LA PRESTACION DE SERVICIOS PROFESIONALES Y DE APOYO A LA GESTION VIGENCIA 2025 DE LA GOBERNACION DE  Sucre (BPIN: 202500000028880) (Tipo de Banco: Banco Territorial)</t>
  </si>
  <si>
    <t>Apoyo A LA PRESTACION DE SERVICIOS PROFESIONALES Y DE APOYO A LA GESTION VIGENCIA 2025 DE LA GOBERNACION DE  Sucre (Bpin: 202500000028880) (Tipo de Banco: Banco Territorial) (Meta total del indicador: 400.0) (Meta total de la vigencia: 400.0) (Ejecutado: 400.0)
FORO DE CONTRATACIÓN Y COMPRAS PÚBLICAS:  : 3, 4, 5, y 6 de Junio (Tipo de banco: Banco de Gestiones) (Meta de la gestión: 300) (Ejecutado: 1364)
CAPACITACIÓN EN ACTUALIZACIÓN EN CONTRATACIÓN ESTATAL (Tipo de banco: Banco de Gestiones) (Meta de la gestión: 300) (Ejecutado: 50)</t>
  </si>
  <si>
    <t>APOYO PARA EL FORTALECIMIENTO DE CAPACIDADES EN ARAS DE MEJORAR LA INTERACCIÓN DE LA OFERTA PÚBLICA INSTITUCIONAL EN LA VIGENCIA 2026 EN EL DEPARTAMENTO DE SUCRE (Por formular)</t>
  </si>
  <si>
    <t>APOYO PARA EL FORTALECIMIENTO DE CAPACIDADES EN ARAS DE MEJORAR LA INTERACCIÓN DE LA OFERTA PÚBLICA INSTITUCIONAL EN LA VIGENCIA 2027 EN EL DEPARTAMENTO DE SUCRE (Por formular) (Bpin: )</t>
  </si>
  <si>
    <t>MT368</t>
  </si>
  <si>
    <t>4599034</t>
  </si>
  <si>
    <t>459903400</t>
  </si>
  <si>
    <t>Incluye el proceso de identificación de necesidades de dotación administrativa, así como la adquisición e instalación de mobiliario y demás elementos no consumibles requeridos para apoyar la prestación de los servicios de la entidad.</t>
  </si>
  <si>
    <t>Secretaría General, Secretaría Privada e INDERSUCRE</t>
  </si>
  <si>
    <t>MODERNIZACIÓN DE LOS SISTEMAS DE INFORMACIÓN y INSTALACIONES FÍSICAS DE LA ASAMBLEA DEL DEPARTAMENTO DE SUCRE (BPIN: 2024002700064) (Meta del Proyecto: 1) (Ejecución 2024: 1)</t>
  </si>
  <si>
    <t>PUESTA EN MARCHA DEL PARQUE AUTOMOTOR DE LA GOBERNACIÓN DE SUCRE (Por formular) (Tipo Banco: Banco de Gestiones) (Meta de la gestión: 1)
FORTALECIMIENTO INSTITUCIONAL A TRAVÉS DE LA DOTACIÓN DE EQUIPOS, ELEMENTOS E INSUMOS PARA MEJORAR LA PRESTACIÓN DE SERVICIOS DE LA GOBERNACIÓN DE SUCRE (Por definir) (Tipo Banco: Banco de Gestiones) (Meta de la gestión: 1)
Fortalecimiento INSTITUCIONAL POR MEDIO DE LA DOTACIÓN DE EQUIPOS DE OFICINA DE LA SECRETARÍA DE EDUCACIÓN DEL DEPARTAMENTO DE  Sucre (BPIN: 202500000039805) (Tipo de Banco: Banco Territorial)</t>
  </si>
  <si>
    <t>Fortalecimiento INSTITUCIONAL POR MEDIO DE LA DOTACIÓN DE EQUIPOS DE OFICINA DE LA SECRETARÍA DE EDUCACIÓN DEL DEPARTAMENTO DE  Sucre (Bpin: 202500000039805) (Tipo de Banco: Banco Territorial) (Meta total del indicador: 1.0) (Meta total de la vigencia: 1.0) (Ejecutado: 1.0)
PUESTA EN MARCHA DEL PARQUE AUTOMOTOR DE LA GOBERNACIÓN DE SUCRE (Por formular) (Tipo de banco: Banco de Gestiones) (Meta de la gestión: 1) (Ejecutado: 1)</t>
  </si>
  <si>
    <t>FORTALECIMIENTO INSTITUCIONAL A TRAVÉS DE LA DOTACIÓN DE EQUIPOS, ELEMENTOS E INSUMOS PARA MEJORAR LA PRESTACIÓN DE SERVICIOS DE LA GOBERNACIÓN DE SUCRE (Por definir) (Tipo de Banco: Banco de Gestiones)</t>
  </si>
  <si>
    <t>3/10/2024: El cumplimiento de la meta no se encontraba programada para el año 2024 pero se cumple a travez del proyecto "FORTALECIMIENTO INSTITUCIONAL A TRAVÉS DE LA DOTACIÓN DE ELEMENTOS, MAQUINAS Y EQUIPOS DE TRABAJO, PARA MEJORAR LA PRESTACIÓN DE SERVI</t>
  </si>
  <si>
    <t>MT369</t>
  </si>
  <si>
    <t>Servicio de gestión documental actualizado</t>
  </si>
  <si>
    <t>4599036</t>
  </si>
  <si>
    <t>Sistema de gestión documental actualizado</t>
  </si>
  <si>
    <t>459903600</t>
  </si>
  <si>
    <t>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t>
  </si>
  <si>
    <t>FORTALECIMIENTO DE PROCESOS DE GESTIÓN TECNOLÓGICA PARA EL TALENTO HUMANO Y ALMACEN DE LA GOBERNACIÓN DE SUCRE - BODEGA - (ENPROCESO DE CONTRATACIÓN) (Tipo Banco: Banco de Gestiones) (Meta de la gestión: 1)</t>
  </si>
  <si>
    <t>MT370</t>
  </si>
  <si>
    <t>Servicio de apoyo financiero para el fortalecimiento del talento humano</t>
  </si>
  <si>
    <t>4599038</t>
  </si>
  <si>
    <t>Funcionarios apoyados</t>
  </si>
  <si>
    <t>459903800</t>
  </si>
  <si>
    <t>Corresponde al apoyo financiero para la realización de programas educativos, dirigidos a servidores públicos con el fin de contribuir a la formación del talento humano orientado al fortalecimiento de la capacidad institucional.</t>
  </si>
  <si>
    <t>Número de funcionarios</t>
  </si>
  <si>
    <t>Cooperación Técnica SUR_SUR entre la República Popular de China y la Gobernación de Sucre (BPIN: Por Gestión) (Meta del Proyecto: 1) (Ejecución 2024: 1)
Apoyo financiero para Estudios Audivisuales, Energía, Comunicaciones, SST, Estudios Universitarios (BPIN: Por Gestión) (Meta del Proyecto: 102) (Ejecución 2024: 102)
Capacitación en Trabajo en Equipo y Transformación del Ser (BPIN: Por Gestión) (Meta del Proyecto: 80) (Ejecución 2024: 81)
Capacitación en Energías Limpias en Corea de Sur (BPIN: Por Gestión) (Meta del Proyecto: 10) (Ejecución 2024: 10)
II Congreso Internacional de Contratación Estatal “Las dimensiones de la responsabilidad en la contratación del Estado - Despacho" (BPIN: Por Gestión) (Meta del Proyecto: 1) (Ejecución 2024: 1)
Diplomado - Secretaría de Comunicaciones (BPIN: Por Gestión) (Meta del Proyecto: 1) (Ejecución 2024: 1)
Seminario de actualización de nómina, prestaciones sociales y seguridad social en el sector público - Subsecretaría de Gestión del Talento Humano (BPIN: Por Gestión) (Meta del Proyecto: 1) (Ejecución 2024: 1)
Capacitación sobre aspectos prácticos del derecho disciplinario - Oficina de Control Interno Disciplinario (BPIN: Por Gestión) (Meta del Proyecto: 1) (Ejecución 2024: 1)
Seminario taller de actualización, herramientas para la presentación de los medios magnéticos, información exógena, entidades y empresas públicas - Subsecretaría de Gestión Financiera (BPIN: Por Gestión) (Meta del Proyecto: 1) (Ejecución 2024: 1)
Jornada de capacitación en la Cancillería  - Pasaporte (BPIN: Por Gestión) (Meta del Proyecto: 1) (Ejecución 2024: 1)
30 semana de la salud ocupacional - RR HH (BPIN: Por Gestión) (Meta del Proyecto: 1) (Ejecución 2024: 1)
67º Congreso Internacional de agua y Saneamiento Básico - Macroproyectos (BPIN: Por Gestión) (Meta del Proyecto: 1) (Ejecución 2024: 1)
Taller sobre autoridad y control, en el marco de la semana de seguridad vial - Secretaría de Transito y Transporte (BPIN: Por Gestión) (Meta del Proyecto: 1) (Ejecución 2024: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t>
  </si>
  <si>
    <t>CURSOS SOBRE EL LÍDER COMO UN TRANSFORMADOR CULTURAL-INSPIRADOR EMOCIONAL - DESARROLLADOR DE CEREBROS CREATIVOS: PARTICIPARON 80 FUNCIONARIOS (Tipo Banco: Banco de Gestiones) (Meta de la gestión: 5)
CAPACITACIÓN EN PRIMEROS AUXILIOS - TÉCNICA RCP (REANIMACIÓN CARDIOPULMONAR) CON SIMULADORES Y USO DEL DEA (DESFIBRILADOR EXTERNO AUTOMÁTICO)-BRIGADAS DE EMERGENCIAS:  (Tipo Banco: Banco de Gestiones) (Meta de la gestión: 5)
CAPACITACIÓN EN EVALUACIÓN DEL DESEMPEÑO LABORAL: 10 FUNCIONARIOS (Tipo Banco: Banco de Gestiones) (Meta de la gestión: 5)
ENTREGA DE INCENTIVOS NO PECUNIARIOS: 25 FUNCIONARIOS, POR MEJOR CALIFICACIÓN DEL DESEMPEÑO LABORAL. (Tipo Banco: Banco de Gestiones) (Meta de la gestión: 5)
PAGO DE CAPACITACIONES A FUNCIONARIOS: 5 FUNCIONARIOS (Tipo Banco: Banco de Gestiones) (Meta de la gestión: 5)
APOYO PARA EL DESARROLLO DE ACCIONES Y ACTIVIDADES LIGADAS A MEJORAR EL BIENESTAR SOCIAL EN LA VIGENCIA 2025 EN LA GOBERNACIÓN DE SUCRE (Por formular) (BPIN: Por Gestión) (Tipo de Banco: Sin Tipo de Banco)</t>
  </si>
  <si>
    <t>CURSOS SOBRE EL LÍDER COMO UN TRANSFORMADOR CULTURAL-INSPIRADOR EMOCIONAL - DESARROLLADOR DE CEREBROS CREATIVOS: PARTICIPARON 80 FUNCIONARIOS (Tipo de banco: Banco de Gestiones) (Meta de la gestión: 5) (Ejecutado: 80)
CAPACITACIÓN EN PRIMEROS AUXILIOS - TÉCNICA RCP (REANIMACIÓN CARDIOPULMONAR) CON SIMULADORES Y USO DEL DEA (DESFIBRILADOR EXTERNO AUTOMÁTICO)-BRIGADAS DE EMERGENCIAS:  (Tipo de banco: Banco de Gestiones) (Meta de la gestión: 5) (Ejecutado: 30)
CAPACITACIÓN EN EVALUACIÓN DEL DESEMPEÑO LABORAL: 10 FUNCIONARIOS (Tipo de banco: Banco de Gestiones) (Meta de la gestión: 5) (Ejecutado: 10)
ENTREGA DE INCENTIVOS NO PECUNIARIOS: 25 FUNCIONARIOS, POR MEJOR CALIFICACIÓN DEL DESEMPEÑO LABORAL. (Tipo de banco: Banco de Gestiones) (Meta de la gestión: 5) (Ejecutado: 25)
PAGO DE CAPACITACIONES A FUNCIONARIOS: 5 FUNCIONARIOS (Tipo de banco: Banco de Gestiones) (Meta de la gestión: 5) (Ejecutado: 5)</t>
  </si>
  <si>
    <t>APOYO PARA EL DESARROLLO DE ACCIONES Y ACTIVIDADES LIGADAS A MEJORAR EL BIENESTAR SOCIAL EN LA VIGENCIA 2026 EN LA GOBERNACIÓN DE SUCRE (Por formular) (Tipo de Banco: Banco Territorial)</t>
  </si>
  <si>
    <t>APOYO PARA EL DESARROLLO DE ACCIONES Y ACTIVIDADES LIGADAS A MEJORAR EL BIENESTAR SOCIAL EN LA VIGENCIA 2027 EN LA GOBERNACIÓN DE SUCRE (Por formular) (Bpin: ) (Tipo de banco: Sin Tipo de Banco)</t>
  </si>
  <si>
    <t>Se establece que la meta será 20 funcionarios apoyados.
3/10/2024: El proyecto aun se encuentra sin formular, pero se contepla el inicio del proceso, el miercoles 9 de octubre se presenta en hoja de ruta y el proceso de formulación termina el 30 de octubr</t>
  </si>
  <si>
    <t>MT371</t>
  </si>
  <si>
    <t>4501069</t>
  </si>
  <si>
    <t>Infraestructura de soporte construida</t>
  </si>
  <si>
    <t>450106900</t>
  </si>
  <si>
    <t>Gestión de construir infraestructura para mantener o mejorar sus condiciones operativas.</t>
  </si>
  <si>
    <t>Secretaría de Interior y Secretaría de Infraestructura</t>
  </si>
  <si>
    <t>CONSTRUCCIÓN DE CERRAMIENTO DEL PREDIO SAN CAYETANO EN EL MUNICIPIO DE SINCELEJO DEPARTAMENTO DE SUCRE (BPIN: 2024002700029) (Meta del Proyecto: 1) (Ejecución 2024: 1)</t>
  </si>
  <si>
    <t>FORTALECIMIENTO DE LAS CAPACIDADES OPERACIONAL DE LA ARMADA NACIONAL A TRAVES DE UN PUESTO NAVAL AVANZADO EN EL DEPARTAMENTO DE SUCRE (Tipo Banco: Banco de Gestiones) (Meta de la gestión: 1)</t>
  </si>
  <si>
    <t>FORTALECIMIENTO DE LAS CAPACIDADES OPERACIONAL DE LA ARMADA NACIONAL A TRAVES DE UN PUESTO NAVAL AVANZADO EN EL DEPARTAMENTO DE SUCRE (Tipo de banco: Banco de Gestiones) (Meta de la gestión: 1) (Ejecutado: 1)</t>
  </si>
  <si>
    <t xml:space="preserve">Cerramiento de San Cayetano </t>
  </si>
  <si>
    <t>MT372</t>
  </si>
  <si>
    <t>Índice de Desempeño Institucional (MIPG y MECI) Gobernación de Sucre</t>
  </si>
  <si>
    <t>Paz, justicia e instituciones sólidas</t>
  </si>
  <si>
    <t>55</t>
  </si>
  <si>
    <t>Planeación con Enfoque Integral, una toma de decisiones informada</t>
  </si>
  <si>
    <t>Servicio de Implementación sistemas de gestión</t>
  </si>
  <si>
    <t>4599023</t>
  </si>
  <si>
    <t>Sistema de gestión implementados</t>
  </si>
  <si>
    <t>459902300</t>
  </si>
  <si>
    <t>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t>
  </si>
  <si>
    <t>Prestación DE SERVICIOS PARA LA OPTIMIZACIÓN DE PROCESOS DE GESTIÓN DE PROYECTOS Y COMUNICACIÓN INSTITUCIONAL DE LA GOBERNACIÓN DE Sucre (BPIN: 202500000034600) (Meta del proyecto: 1) (Tipo de Banco: Banco Territorial) (Estado en Portafolio: En Ejecución)
Fortalecimiento A LA IMPLEMENTACIÓN DEL MODELO DE ALTA GERENCIA PARA LA EJECUCIÓN DEL PLAN DE DESARROLLO DEPARTAMENTAL EN LA GOBERNACIÓN DE Sucre (BPIN: 202500000050246) (Meta del proyecto: 1) (Tipo de Banco: Banco Territorial) (Estado en Portafolio: En Ejecución)</t>
  </si>
  <si>
    <t>implementación del sistema de gestión</t>
  </si>
  <si>
    <t>MT373</t>
  </si>
  <si>
    <t>Índice de Desempeño Institucional (MIPG y MECI) en Departamento de Sucre</t>
  </si>
  <si>
    <t xml:space="preserve">Secretaría de Planeación y Secretaría General </t>
  </si>
  <si>
    <t>ASISTENCIA TÉCNICA EN SISBEN, MIPG Y REGALÍAS. (BPIN: Por Gestión) (Meta del Proyecto: 26) (Ejecución 2024: 26)
APOYO PARA LA PRESTACIÓN DE SERVICIOS PROFESIONALES Y DE APOYO A LA GESTIÓN EN LA VIGENCIA 2024 DE LA GOBERNACIÓN DE SUCRE (BPIN: 2024002700105) (Meta del Proyecto: 1) (Ejecución 2024: 1)
APOYO AL FORTALECIMIENTO INSTITUCIONAL DE LA OFICINA DE MACROPROYECTOS ESTRATÉGICOS DE LA GOBERNACIÓN DEL DEPARTAMENTO DE SUCRE (BPIN: 2024002700056) (Meta del Proyecto: 1) (Ejecución 2024: 1)</t>
  </si>
  <si>
    <t>ASISTENCIA TÉCNICA EN SISBEN A MUNICIPIOS (Tipo Banco: Banco de Gestiones) (Meta de la gestión: 5)
SERVICIOS DE ASISTENCIA TÉCNICA EN PLANIFICACIÓN URBANA Y TERRITORIAL A LOS MUNICIPIOS DEL DEPARTAMENTO DE SUCRE (Tipo Banco: Banco de Gestiones) (Meta de la gestión: 5)
Asistencia Técnica a los municipios en el cargue de iniciativas  PATR en SISPT (Tipo Banco: Banco de Gestiones) (Meta de la gestión: 1)
ASISTENCIA TÉCNICA PARA EL FORTALECIMIENTO DE LAS CAPACIDADES DE LOS MUNICIPIOS EN MATERIA DE GESTION Y DESEMPEÑO ESPECIFICAMENTE CON LA IMPLEMENTACION DEL MODELO MIPG, MEDIDO A TRAVÉS DEL FORMULARIO UNICO DE REPORTE DE LA GESTION (FURAG) (Tipo Banco: Banco de Gestiones) (Meta de la gestión: 1)
ASISTENCIA TÉCNICA EN LA IMPLEMENTACION DE LA POLITICA DE RACIONALIZACION DE TRAMITES DEL MODELO MIPG A MUNICIPIOS (Tipo Banco: Banco de Gestiones) (Meta de la gestión: 1)
Cursos virtuales función pública, Mipg, código de integridad, discapacidad inclusión social (Tipo Banco: Banco de Gestiones) (Meta de la gestión: 10)
APOYO TECNICO Y LOGISTICO PARA FORTALECER EL CONSEJO TERRITORIAL DE PLANEACIÓN DEL DEPARTAMENTO DE SUCRE (BPIN: ) (Tipo de Banco: Banco Territorial)
Apoyo A LA PRESTACION DE SERVICIOS PROFESIONALES Y DE APOYO A LA GESTION VIGENCIA 2025 DE LA GOBERNACION DE  Sucre (BPIN: 202500000028880) (Tipo de Banco: Banco Territorial)
INCORPORACIÓN DE LINEAMIENTOS URBANISTICOS DE GESTIÓN DE RIESGO COMO DETERMINANTES PARA EL ORDENAMIENTO TERRITORIAL EN EL MARCO DE LA REVISIÓN Y AJUSTE DEL ESQUEMA DE ORDENAMIENTO TERRITORIAL DEL MUNICIPIO DE LOS PALMITOS SUCRE (BPIN: 2024002700161) (Tipo de Banco: Banco Territorial)
ELABORACIÓN DE LOS DOCUMENTOS PARA LAS ETAPAS DE DIAGNÓSTICO, FORMULACIÓN, ADOPCIÓN DEL ESQUEMA DE ORDENAMIENTO TERRITORIAL DEL MUNICIPIO DE BUENAVISTA DEL DEPARTAMENTO DE SUCRE (BPIN: 2025002700008) (Tipo de Banco: Banco de Regalías)
PRESTACION DE SERVICIOS PROFESIONALES PARA EL APOYO A LA GESTION DE LA SUBSECRETARIA DE GESTION DE LA INFORMACION Y EVALUACION INSTITUCIONAL EN EL DEPARTAMENTO DE SUCRE (BPIN: 202500000022961) (Tipo de Banco: Banco Territorial)</t>
  </si>
  <si>
    <t>Incorporación de lineamientos urbanísticos de gestión de riesgo como determinantes para el ordenamiento territorial en el marco de la revisión y ajuste del esquema de ordenamiento territorial del municipio de   Los Palmitos Sucre (Bpin: 2024002700161) (Tipo de Banco: Banco Territorial) (Meta total del indicador: 1.0) (Meta total de la vigencia: 1.0) (Ejecutado: 1.0)
Apoyo A LA PRESTACION DE SERVICIOS PROFESIONALES Y DE APOYO A LA GESTION VIGENCIA 2025 DE LA GOBERNACION DE  Sucre (Bpin: 202500000028880) (Tipo de Banco: Banco Territorial) (Meta total del indicador: 1.0) (Meta total de la vigencia: 1.0) (Ejecutado: 1.0)
Prestación de servicios profesionales para el apoyo a la gestión de la Subsecretaría de Gestión de la Información y Evaluación Institucional en el departamento de  Sucre (Bpin: 202500000022961) (Tipo de Banco: Banco Territorial) (Meta total del indicador: 1.0) (Meta total de la vigencia: 1.0) (Ejecutado: 1.0)
ASISTENCIA TÉCNICA EN SISBEN A MUNICIPIOS (Tipo de banco: Banco de Gestiones) (Meta de la gestión: 5) (Ejecutado: 27)
SERVICIOS DE ASISTENCIA TÉCNICA EN PLANIFICACIÓN URBANA Y TERRITORIAL A LOS MUNICIPIOS DEL DEPARTAMENTO DE SUCRE (Tipo de banco: Banco de Gestiones) (Meta de la gestión: 5) (Ejecutado: 5)
Asistencia Técnica a los municipios en el cargue de iniciativas  PATR en SISPT (Tipo de banco: Banco de Gestiones) (Meta de la gestión: 1) (Ejecutado: 1)
ASISTENCIA TÉCNICA PARA EL FORTALECIMIENTO DE LAS CAPACIDADES DE LOS MUNICIPIOS EN MATERIA DE GESTION Y DESEMPEÑO ESPECIFICAMENTE CON LA IMPLEMENTACION DEL MODELO MIPG, MEDIDO A TRAVÉS DEL FORMULARIO UNICO DE REPORTE DE LA GESTION (FURAG) (Tipo de banco: Banco de Gestiones) (Meta de la gestión: 1) (Ejecutado: 3)
ASISTENCIA TÉCNICA EN LA IMPLEMENTACION DE LA POLITICA DE RACIONALIZACION DE TRAMITES DEL MODELO MIPG A MUNICIPIOS (Tipo de banco: Banco de Gestiones) (Meta de la gestión: 1) (Ejecutado: 4)
Cursos virtuales función pública, Mipg, código de integridad, discapacidad inclusión social (Tipo de banco: Banco de Gestiones) (Meta de la gestión: 10) (Ejecutado: 60)</t>
  </si>
  <si>
    <t>PRESTACION DE SERVICIOS DE ASESORIA ESPECIALIZADA EN EL ACOMPAÑAMIENTO DE PROCESOS DE LIQUIDACIÓN DE CONTRATOS DE LA VIGENCIA 2024 DE DEPARTAMENTO DE SUCRE (BPIN: 202500000025321) (Meta del proyecto: 1) (Tipo de Banco: Banco Territorial) (Estado en Portafolio: En Ejecución)
PRESTACION DE SERVICIOS DE ASESORIA ESPECIALIZADA EN EL ACOMPAÑAMIENTO DE PROCESOS DE LIQUIDACIÓN DE CONTRATOS DE LA VIGENCIA 2024 DE DEPARTAMENTO DE SUCRE (BPIN: 202500000025321) (Meta del proyecto: 1) (Tipo de Banco: Banco Territorial) (Estado en Portafolio: En Ejecución)
ELABORACIÓN DE LOS DOCUMENTOS PARA LAS ETAPAS DE DIAGNÓSTICO, FORMULACIÓN, ADOPCIÓN DEL ESQUEMA DE ORDENAMIENTO TERRITORIAL DEL MUNICIPIO DE BUENAVISTA DEL DEPARTAMENTO DE SUCRE (BPIN: 2025002700008) (Meta del proyecto: 1) (Tipo de Banco: Banco de Regalías) (Estado en Portafolio: En Ejecución)
(2) SERVICIOS DE ASISTENCIA TÉCNICA EN PLANIFICACIÓN URBANA Y TERRITORIAL A LOS MUNICIPIOS DEL DEPARTAMENTO DE SUCRE
ASISTENCIA TÉCNICA EN SISBEN, MIPG Y REGALÍAS
Apoyo A LA PRESTACION DE SERVICIOS PROFESIONALES Y DE APOYO A LA GESTION VIGENCIA 2026 DE LA GOBERNACION DE Sucre (BPIN: 202500000050078) (Meta del proyecto: 1) (Tipo de Banco: Banco Territorial)
ASISTENCIA TÉCNICA EN LA IMPLEMENTACION DE LA POLITICA DE RACIONALIZACION DE TRAMITES DEL MODELO MIPG A MUNICIPIOS (Meta Programada: 2) (Tipo de Banco: Banco de Gestiones)
ASISTENCIA TÉCNICA PARA EL FORTALECIMIENTO DE LAS CAPACIDADES DE LOS MUNICIPIOS EN MATERIA DE GESTION Y DESEMPEÑO ESPECIFICAMENTE CON LA IMPLEMENTACION DEL MODELO MIPG, MEDIDO A TRAVÉS DEL FORMULARIO UNICO DE REPORTE DE LA GESTION (FURAG) (Meta Programada: 26) (Tipo de Banco: Banco de Gestiones)</t>
  </si>
  <si>
    <t>ASISTENCIA TÉCNICA EN LA IMPLEMENTACION DE LA POLITICA DE RACIONALIZACION DE TRAMITES DEL MODELO MIPG A MUNICIPIOS (Meta programada: 2) (Ejecución: 2) (Tipo de banco: Banco de Gestiones)
ASISTENCIA TÉCNICA PARA EL FORTALECIMIENTO DE LAS CAPACIDADES DE LOS MUNICIPIOS EN MATERIA DE GESTION Y DESEMPEÑO ESPECIFICAMENTE CON LA IMPLEMENTACION DEL MODELO MIPG, MEDIDO A TRAVÉS DEL FORMULARIO UNICO DE REPORTE DE LA GESTION (FURAG) (Meta programada: 26) (Ejecución: 26) (Tipo de banco: Banco de Gestiones)</t>
  </si>
  <si>
    <t>ASISTENCIA TÉCNICA EN SISBEN, MIPG Y REGALÍAS (Bpin: )</t>
  </si>
  <si>
    <t>(26) asistencia técnica integral municipios (oferta planeacion pot- sisben- mipg-regalias , (5) servicios de asistencia técnica en planificacion urbana y ordenamiento territoria- pot municipios.
3/10/2024: los proyectos relacionados, son ejecutados por la</t>
  </si>
  <si>
    <t>MT374</t>
  </si>
  <si>
    <t>FORTALECIMIENTO TÉCNICO PARA EL FUNCIONAMIENTO DE LA RED OPERACIONAL DEL SISBEN EN EL DEPARTAMENTO DE SUCRE (BPIN: 202500000000612) (Tipo de Banco: Banco Territorial)</t>
  </si>
  <si>
    <t>Fortalecimiento técnico para el funcionamiento de la red operacional del sisben en el departamento de   Sucre (Bpin: 202500000000612) (Tipo de Banco: Banco Territorial) (Meta total del indicador: 11.0) (Meta total de la vigencia: 11.0) (Ejecutado: 11.0)</t>
  </si>
  <si>
    <t>dotacion sisben</t>
  </si>
  <si>
    <t>MT375</t>
  </si>
  <si>
    <t>4599006</t>
  </si>
  <si>
    <t>459900600</t>
  </si>
  <si>
    <t>ESTUDIOS Y DISEÑOS PARA EL MUNICIPIO DE SINCELEJO CAPITAL DE OPORTUNIDADES (Tipo Banco: Banco de Gestiones) (Meta de la gestión: 1)</t>
  </si>
  <si>
    <t>ESTUDIOS Y DISEÑOS PARA EL MUNICIPIO DE SINCELEJO CAPITAL DE OPORTUNIDADES
ESTUDIOS Y DISEÑOS PARA REMODELACIÓN DEL EDIFICIO LA SABANERA (Meta Programada: 2) (Tipo de Banco: Banco de Gestiones)</t>
  </si>
  <si>
    <t>ESTUDIOS Y DISEÑOS PARA EL MUNICIPIO DE SINCELEJO CAPITAL DE OPORTUNIDADES (Bpin: )</t>
  </si>
  <si>
    <t>estudios y diseños plan sincelejo</t>
  </si>
  <si>
    <t>MT376</t>
  </si>
  <si>
    <t>DESARROLLO DE UNA PLATAFORMA PARA LA CENTRALIZACIÓN DE LA INFORMACIÓN ASOCIADA A LA EVALUACIÓN Y ASIGNACIÓN DE LOS PROYECTOS Y DE LA GESTIÓN DE RECURSOS PÚBLICOS EN EL DEPARTAMENTO DE SUCRE (BPIN: 2024002700063) (Tipo de Banco: Banco Territorial)
Sistema para la disposición de información de los procesos de seguimiento a proyectos en la Secretaría de Planeación (Dllo Donaldo Regalias) (Meta Programada: 1) (Tipo de Banco: Banco de Gestiones)</t>
  </si>
  <si>
    <t>Sistema para la disposición de información de los procesos de seguimiento a proyectos en la Secretaría de Planeación (Dllo Donaldo Regalias) (Meta programada: 1) (Ejecución: 1) (Tipo de banco: Banco de Gestiones)</t>
  </si>
  <si>
    <t>IMPLEMENTACIÓN DE UNA PLATAFORMA TECNOLÓGICA QUE PERMITE MONITOREAR EN TIEMPO REAL EL AVANCE DEL PLAN DE DESARROLLO Y LOS PROYECTOS ASOCIADOS A LA EJECUCIÓN DE RECURSOS DE LA GOBERNACIÓN DE SUCRE (Bpin: )</t>
  </si>
  <si>
    <t>(1) plataforma pdd - (1) observatorio informacion estadistica</t>
  </si>
  <si>
    <t>MT377</t>
  </si>
  <si>
    <t>Índice de Desempeño Institucional (MIPG y MECI) Gobernacion de Sucre</t>
  </si>
  <si>
    <t>56</t>
  </si>
  <si>
    <t>Captación, procesamiento y producción de datos confiables</t>
  </si>
  <si>
    <t>Información Estadistica</t>
  </si>
  <si>
    <t>04</t>
  </si>
  <si>
    <t>Levantamiento y actualización de información estadística de calidad</t>
  </si>
  <si>
    <t>0401</t>
  </si>
  <si>
    <t>0401102</t>
  </si>
  <si>
    <t>040110200</t>
  </si>
  <si>
    <t>DESARROLLO E IMPLEMENTACIÓN DE SISTEMA DE PROCESAMIENTO DE DATOS  DEL ECOSISTEMA ESTADÍSTICOS DEPARTAMENTAL (Tipo Banco: Banco de Gestiones) (Meta de la gestión: 1)
ADQUISICIÓN LICENCIA Y OPERACIÓN SOFTWARE DE SISTEMA DE INFORMACIÓN GEOFRÁFICA SIG: ADQUISICIÓN DE LICENCIA DE ArcGIS (Tipo Banco: Banco de Gestiones) (Meta de la gestión: 1)</t>
  </si>
  <si>
    <t>ADQUISICIÓN LICENCIA Y OPERACIÓN SOFTWARE DE SISTEMA DE INFORMACIÓN GEOFRÁFICA SIG: ADQUISICIÓN DE LICENCIA DE ArcGIS (Tipo de banco: Banco de Gestiones) (Meta de la gestión: 1) (Ejecutado: 1)</t>
  </si>
  <si>
    <t>ADQUISICIÓN LICENCIA Y OPERACIÓN SOFTWARE DE SISTEMA DE INFORMACIÓN GEOFRÁFICA SIG
ACTUALIZACIÓN Y OPERACIÓN SISTEMA DE PROCESAMIENTO DE DATOS  DEL ECOSISTEMA ESTADÍSTICOS DEPARTAMENTAL</t>
  </si>
  <si>
    <t>ACTUALIZACIÓN Y OPERACIÓN SISTEMA DE PROCESAMIENTO DE DATOS  DEL ECOSISTEMA ESTADÍSTICOS DEPARTAMENTAL (Bpin: )
ADQUISICIÓN LICENCIA Y OPERACIÓN SOFTWARE DE SISTEMA DE INFORMACIÓN GEOFRÁFICA SIG (Bpin: )</t>
  </si>
  <si>
    <t>(1) software de informacion estadistica  sas o spss (4) personal para operar los software (1) Sofware Arc Gis Pro-bco de proyectos</t>
  </si>
  <si>
    <t>MT378</t>
  </si>
  <si>
    <t>Documentos metodológicos</t>
  </si>
  <si>
    <t>0401103</t>
  </si>
  <si>
    <t>Documentos metodológicos elaborados</t>
  </si>
  <si>
    <t>040110300</t>
  </si>
  <si>
    <t xml:space="preserve">Documentos cuyo objetivo es describir y explicar métodos, herramientas analíticas o procesos que determinan un camino o forma de realizar un análisis en particular. </t>
  </si>
  <si>
    <t>ELABORACIÓN DE LA METODOLOGÍA PARA DISEÑO, CONSTRUCCIÓN E INTERPRETACIÓN DE INDICADORES PARA EL SEGUIMIENTO Y LA EVALUACIÓN DEL DESARROLLO TERRITORIAL DEL DEPARTAMENTO DE SUCRE (Tipo Banco: Banco de Gestiones) (Meta de la gestión: 1)
PRESTACIÓN DE SERVICIOS DE ASESORÍA PARA LA MEDICIÓN DE LA PERCEPCIÓN DE SEGURIDAD, CONVIVENCIA CIUDADANA Y CONFIANZA INSTITUCIONAL EN EL DEPARTAMENTO DE SUCRE. (BPIN: 202500000026870) (Tipo de Banco: Banco Territorial)</t>
  </si>
  <si>
    <t>Prestación de servicios de asesoría para la medición de la percepción de seguridad, convivencia ciudadana y confianza institucional en el departamento de  Sucre (Bpin: 202500000026870) (Tipo de Banco: Banco Territorial) (Meta total del indicador: 1.0) (Meta total de la vigencia: 1.0) (Ejecutado: 1.0)
ELABORACIÓN DE LA METODOLOGÍA PARA DISEÑO, CONSTRUCCIÓN E INTERPRETACIÓN DE INDICADORES PARA EL SEGUIMIENTO Y LA EVALUACIÓN DEL DESARROLLO TERRITORIAL DEL DEPARTAMENTO DE SUCRE (Tipo de banco: Banco de Gestiones) (Meta de la gestión: 1) (Ejecutado: 1)</t>
  </si>
  <si>
    <t>plan estadístico</t>
  </si>
  <si>
    <t>MT379</t>
  </si>
  <si>
    <t>Servicio de apoyo a la gestión de conocimiento y consolidadción de la cultura Estadistica</t>
  </si>
  <si>
    <t>0401106</t>
  </si>
  <si>
    <t>Estrategias implementadas</t>
  </si>
  <si>
    <t>040110600</t>
  </si>
  <si>
    <t>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t>
  </si>
  <si>
    <t>PRESTACION DE SERVICIOS PROFESIONALES PARA BRINDAR ASESORÍA EN LA FORMULACIÓN DEL PLAN ESTADISTICO Y EL DISENO DE LA ESTRUCTURA DEL OBSERVATORIO DE DESARROLLO TERRITORIAL DEL DEPARTAMENTO DE SUCRE (BPIN: 202400000002702) (Tipo de Banco: Banco Territorial)</t>
  </si>
  <si>
    <t>PRESTACION DE SERVICIOS PROFESIONALES PARA BRINDAR ASESORÍA EN LA FORMULACIÓN DEL PLAN ESTADISTICO Y EL DISENO DE LA ESTRUCTURA DEL OBSERVATORIO DE DESARROLLO TERRITORIAL DEL DEPARTAMENTO DE SUCRE (BPIN: 202400000002702) (Tipo de banco: Banco Territorial) (Meta total del proyecto: 2) (Ejecutado: 2.0)</t>
  </si>
  <si>
    <t xml:space="preserve">
IMPLEMENTACION DEL PLAN ESTADISTICO
 (Meta Programada: 1) (Tipo de Banco: Banco de Gestiones)</t>
  </si>
  <si>
    <t>OPERACIÓN DEL LABORATORIO/OBSERVATORIO DE DESARROLLO TERRITORAL DEL DEPARTAMENTO DE SUCRE (Bpin: )</t>
  </si>
  <si>
    <t>personal de apoyo plan estadistico-seguimiento</t>
  </si>
  <si>
    <t>MT380</t>
  </si>
  <si>
    <t>Participación ciudadana en la planeación del territorio</t>
  </si>
  <si>
    <t>Se realizaron 3 ferias de diálogo ciudadano, por subregiones, para la rendición de cuentas mediante sustentación y/o respuesta a las inquietudes de la población. Estrategia "Hablando de las oportunidades" (BPIN: Por Gestión) (Meta del Proyecto: 2) (Ejecución 2024: 3)
APOYO TECNICO Y LOGISTICO EN LAS MESAS DE PARTICIPACION PARA LA FORMULACIÓN DEL PLAN DE DESARROLLO. (BPIN: Por Gestión) (Meta del Proyecto: 1) (Ejecución 2024: 1)</t>
  </si>
  <si>
    <t>Rendición de Cuentas  (Tipo Banco: Banco de Gestiones) (Meta de la gestión: 1)</t>
  </si>
  <si>
    <t>Rendición de Cuentas  (Tipo de banco: Banco de Gestiones) (Meta de la gestión: 1) (Ejecutado: 1)</t>
  </si>
  <si>
    <t>APOYO TÉCNICO Y LOGÍSTICO PARA EL CONSEJO DEPARTAMENTAL DE PLANEACIÓN DE SUCRE 2026
EJERCICIO DE RENDICIÓN DE CUENTAS
RENDICION DE CUENTAS DE PAZ (Meta Programada: 2) (Tipo de Banco: Banco de Gestiones)</t>
  </si>
  <si>
    <t>APOYO TÉCNICO Y LOGÍSTICO PARA EL CONSEJO DEPARTAMENTAL DE PLANEACIÓN DE SUCRE 2027 (Bpin: )
EJERCICIO DE RENDICIÓN DE CUENTAS (Bpin: )</t>
  </si>
  <si>
    <t>(4) consejo territorial de planeación (4) Rendición de cuentas realizadas</t>
  </si>
  <si>
    <t>MT381</t>
  </si>
  <si>
    <t>Porcentaje de hogares con deficit habitacional en el Departamento de Sucre</t>
  </si>
  <si>
    <t>Ciudades y comunidades sostenibles</t>
  </si>
  <si>
    <t>58</t>
  </si>
  <si>
    <t>Territorios con Ordenamiento y Desarrollo Sostenible</t>
  </si>
  <si>
    <t>Ordenanamiento territorial y desarrollo urbano</t>
  </si>
  <si>
    <t>4002</t>
  </si>
  <si>
    <t>Documentos de planeacioón</t>
  </si>
  <si>
    <t>4002016</t>
  </si>
  <si>
    <t>Documento de Planeación elaborados</t>
  </si>
  <si>
    <t>400201600</t>
  </si>
  <si>
    <t>PRESTACIÓN DE SERVICIOS PROFESIONALES PARA BRINDAR ASESORÍA EN LA ELABORACIÓN Y ACTUALIZACIÓN DE INSTRUMENTOS DE PLANIFICACIÓN TERRITORIAL EN SUCRE (BPIN: 2024002700079) (Meta del Proyecto: 1) (Ejecución 2024: 1)
APOYO AL PROCESO DE PARTICIPACIÓN, DIAGNOSTICO, FORMULACIÓN, APROBACIÓN Y REDACCIÓN DEL PLAN DE DESARROLLO DEPARTAMENTAL 2024-2027 DEL DEPARTAMENTO DE SUCRE (BPIN: 2024002700022) (Meta del Proyecto: 1) (Ejecución 2024: 1)</t>
  </si>
  <si>
    <t>ESTUDIOS PARA LA CONSTITUCIÓN DE ÁREA METROPOLITANA EN EL DEPARTAMENTO DE SUCRE (BPIN: Pendiente) (Tipo de Banco: Banco Territorial)</t>
  </si>
  <si>
    <t>ELABORACION DE LOS DOCUMENTOS PARA LA REVISIÓN, AJUSTE GENERAL E INCLUSIÓN DE DETERMINANTES AMBIENTALES Y DE GESTION DEL RIESGO DEL PLAN BASICO DE ORDENAMIENTO TERRITORIAL DEL MUNICIPIO DE SAMPUES DEL DEPARTAMENTO DE SUCRE (BPIN: 2025002700017) (Meta del proyecto: 1) (Tipo de Banco: Banco de Regalías) (Estado en Portafolio: Contratado)
Plan Regional de Competitivdad (Meta del proyecto: 1) (Tipo de Banco: Sin Tipo de Banco)</t>
  </si>
  <si>
    <t>Se encuentra en Ejecución, mediante el cual se entregara el plan de ordenamiento departamental actualizado</t>
  </si>
  <si>
    <t>(1) area metropolitana, (1) Documentos de planeación en O T  implementados -POD implementado)</t>
  </si>
  <si>
    <t>MT382</t>
  </si>
  <si>
    <t>Índice de Desempeño Fiscal</t>
  </si>
  <si>
    <t>68,209999999999994</t>
  </si>
  <si>
    <t>DNP (Dirección de Descentralización y Fortalecimiento Fiscal)</t>
  </si>
  <si>
    <t>0,7</t>
  </si>
  <si>
    <t>17. Alianzas para lograr los objetivos</t>
  </si>
  <si>
    <t>59</t>
  </si>
  <si>
    <t>Sucre Eficiente y Transparente</t>
  </si>
  <si>
    <t xml:space="preserve">Secretaría de Hacienda </t>
  </si>
  <si>
    <t>FORTALECIMIENTO DE LA GESTION ADMINISTRATIVA DE LOS TRIBUTOS DEPARTAMENTALES EN LA VIGENCIA 2024 DE LA SECRETARIA DE HACIENDA DE LA GOBERNACION DE SUCRE HOMOLOGADO (BPIN: 2024002700012) (Meta del Proyecto: 1) (Ejecución 2024: 1)
FORTALECIMIENTO DE PROCESOS ADMINISTRATIVOS, CONTABLES Y FINANCIEROS VIGENCIA 2024 DE LA GOBERNACIÓN DE SUCRE (2024002700009) (BPIN: 2024002700009) (Meta del Proyecto: 1) (Ejecución 2024: 1)
APOYO A LA PRESTACION DEL SERVICIOS PARA EL CONTROL DEL TRANSPORTE Y TRAZABILIDAD DE PRODUCTOS GENERADORES DE IMPUESTOS AL CONSUMO DE LICORES, CERVEZAS Y CIGARRILLOS - SISTEMA INFOCONSUMO EN LA VIGENCIA 2024 EN EL DEPARTAMENTO DE SUCRE (2024002700008) (BPIN: 2024002700008) (Meta del Proyecto: 1) (Ejecución 2024: 1)</t>
  </si>
  <si>
    <t>Servicios de Información implementadosa través de  (Tipo Banco: Banco de Gestiones) (Meta de la gestión: 1)
APOYO A LA PRESTACION DEL SERVICIOS PARA EL CONTROL DEL TRANSPORTE Y TRAZABILIDAD DE PRODUCTOS GENERADORES DE IMPUESTOS AL CONSUMO DE LICORES, CERVEZAS Y CIGARRILLOS - SISTEMA INFOCONSUMO EN LA VIGENCIA 2025 EN EL DEPARTAMENTO DE SUCRE (BPIN: 202500000002044) (Tipo de Banco: Banco Territorial)
FORTALECIMIENTO DE LA GESTION ADMINISTRATIVA DE LOS TRIBUTOS DEPARTAMENTALES EN LA VIGENCIA 2025 DE LA SECRETARIA DE HACIENDA DE LA GOBERNACION DE SUCRE (BPIN: 202500000001306) (Tipo de Banco: Banco Territorial)</t>
  </si>
  <si>
    <t>Fortalecimiento DE LA GESTION ADMINISTRATIVA DE LOS TRIBUTOS DEPARTAMENTALES ETAPA 1  DE LA SECRETARIA DE HACIENDA DE LA GOBERNACION DE   Sucre (Bpin: 202500000001306) (Tipo de Banco: Banco Territorial) (Meta total del indicador: 1.0) (Meta total de la vigencia: 1.0) (Ejecutado: 0.75)
Apoyo A LA PRESTACION DEL SERVICIO PARA EL CONTROL DEL TRANSPORTE Y TRAZABILIDAD DE PRODUCTOS GENERADORES DE IMPUESTOS AL CONSUMO - SISTEMA INFOCONSUMO ETAPA I EN LA VIGENCIA 2025 EN EL DEPARTAMENTO DE   Sucre (Bpin: 202500000002044) (Tipo de Banco: Banco Territorial) (Meta total del indicador: 1.0) (Meta total de la vigencia: 1.0) (Ejecutado: 1.0)
Servicios de Información implementadosa través de  (Tipo de banco: Banco de Gestiones) (Meta de la gestión: 1) (Ejecutado: 1)</t>
  </si>
  <si>
    <t>FORTALECIMIENTO DE PROCESOS ADMINISTRATIVOS, CONTABLES Y FINANCIEROS VIGENCIA 2027 DE LA GOBERNACIÓN DE SUCRE (POR FORMULAR) (Bpin: )
FORTALECIMIENTO DE LA GESTION ADMINISTRATIVA DE LOS TRIBUTOS DEPARTAMENTALES EN LA VIGENCIA 2027 DE LA SECRETARIA DE HACIENDA DE LA GOBERNACION DE SUCRE (POR FORMULAR) (Bpin: )
APOYO A LA PRESTACION DEL SERVICIOS PARA EL CONTROL DEL TRANSPORTE Y TRAZABILIDAD DE PRODUCTOS GENERADORES DE IMPUESTOS AL CONSUMO DE LICORES, CERVEZAS Y CIGARRILLOS - SISTEMA INFOCONSUMO EN LA VIGENCIA 2027 EN EL DEPARTAMENTO DE SUCRE (POR FORMULAR) (Bpin: )</t>
  </si>
  <si>
    <t>02/10/2024: Se realizo la contratación y puesta en marcha de los tres software, para el cumplimiento de esta meta, estos  comtemplan una ejecución hasta el 31 de diciembre de 2024.
Cabe resaltar que el presupuesto con el que se estan ejecutando los proyectos es el siguiente
Impuesto al consumo, esta por un valor de $1.014.124.534, 
Gestión administrativa de los tributos, esta por un valor de $842.937.733
Fortalecimiento a procesos administrativos y contables, esta por valor de $842.937.733
para un total de $2.700.000.000</t>
  </si>
  <si>
    <t>MT383</t>
  </si>
  <si>
    <t>Servicio de saneamiento fiscal y financiero</t>
  </si>
  <si>
    <t>4599002</t>
  </si>
  <si>
    <t>Programa de saneamiento fiscal y financiero ejecutado</t>
  </si>
  <si>
    <t>459900200</t>
  </si>
  <si>
    <t xml:space="preserve">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t>
  </si>
  <si>
    <t xml:space="preserve">Porcentaje </t>
  </si>
  <si>
    <t>FORTALECIMIENTO DE LA SECRETARÍA DE HACIENDA DEPARTAMENTAL PARA EL CONTROL DEL CONTRABANDO Y LA EVASIÓN FISCAL DE LOS IMPUESTOS AL CONSUMO DE LICORES CERVEZAS Y CIGARRILLOS VIGENCIA 2024 EN EL DEPARTAMENTO DE SUCRE (BPIN: 2024002700020) (Meta del Proyecto: 100%) (Ejecución 2024: 0,9056)
APOYO A LA SECRETARÍA DE HACIENDA DEPARTAMENTAL PARA EL CONTROL DEL CONTRABANDO Y LA EVASIÓN FISCAL DE LOS IMPUESTOS AL CONSUMO DE LICORES CERVEZAS Y CIGARRILLOS VIGENCIA 2024 EN EL DEPARTAMENTO DE SUCRE (BPIN: 2024002700156) (Meta del Proyecto: 100%) (Ejecución 2024: 0,8223)</t>
  </si>
  <si>
    <t>APOYO A LA SECRETARÍA DE HACIENDA DEPARTAMENTAL PARA EL CONTROL DEL CONTRABANDO Y LA EVASIÓN FISCAL DE LOS IMPUESTOS AL CONSUMO DE LICORES CERVEZAS Y CIGARRILLOS VIGENCIA 2024 EN EL DEPARTAMENTO DE SUCRE (BPIN: 2024002700156) (Tipo de Banco: Banco Territorial)
FORTALECIMIENTO DE LA SECRETARÍA DE HACIENDA DEPARTAMENTAL PARA EL CONTROL DEL CONTRABANDO Y LA EVASIÓN FISCAL DE LOS IMPUESTOS AL CONSUMO DE LICORES, CERVEZAS Y CIGARRILLOS VIGENCIA 2025 EN EL DEPARTAMENTO DE SUCRE (BPIN: 202500000001964) (Tipo de Banco: Banco Territorial)
FORTALECIMIENTO DE PROCESOS ADMINISTRATIVOS, CONTABLES Y FINANCIEROS ETAPA 1 DE GOBERNACION DE SUCRE (BPIN: 202500000001996) (Tipo de Banco: Banco Territorial)
FORTALECIMIENTO DE LOS PROCESOS ADMINISTRATIVOS, CONTABLES Y FINANCIEROS SEGUNDA ETAPA, VIGENCIA 2025 DE LA GOBERNACION DE SUCRE (BPIN: 2025500000032612) (Tipo de Banco: Banco Territorial)</t>
  </si>
  <si>
    <t>Fortalecimiento DE PROCESOS ADMINISTRATIVOS, CONTABLES Y FINANCIEROS ETAPA 1 DE GOBERNACIÓN DE  Sucre (Bpin: 202500000001996) (Tipo de Banco: Banco Territorial) (Meta total del indicador: 1.0) (Meta total de la vigencia: 1.0) (Ejecutado: 1.0)
Fortalecimiento de la Secretaria de Hacienda Departamental para el control del contrabando y la evasión fiscal de los impuestos al consumo etapa I vigencia 2025 en el departamento de  Sucre (Bpin: 202500000001964) (Tipo de Banco: Banco Territorial) (Meta total del indicador: 30.0) (Meta total de la vigencia: 30.0) (Ejecutado: 25.0)
APOYO A LA SECRETARÍA DE HACIENDA DEPARTAMENTAL PARA EL CONTROL DEL CONTRABANDO Y LA EVASIÓN FISCAL DE LOS IMPUESTOS AL CONSUMO DE LICORES CERVEZAS Y CIGARRILLOS VIGENCIA 2024 EN EL DEPARTAMENTO DE SUCRE (BPIN: 2024002700156) (Tipo de banco: Banco Territorial) (Meta total del proyecto: 100%) (Ejecutado: 1.0)</t>
  </si>
  <si>
    <t>Apoyo A LA SECRETARÍA DE HACIENDA DEPARTAMENTAL PARA EL CONTROL DEL CONTRABANDO Y LA EVASIÓN FISCAL DE LOS IMPUESTOS AL CONSUMO VIGENCIA 2025 - 2026 EN EL DEPARTAMENTO DE Sucre (BPIN: 202500000038150) (Meta del proyecto: 100%) (Tipo de Banco: Banco Territorial) (Estado en Portafolio: En Ejecución)
Fortalecimiento de Procesos Administrativos, Contables y Financieros en su segunda etapa, Vigencia 2025 de la Gobernación de  Sucre (BPIN: 202500000032612) (Meta del proyecto: 60) (Tipo de Banco: Banco Territorial)
FORTALECIMIENTO DE LA SECRETARÍA DE HACIENDA DEPARTAMENTAL PARA EL CONTROL DEL CONTRABANDO Y LA EVASIÓN FISCAL DE LOS IMPUESTOS AL CONSUMO DE LICORES CERVEZAS Y CIGARRILLOS VIGENCIA 2026 EN EL DEPARTAMENTO DE SUCRE (POR FORMULAR)
Apoyo para la organización, actualización y acompañamiento en la depuración del pasivo pensional y normalización de la cartera de los sectores educación, propósito general y salud del FONPET en el departamento de Sucre (BPIN: 202500000032613) (Meta del proyecto: 60) (Tipo de Banco: Banco Territorial)</t>
  </si>
  <si>
    <t>Apoyo A LA SECRETARÍA DE HACIENDA DEPARTAMENTAL PARA EL CONTROL DEL CONTRABANDO Y LA EVASIÓN FISCAL DE LOS IMPUESTOS AL CONSUMO VIGENCIA 2025 - 2026 EN EL DEPARTAMENTO DE  Sucre (Bpin: 202500000038150) (Meta de la vigencia: 100,00) (Ejecucion: 9,00) (Tipo de banco: Banco Territorial) (Estado en portafolio: En Ejecución)
Fortalecimiento de Procesos Administrativos, Contables y Financieros en su segunda etapa, Vigencia 2025 de la Gobernación de  Sucre (Bpin: 202500000032612) (Meta de la vigencia: 60,00) (Ejecucion: 25,00) (Tipo de banco: Banco Territorial) (Estado en portafolio: )</t>
  </si>
  <si>
    <t>FORTALECIMIENTO DE LA SECRETARÍA DE HACIENDA DEPARTAMENTAL PARA EL CONTROL DEL CONTRABANDO Y LA EVASIÓN FISCAL DE LOS IMPUESTOS AL CONSUMO DE LICORES CERVEZAS Y CIGARRILLOS VIGENCIA 2027 EN EL DEPARTAMENTO DE SUCRE (POR FORMULAR) (Bpin: )</t>
  </si>
  <si>
    <t>MT384</t>
  </si>
  <si>
    <t>Servicio de reeestructuracion de pasivos</t>
  </si>
  <si>
    <t>4599003</t>
  </si>
  <si>
    <t>Acuerdo de reestructuración de pasivos ejecutado</t>
  </si>
  <si>
    <t>459900300</t>
  </si>
  <si>
    <t>Corresponde a la ejecución del programa integral, institucional, financiero y administrativo que cubra la entidad territorial y las Empresas Sociales y del Estado que tenga por objeto restablecer la solidez económica y financiera de la misma mediante la adopción de medidas de reorganización administrativa, racionalización del gasto, reestructuración de la deuda, saneamiento de pasivos y fortalecimiento de los ingresos</t>
  </si>
  <si>
    <t>APOYO PARA LA ORGANIZACIÓN, ACTUALIZACIÓN Y ACOMPAÑAMIENTO AL FORTALECIMIENTO INSTITUCIONAL EN LA DEPURACIÓN DEL PASIVO PENSIONAL Y NORMALIZACIÓN DE CARTERA DE LOS SECTORES EDUCACIÓN, PROPÓSITO GENERAL Y SALUD, VIGENCIA 2024 EN EL DEPARTAMENTO DE SUCRE (BPIN: 2024002700082) (Meta del Proyecto: ) (Ejecución 2024: 0,18)</t>
  </si>
  <si>
    <t>FORTALECIMIENTO DE LA GESTION ADMINISTRATIVA DE LOS TRIBUTOS DEPARTAMENTALES EN LA VIGENCIA 2026 DE LA SECRETARIA DE HACIENDA DE LA GOBERNACION DE SUCRE (POR FORMULAR)
APOYO PARA LA ORGANIZACIÓN, ACTUALIZACIÓN Y ACOMPAÑAMIENTO AL FORTALECIMIENTO INSTITUCIONAL EN LA DEPURACIÓN DEL PASIVO PENSIONAL Y NORMALIZACIÓN DE CARTERA DE LOS SECTORES EDUCACIÓN, PROPÓSITO GENERAL Y SALUD, VIGENCIA 2026 EN EL DEPARTAMENTO DE SUCRE (P</t>
  </si>
  <si>
    <t>FORTALECIMIENTO DE LA GESTION ADMINISTRATIVA DE LOS TRIBUTOS DEPARTAMENTALES EN LA VIGENCIA 2027 DE LA SECRETARIA DE HACIENDA DE LA GOBERNACION DE SUCRE (POR FORMULAR) (Bpin: )
APOYO PARA LA ORGANIZACIÓN, ACTUALIZACIÓN Y ACOMPAÑAMIENTO AL FORTALECIMIENTO INSTITUCIONAL EN LA DEPURACIÓN DEL PASIVO PENSIONAL Y NORMALIZACIÓN DE CARTERA DE LOS SECTORES EDUCACIÓN, PROPÓSITO GENERAL Y SALUD, VIGENCIA 2027 EN EL DEPARTAMENTO DE SUCRE (P (Bpin: )</t>
  </si>
  <si>
    <t>02/10/2024: Se contrato el personal para la ORGANIZACIÓN, ACTUALIZACIÓN Y ACOMPAÑAMIENTO AL FORTALECIMIENTO INSTITUCIONAL EN LA DEPURACIÓN DEL PASIVO PENSIONAL Y NORMALIZACIÓN DE CARTERA DE LOS SECTORES EDUCACIÓN, PROPÓSITO GENERAL Y SALUD por un valor de $287.979.980, VIGENCIA 2024, al igual que el personal para administración del software de GESTION ADMINISTRATIVA DE LOS TRIBUTOS DEPARTAMENTALES, el proceso cuenta con avance en la presente vigencia del 19%, el cual se evidencia en un informe suministrado por Tesoreria.</t>
  </si>
  <si>
    <t>MT385</t>
  </si>
  <si>
    <t>4599021</t>
  </si>
  <si>
    <t>459902100</t>
  </si>
  <si>
    <t>Incluye la realización de documentos de contenido normativo para la reglamentación de los proyectos de ley presentados y aprobados.</t>
  </si>
  <si>
    <t>ORDENANZA ADOPCIÓN ESTATUTO ORGÁNICO DE PRESUPUESTO (Tipo Banco: Banco de Gestiones) (Meta de la gestión: 1)</t>
  </si>
  <si>
    <t>ORDENANZA ADOPCIÓN ESTATUTO ORGÁNICO DE PRESUPUESTO (Meta Programada: 1) (Tipo de Banco: Banco de Gestiones)</t>
  </si>
  <si>
    <t>02/10/2024: Se adelanto el proceso de elaboración del estatuto tributario, verificar ordenanza
verificar si se pueden incluir el marco fiscal de mediano plazo y el presupuesto.</t>
  </si>
  <si>
    <t>MT386</t>
  </si>
  <si>
    <t>60</t>
  </si>
  <si>
    <t>Sucre Contigo</t>
  </si>
  <si>
    <t>Secretaría de Comunicaciones</t>
  </si>
  <si>
    <t>APOYO LOGÍSTICO PARA EL DESARROLLO DE LA CEREMONIA Y PREMIACIÓN PREMIO DE PERIODISMO MARISCAL SUCRE XXX DE 2024 EN EL DEPARTAMENTO DE SUCRE (BPIN: Recursos Propios) (Meta del Proyecto: ) (Ejecución 2024: )</t>
  </si>
  <si>
    <t>APOYO LOGÍSTICO PARA EL DESARROLLO DE LA CEREMONIA Y PREMIACIÓN PREMIO DE PERIODISMO MARISCAL SUCRE XXXI DE 2025 EN EL DEPARTAMENTO DE SUCRE (BPIN: 202500000001137) (Tipo de Banco: Banco Territorial)
IMPLEMENTACIÓN DE ESTRATEGIAS COMUNICACIONALES PARA LA DIFUSIÓN Y PROMOCIÓN DE LA GESTIÓN, TRAMITES, SERVICIOS Y OFERTA INSTITUCIONAL 2025 DE LA GOBERNACIÓN DE SUCRE (BPIN: 202400000007552) (Tipo de Banco: Banco Territorial)</t>
  </si>
  <si>
    <t>Implementación DE ESTRATEGIAS COMUNICACIONALES PARA LA DIFUSIÓN Y PROMOCIÓN DE LA GESTIÓN, TRAMITES, SERVICIOS Y OFERTA INSTITUCIONAL DE LA GOBERNACIÓN DE   Sucre (Bpin: 202400000007552) (Tipo de Banco: Banco Territorial) (Meta total del indicador: 1.0) (Meta total de la vigencia: 1.0) (Ejecutado: 1.0)
Apoyo LOGÍSTICO PARA EL DESARROLLO DE LA CEREMONIA Y PREMIACIÓN PREMIO DE PERIODISMO MARISCAL SUCRE XXXI EN EL DEPARTAMENTO   Sucre (Bpin: 202500000001137) (Tipo de Banco: Banco Territorial) (Meta total del indicador: 1.0) (Meta total de la vigencia: 1.0) (Ejecutado: 1.0)</t>
  </si>
  <si>
    <t>Implementación de estrategias, dotación, servicios y formación en comunicación para la promoción institucional y la difusión de la gestión y trámites de la Gobernación de Sucre (BPIN: 202500000050134) (Meta del proyecto: 1) (Tipo de Banco: Banco Territorial) (Estado en Portafolio: En estudios previos)</t>
  </si>
  <si>
    <t>IMPLEMENTACIÓN DE ESTRATEGIAS COMUNICACIONALES PARA LA DIFUSIÓN Y PROMOCIÓN DE LA GESTIÓN, TRAMITES, SERVICIOS Y OFERTA INSTITUCIONAL 2027 DE LA GOBERNACIÓN DE SUCRE (Bpin: )
APOYO LOGÍSTICO PARA EL DESARROLLO DE LA CEREMONIA Y PREMIACIÓN PREMIO DE PERIODISMO MARISCAL SUCRE XXXIII DE 2027 EN EL DEPARTAMENTO DE SUCRE (Bpin: )
FORTALECIMIENTO AL PROGRAMA INSTITUCIONAL SUCRE TIERRA DE OPORTUNIDADES EN LA VIGENCIA 2027 DE LA GOBERNACIÓN DE SUCRE (Bpin: )</t>
  </si>
  <si>
    <t>4/10/2024: El proyecto "IMPLEMENTACIÓN DE ESTRATEGIAS COMUNICACIONALES PARA LA DIFUSIÓN Y PROMOCIÓN DE LA GESTIÓN, TRAMITES, SERVICIOS Y OFERTA INSTITUCIONAL DE LA GOBERNACIÓN DE SUCRE (2024002700031)", se encuentra en proceso de contratación, es por tant</t>
  </si>
  <si>
    <t>MT387</t>
  </si>
  <si>
    <t>FORTALECIMIENTO DE CAPACIDADES EN MEDIOS DE COMUNICACIONES TRADICIONALES UTILIZANDO LAS NUEVAS TECNOLOGÍAS EN EL DEPARTAMENTO DE SUCRE  (Tipo Banco: Banco de Gestiones) (Meta de la gestión: 25)</t>
  </si>
  <si>
    <t>FORTALECIMIENTO DE CAPACIDADES EN MEDIOS DE COMUNICACIONES TRADICIONALES UTILIZANDO LAS NUEVAS TECNOLOGÍAS EN EL DEPARTAMENTO DE SUCRE  (Tipo de banco: Banco de Gestiones) (Meta de la gestión: 25) (Ejecutado: 25)</t>
  </si>
  <si>
    <t>Implementación de estrategias, dotación, servicios y formación en comunicación para la promoción institucional y la difusión de la gestión y trámites de la Gobernación de Sucre (BPIN: 202500000050134) (Meta del proyecto: 250) (Tipo de Banco: Banco Territorial)
FORTALECIMIENTO DE CAPACIDADES EN MEDIOS DE COMUNICACIONES TRADICIONALES UTILIZANDO LAS NUEVAS TECNOLOGÍAS EN EL DEPARTAMENTO DE SUCRE (Meta Programada: 25) (Tipo de Banco: Banco de Gestiones)</t>
  </si>
  <si>
    <t>FORTALECIMIENTO DE CAPACIDADES EN MEDIOS DE COMUNICACIONES TRADICIONALES UTILIZANDO LAS NUEVAS TECNOLOGÍAS EN EL DEPARTAMENTO DE SUCRE  (Bpin: )</t>
  </si>
  <si>
    <t>MT388</t>
  </si>
  <si>
    <t>Tasa de homicidios por cada 100.000 habitantes</t>
  </si>
  <si>
    <t>34,1</t>
  </si>
  <si>
    <t>SIEDCO – Policía Nacional</t>
  </si>
  <si>
    <t>16 Paz,
justicia e
instituciones
sólidas</t>
  </si>
  <si>
    <t>Sucre Segura para Todos</t>
  </si>
  <si>
    <t>Sucre Tierra Segura</t>
  </si>
  <si>
    <t>Documentos Planeacion</t>
  </si>
  <si>
    <t>4501026</t>
  </si>
  <si>
    <t>Planes estratégicos elaborados</t>
  </si>
  <si>
    <t>450102600</t>
  </si>
  <si>
    <t>Documentos cuyo objetivo es plasmar una visión de futuro a anivel de entidad territorial, comunidad, sector, región, entidad o cualquier nivel de desagregación que se requiera. Incluye objetivos, estrategias, metas e indicadores.</t>
  </si>
  <si>
    <t>Secretaría de Interior</t>
  </si>
  <si>
    <t>APOYO A LA  ELABORACIÓN DEL PLAN INTEGRAL DE SEGURIDAD Y CONVIVENCIA CIUDADANA: SUCRE SEGURO, DEL DEPARTAMENTO DE SUCRE (BPIN: 2024002700044) (Meta del Proyecto: 1) (Ejecución 2024: 1)</t>
  </si>
  <si>
    <t>El proyecto esta finalizado y pagado, se elaboro el documento del plan integral de seguridad y convivencia ciudadana en el Departamento de Sucre, el cual fue devidamente aprobado y validado.</t>
  </si>
  <si>
    <t>PISCC</t>
  </si>
  <si>
    <t>MT389</t>
  </si>
  <si>
    <t>Servicio de apoyo financiero para proyectos de convivencia y seguridad ciudadana</t>
  </si>
  <si>
    <t>4501029</t>
  </si>
  <si>
    <t>Proyectos de convivencia y seguridad ciudadana apoyados financieramente</t>
  </si>
  <si>
    <t>450102900</t>
  </si>
  <si>
    <t>Incluye la financiación monetaria de iniciativas ciudadanas que promuevan la convivencia y  seguridad ciudadana.</t>
  </si>
  <si>
    <t>Número de proyectos de seguridad ciudadana.</t>
  </si>
  <si>
    <t>FORTALECIMIENTO DE LA SEGURIDAD Y CONVIVENCIA CIUDADANA MUNICIPIO DE LOS PALMITOS EN EL DEPARTAMENTO DE SUCRE (BPIN: 2022002700166) (Meta del Proyecto: 1) (Ejecución 2024: 1)</t>
  </si>
  <si>
    <t>FORTALECIMIENTO DE LAS COMUNICACIONES PARA MEJORAR LAS CAPACIDADES OPERATIVAS DE LAS FUERZAS ARMADAS Y MIGRACION EN EL DEPARTAMENTO DE SUCRE (BPIN: 2024002700086) (Tipo de Banco: Banco Territorial)
FORTALECIMIENTO DE LAS CAPACIDADES OPERATIVAS DEL COMANDO DE LA FUERZA PUBLICA EN EL DEPARTAMENTO DE SUCRE (BPIN: 202500000000611) (Tipo de Banco: Banco Territorial)
FORTALECIMIENTO DE LAS CAPACIDADES HUMANAS, PARA LA ATENCIÓN, ANÁLISIS, FORMULACIÓN, EJECUCIÓN, SEGUIMIENTO ACOMPAÑAMIENTO Y PUESTA EN MARCHA DE LA ESTRATEGIA DE SEGURIDAD, ORDEN PÚBLICO Y CONVIVENCIA CIUDADANA EN EL DEPARTAMENTO DE SUCRE (BPIN: 202500000000635) (Tipo de Banco: Banco Territorial)
Fortalecimiento DE LAS CAPACIDADES EN LOS GRUPOS DE OPERACIONES ESPECIALES EN EL DEPARTAMENTO DE Sucre (BPIN: 202500000020645) (Tipo de Banco: Banco Territorial)</t>
  </si>
  <si>
    <t>Fortalecimiento DE LAS COMUNICACIONES PARA MEJORAR LAS CAPACIDADES OPERATIVAS DE LAS FUERZAS ARMADAS Y MIGRACION EN EL DEPARTAMENTO DE   Sucre (Bpin: 2024002700086) (Tipo de Banco: Banco Territorial) (Meta total del indicador: 1.0) (Meta total de la vigencia: 1.0) (Ejecutado: 1.0)
Fortalecimiento DE LAS CAPACIDADES HUMANAS, PARA LA ATENCIÓN, ANÁLISIS, FORMULACIÓN, EJECUCIÓN, SEGUIMIENTO ACOMPAÑAMIENTO Y PUESTA EN MARCHA DE LA ESTRATEGIA DE SEGURIDAD, ORDEN PÚBLICO Y CONVIVENCIA CIUDADANA EN EL DEPARTAMENTO DE   Sucre (Bpin: 202500000000635) (Tipo de Banco: Banco Territorial) (Meta total del indicador: 1.0) (Meta total de la vigencia: 1.0) (Ejecutado: 1.0)
Fortalecimiento DE LAS CAPACIDADES OPERATIVAS DEL COMANDO DE LA FUERZA PUBLICA EN EL DEPARTAMENTO DE   Sucre (Bpin: 202500000000611) (Tipo de Banco: Banco Territorial) (Meta total del indicador: 1.0) (Meta total de la vigencia: 1.0) (Ejecutado: 1.0)
Fortalecimiento DE LAS CAPACIDADES EN LOS GRUPOS DE OPERACIONES ESPECIALES EN EL DEPARTAMENTO DE   Sucre (Bpin: 202500000020645) (Tipo de Banco: Banco Territorial) (Meta total del indicador: 1.0) (Meta total de la vigencia: 1.0) (Ejecutado: 1.0)</t>
  </si>
  <si>
    <t>Adquisición , INSTALACIÓN Y PUESTA EN FUNCIONAMIENTO DE UN SISTEMA DE CIRCUITO CERRADO DE TELEVISIÓN PARA LA VIGILANCIA, MONITOREO Y CONTROL DEL MUNICIPIO DE El Roble (BPIN: 202500000028697) (Meta del proyecto: 1) (Tipo de Banco: Banco Territorial) (Estado en Portafolio: Contratado)
Fortalecimiento DE LAS CAPACIDADES EN LOS GRUPOS DE OPERACIONES ESPECIALES EN EL DEPARTAMENTO DE Sucre (BPIN: 202500000020645) (Meta del proyecto: 1) (Tipo de Banco: Banco Territorial) (Estado en Portafolio: En Ejecución)
Adquisición , INSTALACIÓN Y PUESTA EN FUNCIONAMIENTO DE UN SISTEMA DE CIRCUITO CERRADO DE TELEVISIÓN PARA LA VIGILANCIA, MONITOREO Y CONTROL EN LOS MUNICIPIOS DE GUARANDA, LA UNION, CAIMITO MAJAGUAL EN EL DEPARTAMENTO DE Sucre (BPIN: 202500000029475) (Meta del proyecto: 1) (Tipo de Banco: Banco Territorial) (Estado en Portafolio: En Ejecución)
FORTALECIMIENTO DE LA CAPACIDAD OPERATIVA Y DE CONTROL TERRITORIAL DE LA INFANTERIA DE MARINA, MEDIANTE LA IMPLEMENTACION DE INFRAESTRUCTURA OPERATIVA MODULAR EN LOS PUESTOS AVANZADOS DE SAN ONOFRE Y COLOSO EN EL DEPARTAMENTO DE SUCRE (BPIN: 202600000009747) (Tipo de Banco: Banco Territorial)
Fortalecimiento PARA LA ATENCIÓN, ANÁLISIS, FORMULACIÓN, EJECUCIÓN, SEGUIMIENTO, ACOMPAÑAMIENTO Y PUESTA EN MARCHA DEL PLAN INTEGRAL DE SEGURIDAD Y CONVIVENCIA SUCRE SEGURO EN EL DEPARTAMENTO DE Sucre (BPIN: 202500000039546) (Meta del proyecto: 1) (Tipo de Banco: Banco Territorial)</t>
  </si>
  <si>
    <t>Radar (Bpin: )</t>
  </si>
  <si>
    <t>EL proyecto de cámaras de Los Palmitos (INVISIBLE)
01/10/2024:el FORTALECIMIENTO DE LA SEGURIDAD Y CONVIVENCIA CIUDADANA MUNICIPIO DE LOS PALMITOS EN EL DEPARTAMENTO DE SUCRE, se encuentra con un avance aproximado del 90%,  en el momento se encuentra suspendido a la espera de un permiso de afinia para la instalación de un transformador, el segundo proyecto FORTALECIMIENTO DE LAS COMUNICACIONES PARA MEJORAR LAS CAPACIDADES OPERATIVAS DE LAS FUERZAS ARMADAS Y MIGRACION EN EL DEPARTAMENTO DE SUCRE (2024002700086), esta para radicación y se cuenta con un tiempo de ejecución de 2 meses.</t>
  </si>
  <si>
    <t>PROYECTOS COFINANCIADOS E INICIATIVAS NUEVAS (nuevas necesidades) PARA CUMPLIMIENTO PISCC - RADAR, CAMARAS, PROYECTOS COFINANCIADOS COMO SUBESTACIONES -CONFINANCIA FONSECON, MINDEFENSA - CONVOCATORIAS- COOP INTERNAL</t>
  </si>
  <si>
    <t>MT390</t>
  </si>
  <si>
    <t>4501044</t>
  </si>
  <si>
    <t>Documentos metodológicos realizados</t>
  </si>
  <si>
    <t>450104400</t>
  </si>
  <si>
    <t>Documentos cuyo objetivo es describir y explicar métodos, herramientas analíticas, o procesos que determinan un camino o forma de realizar un análisis en particular.</t>
  </si>
  <si>
    <t>Diagnóstico del estado de implementación del PISC para verificar si se requiere actualizar el aprobado o si sigue vigente hasta acabar el cuatrenio</t>
  </si>
  <si>
    <t>PARA SEGUIMIENTO PISCC</t>
  </si>
  <si>
    <t>MT391</t>
  </si>
  <si>
    <t>100</t>
  </si>
  <si>
    <t>Servicio de inteligencia técnica</t>
  </si>
  <si>
    <t>4501052</t>
  </si>
  <si>
    <t>Equipos para inteligencia adquiridos</t>
  </si>
  <si>
    <t>450105200</t>
  </si>
  <si>
    <t>Corresponde a la adquisicion y montaje de equipos de inteligencia que contribuyan a la seguridad ciudadana.</t>
  </si>
  <si>
    <t>Número de equipos</t>
  </si>
  <si>
    <t>EQUIPO DE INTELIGENCIA ENTREGADO EN EL MARCO DEL PROYECTO: ADQUISICIÓN, INSTALACIÓN Y PUESTA EN FUNCIONAMIENTO DE UN SISTEMA DE CIRCUITO CERRADO DE TELEVISIÓN PARA LA VIGILANCIA, MONITOREO Y CONTROL EN LOS MUNICIPIOS DE GUARANDA, LA UNION, CAIMITO MAJAGUAL EN EL DEPARTAMENTO DE SUCRE; 27 PUNTOS DE CÁMARA Y 3 CENTRO DE COMANDO DE CONTROL (RUTA DEL GANADO) (Tipo Banco: Banco de Gestiones) (Meta de la gestión: 30)
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(Tipo Banco: Banco de Gestiones) (Meta de la gestión: 207)
Equipos de Inteligencia donados a la Comunidad del Resguardo San Andres de Sotavento con acentamiento en el municipio de Sampués Sucre. 
 (Tipo Banco: Banco de Gestiones) (Meta de la gestión: 2)
ADQUISICIÓN DE UN SISTEMA OBSERVADOR AVANZADO DE OPERACIONES DE INTELIGENCIA Y PATRULLAJE DIURNA Y NOCTURNA DE LA ARMADA NACIONAL EN EL DEPARTAMENTO DE SUCRE (DRONES) 1 (BPIN: 2024002700087) (Tipo de Banco: Banco Territorial)</t>
  </si>
  <si>
    <t>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(Tipo de banco: Banco de Gestiones) (Meta de la gestión: 207) (Ejecutado: 207)
Equipos de Inteligencia donados a la Comunidad del Resguardo San Andres de Sotavento con acentamiento en el municipio de Sampués Sucre. 
 (Tipo de banco: Banco de Gestiones) (Meta de la gestión: 2) (Ejecutado: 8)</t>
  </si>
  <si>
    <t>Fortalecimiento DE LAS CAPACIDADES DE INTELIGENCIA, TECNOLOGICAS Y DE COMUNICACIONES DE LOS GRUPOS OPERATIVOS DEL COMITÉ DE ORDEN PUBLICO EN EL DEPARTAMENTO DE Sucre (BPIN: 202500000041895) (Meta del proyecto: 118) (Tipo de Banco: Banco Territorial) (Estado en Portafolio: Contratado)
EQUIPOS DE INTELIGENCIA DEPENDIENDO LA NECESIDAD Y REQUIRIMIENTO DE CADA FUERZA (Pendiente por formular) (Meta Programada: 2) (Tipo de Banco: Banco de Gestiones)</t>
  </si>
  <si>
    <t>EQUIPOS DE INTELIGENCIA DEPENDIENDO LA NECESIDAD Y REQUIRIMIENTO DE CADA FUERZA (Bpin: ) (Meta del proyecto: 1) (Tipo de banco: Banco de Gestiones)</t>
  </si>
  <si>
    <t>El proyecto  ADQUISICIÓN DE UN SISTEMA OBSERVADOR AVANZADO DE OPERACIONES DE INTELIGENCIA Y PATRULLAJE DIURNA Y NOCTURNA DE LA ARMADA NACIONAL EN EL DEPARTAMENTO DE SUCRE (DRONES), se encuentra en proceso de contratación, fue radicado en contratación el dia 02 de octbre de 2024.</t>
  </si>
  <si>
    <t>POLICIA Y ARMADA, SALA INTERCEPTACIONES, DRONES, ESCANEO CELDAD CELULARES</t>
  </si>
  <si>
    <t>MT392</t>
  </si>
  <si>
    <t>Servicio de apoyo financiero para la justicia y seguridad</t>
  </si>
  <si>
    <t>4501056</t>
  </si>
  <si>
    <t>Recompensas entregadas a la ciudadanía</t>
  </si>
  <si>
    <t>450105600</t>
  </si>
  <si>
    <t>Corresponde a los recursos destinados a compensar a personas que colaboren con la justicia y a contribuir a la seguridad de las mismas.</t>
  </si>
  <si>
    <t>Número de recompensas</t>
  </si>
  <si>
    <t>Pago recompensa en Marzo 2024 (BPIN: Recursos Propios) (Meta del Proyecto: 2) (Ejecución 2024: 1)</t>
  </si>
  <si>
    <t>Recompensa entregada en el Mes de Enero  de 2025  (Tipo Banco: Banco de Gestiones) (Meta de la gestión: 3)</t>
  </si>
  <si>
    <t>Recompensa entregada en el Mes de Enero  de 2025  (Tipo de banco: Banco de Gestiones) (Meta de la gestión: 3) (Ejecutado: 3)</t>
  </si>
  <si>
    <t>A solicitud
RECOMPENSA (Meta Programada: 3) (Tipo de Banco: Banco de Gestiones)</t>
  </si>
  <si>
    <t>A solicitud (Bpin: )</t>
  </si>
  <si>
    <t>01/10/2024: Se realizo el pago de dos recompenzas, cabe resaltar que estas se realizan de acuerdo a la necesidad o a la aprobación del comité de orden público</t>
  </si>
  <si>
    <t>PAGO RECOMPENSAS- POR RESOLUCION</t>
  </si>
  <si>
    <t>MT393</t>
  </si>
  <si>
    <t>Infraestructura operacional construida</t>
  </si>
  <si>
    <t>4501071</t>
  </si>
  <si>
    <t>450107100</t>
  </si>
  <si>
    <t>Gestión de construir infraestructura de bases militares, vías, linea férrea, pistas de aterrizaje y helipuertos para mantener o mejorar sus condiciones operativas.</t>
  </si>
  <si>
    <t>APOYO A LA INFRAESTRUCTURA OPERACIONAL PAIM: CERRAMIENTO, PTAR, REDES ELÉCTRICAS, GIMNASIO, GARITA, TRANSFORMADOR, LUCES, TANQUE ELEVADO, PIPETA DE GAS, ANTENA PARARRALLOS
 (Tipo Banco: Banco de Gestiones) (Meta de la gestión: 6)
ADECUACIÓN Y DOTACIÓN DE LA ESTACIÓN DE POLICÍA DEL MUNICIPIO DE COVEÑAS DEPARTAMENTO DE SUCRE (Tipo de Banco: Banco Territorial) (BPIN: 202500000026747) (Avance Acumulado Total de la Meta del Proyecto: 1) (Avance Acumulado de la Meta del Proyecto Para la Vigencia 2025: 1) (Tipo Banco: Banco de Gestiones) (Meta de la gestión: 1)
Fortalecimiento DEL PUESTO AVANZADO DE INFANTERIA DE MARINA EN EL DEPARTAMENTO DE Sucre (BPIN: 202500000028681) (Tipo de Banco: Banco Territorial)</t>
  </si>
  <si>
    <t>Fortalecimiento DEL PUESTO AVANZADO DE INFANTERIA DE MARINA EN EL DEPARTAMENTO DE    Sucre (Bpin: 202500000028681) (Tipo de Banco: Banco Territorial) (Meta total del indicador: 1.0) (Meta total de la vigencia: 1.0) (Ejecutado: 1.0)
APOYO A LA INFRAESTRUCTURA OPERACIONAL PAIM: CERRAMIENTO, PTAR, REDES ELÉCTRICAS, GIMNASIO, GARITA, TRANSFORMADOR, LUCES, TANQUE ELEVADO, PIPETA DE GAS, ANTENA PARARRALLOS
 (Tipo de banco: Banco de Gestiones) (Meta de la gestión: 6) (Ejecutado: 10)
ADECUACIÓN Y DOTACIÓN DE LA ESTACIÓN DE POLICÍA DEL MUNICIPIO DE COVEÑAS DEPARTAMENTO DE SUCRE (Tipo de Banco: Banco Territorial) (BPIN: 202500000026747) (Avance Acumulado Total de la Meta del Proyecto: 1) (Avance Acumulado de la Meta del Proyecto Para la Vigencia 2025: 1) (Tipo de banco: Banco de Gestiones) (Meta de la gestión: 1) (Ejecutado: 1)</t>
  </si>
  <si>
    <t>Fortalecimiento DE LAS CAPACIDADES OPERATIVAS Y DE ASISTENCIA HUMANITARIA DEL EJÉRCITO NACIONAL A TRAVÉS DE LA ADQUISICIÓN, INSTALACIÓN Y PUESTA EN FUNCIONAMIENTO DE LA BASE MILITAR TIPO MODULAR Y EL PUESTO DE CONTROL ESTRATEGICO PARA LAS UNIDADES TÁCTICAS ADSCRITAS A LA DÉCIMA PRIMERA BRIGADA EN EL MUNICIPIO DE SAN MARCOS EN EL DEPARTAMENTO DE Sucre (BPIN: 202500000026757) (Meta del proyecto: 1) (Tipo de Banco: Banco Territorial) (Estado en Portafolio: Suspendido)
Adecuación y dotación de la estación de policía del municipio de Coveñas departamento de Sucre (BPIN: 202500000026747) (Meta del proyecto: 1) (Tipo de Banco: Banco Territorial)</t>
  </si>
  <si>
    <t>01/10/2024: el proyecto se encuentra en verificación de requisitos.</t>
  </si>
  <si>
    <t>BASE EJERCITO SN MARCOS Y EL ROBLE BASE MODULAR</t>
  </si>
  <si>
    <t>MT394</t>
  </si>
  <si>
    <t>Servicio de dotación para la movilidad operacional y el apoyo logístico</t>
  </si>
  <si>
    <t>4501079</t>
  </si>
  <si>
    <t>Unidades dotadas</t>
  </si>
  <si>
    <t>450107900</t>
  </si>
  <si>
    <t>Corresponde a los medios de transporte terrestre y fluvial que apoyan el desarrollo de las operaciones de policia.</t>
  </si>
  <si>
    <t>DOTACION DE UNA CAMIONETA PIK UP, CUATRO MOTOS 300 UNIFORMADAS Y UNA NPR (Camión) (BPIN: Por Gestión) (Meta del Proyecto: 10) (Ejecución 2024: 6)</t>
  </si>
  <si>
    <t>FORTALECIMIENTO DE LAS CAPACIDADES DE REACCIÓN, INTELIGENCIA E INVESTIGACIÓN DE LAS ENTIDADES QUE HACEN PARTE COMITÉ ORDEN PÚBLICO EN EL DEPARTAMENTO DE SUCRE (BPIN: 2024002700085) (Tipo de Banco: Banco Territorial)
ADQUISICIÓN DE BOTE DE 36FT PARA EL FORTALECIMIENTO DEL APOYO LOGÍSTICO, DE TRANSPORTE Y OPERACIONES FLUVIAL/MARÍTIMO DE LA ARMADA NACIONAL EN EL DEPARTAMENTO DE SUCRE (BPIN: 2024002700084) (Tipo de Banco: Banco Territorial)</t>
  </si>
  <si>
    <t>Fortalecimiento DE LAS CAPACIDADES DE REACCION INTELIGENCIA E INVESTIGACION DE LAS ENTIDADES QUE HACEN PARTE COMITÉ DE ORDEN PUBLICO EN EL DEPARTAMENTO DE  Sucre (Bpin: 2024002700085) (Tipo de Banco: Banco Territorial) (Meta total del indicador: 39.0) (Meta total de la vigencia: 39.0) (Ejecutado: 39.0)
Adquisición DE BOTE DE 36FT PARA EL FORTALECIMIENTO DEL APOYO LOGISTICO DE TRANSPORTE Y OPERACIONES FLUVIALMARÍTIMO DE LA ARMADA NACIONAL EN EL DEPARTAMENTO DE   Sucre (Bpin: 2024002700084) (Tipo de Banco: Banco Territorial) (Meta total del indicador: 1.0) (Meta total de la vigencia: 1.0) (Ejecutado: 1.0)</t>
  </si>
  <si>
    <t>Las unidades dotadas dependen de lo que solicite el Comité de Orden Público
01/10/2024: El proyecto se encuentra en la oficina de contratación desde el 26 de septembre de 2024, con el cual se cumplira la meta establecida para la actual vigencia, el proyecto ADQUISICIÓN DE BOTE DE 36FT PARA EL FORTALECIMIENTO DEL APOYO LOGÍSTICO, DE TRANSPORTE Y OPERACIONES FLUVIAL/MARÍTIMO DE LA ARMADA NACIONAL EN EL DEPARTAMENTO DE SUCRE, se encuentra con de estudios previos y fue radicado en la oficina de contratación el 2 de octubre de 2024.</t>
  </si>
  <si>
    <t xml:space="preserve">MOTOS, CARROS, CAMIONES, BOTES, UNIDADES MOVILES </t>
  </si>
  <si>
    <t>MT395</t>
  </si>
  <si>
    <t>Tasa de hurto a comercio por cien mil habitantes reducida en el departamento de Sucre</t>
  </si>
  <si>
    <t>Estrategia Sucre Escucha, Estrategia de Atención Integral a la Población Migrante, Estrategia para la Lucha contra la trata de personas, Estategia contra la extorsión y Secuestro. (BPIN: ) (Meta del Proyecto: 4) (Ejecución 2024: 4)</t>
  </si>
  <si>
    <t>1. Estrategia Sucre Escucha
2. Atención Integral a población migrante.
3. Estrategia para la lucha contra la trata de personas.
4. Estrategia Contra la Extorsión y Secuestro (Tipo Banco: Banco de Gestiones) (Meta de la gestión: 4)</t>
  </si>
  <si>
    <t>1. Estrategia Sucre Escucha
2. Atención Integral a población migrante.
3. Estrategia para la lucha contra la trata de personas.
4. Estrategia Contra la Extorsión y Secuestro (Tipo de banco: Banco de Gestiones) (Meta de la gestión: 4) (Ejecutado: 4)</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</si>
  <si>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1) (Tipo de Banco: Banco Territorial) (Estado en Portafolio: En Ejecución)
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1) (Tipo de Banco: Banco Territorial) (Estado en Portafolio: Contratado)
ESTRATEGIA SUCRE ESCUCHA, ESTRATEGIA DE ATENCIÓN INTEGRAL A LA POBLACIÓN MIGRANTE, ESTRATEGIA PARA LA LUCHA CONTRA LA TRATA DE PERSONAS, ESTATEGIA CONTRA LA EXTORSIÓN Y SECUESTRO.
 (Meta Programada: 4) (Tipo de Banco: Banco de Gestiones)</t>
  </si>
  <si>
    <t>Estrategia Sucre Escucha, Estrategia de Atención Integral a la Población Migrante, Estrategia para la Lucha contra la trata de personas, Estategia contra la extorsión y Secuestro. (Meta del proyecto: 4) (Tipo de banco: Banco de Gestiones)</t>
  </si>
  <si>
    <t>Este es el proyecto que apoya la estrategia Sucre Escucha "Violencia cero"
01/10/2024: El proyecto se encuentra en formulación.</t>
  </si>
  <si>
    <t>RESOCIALIZACION JOVENES -INTERVENCION SOCIAL PARA PREVENCION</t>
  </si>
  <si>
    <t>MT396</t>
  </si>
  <si>
    <t>Número de personas privadas de la libertad en el EMSPC la Vega de Sincelejo, atendidas en Brigadas jurídicas y de bienestar</t>
  </si>
  <si>
    <t>Informe de Gestión Secretaria de Interior Departamental</t>
  </si>
  <si>
    <t>16 Paz, justicia e instituciones sólidas</t>
  </si>
  <si>
    <t>62</t>
  </si>
  <si>
    <t>Resocialización con oportunidades.</t>
  </si>
  <si>
    <t>Justicia y del Derecho</t>
  </si>
  <si>
    <t>Sistema penitenciario y carcelario en el marco de los derechos humanos</t>
  </si>
  <si>
    <t>1206</t>
  </si>
  <si>
    <t>Servicio de bienestar a la población privada de libertad</t>
  </si>
  <si>
    <t>1206007</t>
  </si>
  <si>
    <t>Personas privadas de la libertad con Servicio de bienestar</t>
  </si>
  <si>
    <t>120600700</t>
  </si>
  <si>
    <t>Hace referencia a los diferentes Servicio de bienestar que reciben las personas privadas de la libertad</t>
  </si>
  <si>
    <t>ENTREGA DE KITS DE ASEO Y LIMPIEZA A MUJERES PRIVADAS DE LA LIBERTAD EN LA CÁRCEL LA VEGA (BPIN: Por Gestión) (Meta del Proyecto: 35) (Ejecución 2024: 35)</t>
  </si>
  <si>
    <t>ENTREGA DE KITS DE ASEO Y LIMPIEZA A MUJERES PRIVADAS DE LA LIBERTAD EN LA CÁRCEL LA VEGA
TALLER DE AUTOESTIMA Y ENTREGA DE CALZADO A  MUJERES  PRIVADA DE LA LIBERTAD (Tipo Banco: Banco de Gestiones) (Meta de la gestión: 25)</t>
  </si>
  <si>
    <t>ENTREGA DE KITS DE ASEO Y LIMPIEZA A MUJERES PRIVADAS DE LA LIBERTAD EN LA CÁRCEL LA VEGA
TALLER DE AUTOESTIMA Y ENTREGA DE CALZADO A  MUJERES  PRIVADA DE LA LIBERTAD (Tipo de banco: Banco de Gestiones) (Meta de la gestión: 25) (Ejecutado: 57)</t>
  </si>
  <si>
    <t>ENTREGA DE KITS DE ASEO Y LIMPIEZA A MUJERES PRIVADAS DE LA LIBERTAD EN LA CÁRCEL LA VEGA
 (Meta Programada: 30) (Tipo de Banco: Banco de Gestiones)</t>
  </si>
  <si>
    <t>PROYECTO PARA DOTACION DE LOS INTERNOS DE LAS CARCELES, CARCELETAS, URIS Y ESTACIONES DE POLICIA (Bpin: )</t>
  </si>
  <si>
    <t>Se encuentra programada para la ultima semana de octubre.</t>
  </si>
  <si>
    <t>cofinanciacion para proyectos resocializacion internos</t>
  </si>
  <si>
    <t>MT397</t>
  </si>
  <si>
    <t>Servicio de resocialización de personas privadas de la libertad</t>
  </si>
  <si>
    <t>1206005</t>
  </si>
  <si>
    <t>Personas privadas de la libertad (PPL) que reciben Servicio de resocialización</t>
  </si>
  <si>
    <t>120600500</t>
  </si>
  <si>
    <t>Son los diferentes Servicio que reciben las personas privadas de la libertad para buscar su resocialización</t>
  </si>
  <si>
    <t>SE REALIZÓ UNA JORNADA DE ATENCION INTEGRAL DE PERSONAS PRIVADAS DE LA LIBERTAD EN LA CARCEL DE MINIMA, MEDIA Y ALTA SEGURIDAD LA VEGA (BPIN: Por Gestión) (Meta del Proyecto: ) (Ejecución 2024: 32)</t>
  </si>
  <si>
    <t>JORNADA DE ATENCION JURIDICA A 46   PERSONAS PRIVADAS DE LA LIBERTAD EN LA CARCEL DE MINIMA, MEDIA Y ALTA SEGURIDAD LA VEGA (Tipo Banco: Banco de Gestiones) (Meta de la gestión: 28)</t>
  </si>
  <si>
    <t>JORNADA DE ATENCION JURIDICA A 46   PERSONAS PRIVADAS DE LA LIBERTAD EN LA CARCEL DE MINIMA, MEDIA Y ALTA SEGURIDAD LA VEGA (Tipo de banco: Banco de Gestiones) (Meta de la gestión: 28) (Ejecutado: 36)</t>
  </si>
  <si>
    <t>JORNADA DE ATENCION INTEGRAL DE PERSONAS PRIVADAS DE LA LIBERTAD EN LA CARCEL DE MINIMA, MEDIA Y ALTA SEGURIDAD LA VEGA (BPIN: Por Gestión)
JORNADA DE ATENCION JURIDICA A 30  PERSONAS PRIVADAS DE LA LIBERTAD EN LA CARCEL DE MINIMA, MEDIA Y ALTA SEGURIDAD LA VEGA (Meta Programada: 30) (Tipo de Banco: Banco de Gestiones)</t>
  </si>
  <si>
    <t>JORNADA DE ATENCION INTEGRAL DE PERSONAS PRIVADAS DE LA LIBERTAD EN LA CARCEL DE MINIMA, MEDIA Y ALTA SEGURIDAD LA VEGA (Bpin: Por Gestión) (Meta del proyecto: 32)</t>
  </si>
  <si>
    <t>01/10/2024 Participaron 32 personas privadas de la libertad y se espera poder apoyar a otros miembvros de esa comunidad antes de terminar el año</t>
  </si>
  <si>
    <t>con gestion alianzas, presencia institucional con servicios (brigadas de atencion ejem sandra, cecar intervencion, elementos de trabajo con sena, modisteria, artes y oficios)</t>
  </si>
  <si>
    <t>MT398</t>
  </si>
  <si>
    <t>Infraestructura penitenciaria y carcelaria dotada</t>
  </si>
  <si>
    <t>1206008</t>
  </si>
  <si>
    <t>Establecimientos de reclusión (nacionales y territoriales) dotados</t>
  </si>
  <si>
    <t>120600800</t>
  </si>
  <si>
    <t>Corresponde a la dotación realizada a infraestuctura de los centros penitenciarios y carcelarios.</t>
  </si>
  <si>
    <t>Número de establecimientos de reclusión</t>
  </si>
  <si>
    <t>En el Marco del Proyecto: FORTALECIMIENTO DE LAS CONDICIONES DE CALIDAD DE VIDA DE LOS INTEGRANTES DEL COMITÉ DE ORDEN PUBLICO Y LOS PRIVADOS DE LA LIBERTAD EN EL DEPARTAMENTO DE SUCRE, se dotaran los establecimientos de reclusión: Carcel Militar Brigrada de Infantería de Marina, y Carceletas de Policía en distintos municipios. (Meta Programada: 2) (Tipo de Banco: Banco de Gestiones)</t>
  </si>
  <si>
    <t>dotacion o adecuaciones menores</t>
  </si>
  <si>
    <t>MT399</t>
  </si>
  <si>
    <t>Proporción de casos de trata de persona atendidos</t>
  </si>
  <si>
    <t>Ministerio de Interio</t>
  </si>
  <si>
    <t>5. Igualdad de Género.
8. Trabajo decente y Crecimiento Económico.
16. Paz Justicia e Instituciones sólidas.</t>
  </si>
  <si>
    <t>63</t>
  </si>
  <si>
    <t>Lucha contra la trata de personas, oportunidad para prevenir y proteger.</t>
  </si>
  <si>
    <t>Organismos de Control</t>
  </si>
  <si>
    <t>Fortalecimiento del control y la vigilancia de la gestión fiscal y resarcimiento al daño del patrimonio público</t>
  </si>
  <si>
    <t>2502</t>
  </si>
  <si>
    <t>Servicio de asistencia técnica para atención, orientación y asesoría en materia de Derechos Humanos, el Derecho Internacional Humanitario y en escenarios de paz</t>
  </si>
  <si>
    <t>2502002</t>
  </si>
  <si>
    <t>250200200</t>
  </si>
  <si>
    <t>Desarrollo de las acciones orientadas a la atención y  tramite de peticiones presentadas por los ciudadanos, en materia de Derechos Humanos, DerechoInternacional Humanitario y en el proceso de construcción de la paz</t>
  </si>
  <si>
    <t>Eventos de trata de personas asisitidos (por evento de ocurrencia) (BPIN: Recursos Propios) (Meta del Proyecto: 2) (Ejecución 2024: )</t>
  </si>
  <si>
    <t>EVENTOS DE TRATA DE PERSONAS ASISITIDOS (POR EVENTO DE OCURRENCIA) (Tipo Banco: Banco de Gestiones) (Meta de la gestión: 2)</t>
  </si>
  <si>
    <t>Eventos de trata de personas asisitidos (por evento de ocurrencia)
EVENTOS DE TRATA DE PERSONAS ASISITIDOS (POR EVENTO DE OCURRENCIA) (Meta Programada: 2) (Tipo de Banco: Banco de Gestiones)</t>
  </si>
  <si>
    <t>Eventos de trata de personas asisitidos (por evento de ocurrencia) (Bpin: )</t>
  </si>
  <si>
    <t>01/10/2024: esta meta se llecva a cabo en casos de ocurrencias, hasta la fecha no se han comprobado la ocurrencia del delito de trata de personas.</t>
  </si>
  <si>
    <t>Asesorías psicojurídicas y acompañamiento a comunidades vulnerables del departamento de Sucre</t>
  </si>
  <si>
    <t>MT400</t>
  </si>
  <si>
    <t>Porcentaje de espacios comunitarios e institucionales de participación de los grupos étnicos fortalecidos</t>
  </si>
  <si>
    <t>Marco normativo decreto1640 del 2020-Ordenanza 025 de 2008, articulo 4; Ordenanza 037 de 2009, articulo 12; y Decreto 2957 de 2010</t>
  </si>
  <si>
    <t>10 reducción de las desigualdades</t>
  </si>
  <si>
    <t>CONMEMORACION DEL DIA MUNDIAL CONTRA LA TRATA DE PERSONAS (BPIN: Por Gestión) (Meta del Proyecto: 1) (Ejecución 2024: 1)</t>
  </si>
  <si>
    <t>EVENTO DE TRATA DE PERSONAS.   (Tipo Banco: Banco de Gestiones) (Meta de la gestión: 1)</t>
  </si>
  <si>
    <t>EVENTO DE TRATA DE PERSONAS.   (Tipo de banco: Banco de Gestiones) (Meta de la gestión: 1) (Ejecutado: 1)</t>
  </si>
  <si>
    <t>EVENTO DE TRATA DE PERSONAS.  (CELEBRACIÓN DEL DÍA MUNDIAL DE TRATA DE PERSONAS) (Meta Programada: 1) (Tipo de Banco: Banco de Gestiones)</t>
  </si>
  <si>
    <t>CONMEMORACION DEL DIA MUNDIAL CONTRA LA TRATA DE PERSONAS (Meta del proyecto: 1) (Tipo de banco: Banco de Gestiones)</t>
  </si>
  <si>
    <t>01/10/24: Se realizo la contratación para la mesa de concertanción indigena, la vconsultiva afro y el encuetro cultural con el pueblo room el dia 30 de septiembre de 2024, las cuales se encuentran programadas para desarrollar en el mes de octubre, Se contrato por un valor de 219 millones y en la matriz de PPI se encuentran 50 millones.</t>
  </si>
  <si>
    <t>Generar procesos para el fortalecimiento organizativo y de practicas de gobierno propio de la kumpañy Room gitana</t>
  </si>
  <si>
    <t>MT401</t>
  </si>
  <si>
    <t>Tasa de hurto a personas en el departamento de Sucre por cada 100.000 habitantes</t>
  </si>
  <si>
    <t>219,2</t>
  </si>
  <si>
    <t>213</t>
  </si>
  <si>
    <t>16. Paz Justicia e Instituciones sólidas</t>
  </si>
  <si>
    <t>64</t>
  </si>
  <si>
    <t>Oportunidades para jóvenes infractores en el Departamento de Sucre.</t>
  </si>
  <si>
    <t>Desarrollo Integral de la Primera infancia a la juventud y fortalecimiento de las capacidades de las familias de niñas niños y adolescentes</t>
  </si>
  <si>
    <t>Centros de Atención Especializada - CAE para el restablecimiento de derechos construidos</t>
  </si>
  <si>
    <t>4102026</t>
  </si>
  <si>
    <t>410202600</t>
  </si>
  <si>
    <t>Construcción de centros que brindan atención a los adolescentes vinculados al Sistema de Responsabilidad Penal para Adolescentes brindándoles atención con Servicio de salud, educación, deporte, cultura, recreación y la restauración de los vínculos familiares.</t>
  </si>
  <si>
    <t>CONSTRUCCION DEL CENTRO DE ATENCIÓN AL MENOR INFRACTOR (Bpin: ) (Meta del proyecto: 1) (Tipo de banco: Banco de Gestiones)</t>
  </si>
  <si>
    <t>La gobernación propone colocar el lote de San Cayetano. La alcaldía de Sincelejo ejecutaría la construcción del proyecto</t>
  </si>
  <si>
    <t>Centro de atencion para el menor infractor san cayetano- por gestion</t>
  </si>
  <si>
    <t>MT402</t>
  </si>
  <si>
    <t>Número de hurtos a entidades comerciales</t>
  </si>
  <si>
    <t>453</t>
  </si>
  <si>
    <t>410</t>
  </si>
  <si>
    <t>Sucre, Libre de Oferta de Droga</t>
  </si>
  <si>
    <t>Adquisición DE VEHICULOS PARA MEJORAR LA RESPUESTA DE LAS FUERZAS MILITARES Y POLICIALES EN EL DEPARTAEMENTO DE Sucre (BPIN: 202500000046308) (Meta del proyecto: 33) (Tipo de Banco: Banco Territorial) (Estado en Portafolio: En gestión de recursos)</t>
  </si>
  <si>
    <t>MT403</t>
  </si>
  <si>
    <t>0,747</t>
  </si>
  <si>
    <t>Departamento Administrativo de la Función Pública</t>
  </si>
  <si>
    <t>0,78</t>
  </si>
  <si>
    <t>10 Reducción de las desigualdades 
16-Paz Justicia e instituciones solidas</t>
  </si>
  <si>
    <t>Participación Ciudadana</t>
  </si>
  <si>
    <t>66</t>
  </si>
  <si>
    <t>Sucre Participativa y con Oportunidades</t>
  </si>
  <si>
    <t>CONSTRUCCIÓN DE LA MESA MUNICIPAL DE LIBERTAD RELIGIOSA DE TOLU (BPIN: Por Gestión) (Meta del Proyecto: 1) (Ejecución 2024: 1)
CELEBRACIÓN DEL DÍA DE LIBERTAD RELIGIOSA Y CULTO EN EL DEPARTAMENTO DE SUCRE (BPIN: Por Gestión) (Meta del Proyecto: 1) (Ejecución 2024: 1)
ESPACIOS DE PARTICIPACIÓN CON LA MESA DEPARTAMENTAL DE LIBERTAD RELIGIOSA (BPIN: Por Gestión) (Meta del Proyecto: 2) (Ejecución 2024: 2)
APOYO LOGÍSTICO PARA LA REALIZACIÓN DE LA QUINTA MESA DE CONCERTACIÓN DE LA RUTA DEL CIMARRONAJE EN EL MARCO DE LA INICIATIVA RUTA DE LA MEMORIA DEL CANAL DEL DIQUE REALIZADA EN EL DEPARTAMENTO DE SUCRE (BPIN: Por Gestión) (Meta del Proyecto: 1) (Ejecución 2024: 1)
CAPACITACIÓN A LOS MIEMBROS DE LA MESA DEPARTAMENTAL DE LIBERTAD RELIGIOSA CON 21 SECRETARIOS DEL INTERIOR (BPIN: Por Gestión) (Meta del Proyecto: 3) (Ejecución 2024: 3)</t>
  </si>
  <si>
    <t>FORTALECIMIENTO DE LOS ESPACIOS DE PARTICIPACIÓN CIUDADANA DEL SECTOR RELIGIOSO.
3 espacios promovidos y realizados.
	Un espacio con miembros de la Mesa Dptal de Asuntos Religioso de planeación y programación plan de acción año 2025. 
	Un espacio de asistencia técnica sobre la Política de Libertad Religiosa y de cultos. 
	 Primer Panel de Libertad Religiosa de Cultos y Conciencia en el municipio San Antonio de Palmito en articulación con Sucre escucha y la Secretaría De Educación Dptal..
 (Tipo Banco: Banco de Gestiones) (Meta de la gestión: 3)</t>
  </si>
  <si>
    <t>FORTALECIMIENTO DE LOS ESPACIOS DE PARTICIPACIÓN CIUDADANA DEL SECTOR RELIGIOSO.
3 espacios promovidos y realizados.
	Un espacio con miembros de la Mesa Dptal de Asuntos Religioso de planeación y programación plan de acción año 2025. 
	Un espacio de asistencia técnica sobre la Política de Libertad Religiosa y de cultos. 
	 Primer Panel de Libertad Religiosa de Cultos y Conciencia en el municipio San Antonio de Palmito en articulación con Sucre escucha y la Secretaría De Educación Dptal..
 (Tipo de banco: Banco de Gestiones) (Meta de la gestión: 3) (Ejecutado: 3)</t>
  </si>
  <si>
    <t>APOYO LOGISTICO A LAS MESAS DE PARTICIPACIÓN EFECTIVAS DEL CONSEJO DE PAZ TERRITORIAL EN EL DEPARTAMENTO DE SUCRE (Meta del proyecto: 6) (Tipo de Banco: Banco Territorial)
3 FORTALECIMIENTO DE LOS ESPACIOS DE PARTICIPACIÓN CIUDADANA DEL SECTOR RELIGIOSO (Meta Programada: 4) (Tipo de Banco: Banco de Gestiones)</t>
  </si>
  <si>
    <t>3 FORTALECIMIENTO DE LOS ESPACIOS DE PARTICIPACIÓN CIUDADANA DEL SECTOR RELIGIOSO (Meta programada: 4) (Ejecución: 1) (Tipo de banco: Banco de Gestiones)</t>
  </si>
  <si>
    <t>CONGRESO DEPARTAMENTAL DE ACCIÓN COMUNAL (Bpin: )
FORTALECIMIENTO DE LOS ESPACIOS DE PARTICIPACIÓN CIUDADANA DEL SECTOR RELIGIOSO (Bpin: Por Gestión)</t>
  </si>
  <si>
    <t>Se realizo un encuentro de libertad religiosa el dia 4 de julio, 
Se construyeron las mesas municipales de libertad religiosa de encuentros en los municipios de tolú, san antonio de palmito, san onofre, Sampues.
Se llevo a cabo un espacio abierto de la Mesa Departamental y los Secretarios de Gobierno Municipales
Se ratifico y amplio la mesa departamental de libertad religiosa y de culto el dia 30 de septiembre de 2024</t>
  </si>
  <si>
    <t>* Espacio de participación para promoover la libertad religiosa y culto(2)
*Espacios de partcipación para promover los derechos (4)</t>
  </si>
  <si>
    <t>MT404</t>
  </si>
  <si>
    <t>FORTALECIMIENTO A LOS SISTEMAS LOCALES DE JUSTICIA EN  10 MUNICPIOS PRIORIZADOS EN EL DPTO DE SUCRE
CONVENIO INTERADMINISTRATIVO No. 684-2025 ENTRE LA NACIÓN - MINISTERIO DE JUSTICIA Y DEL DERECHOY LA GOBERANCION DE SUCRE. (Tipo Banco: Banco de Gestiones) (Meta de la gestión: 1)</t>
  </si>
  <si>
    <t>FORTALECIMIENTO A LOS SISTEMAS LOCALES DE JUSTICIA EN  10 MUNICPIOS PRIORIZADOS EN EL DPTO DE SUCRE
CONVENIO INTERADMINISTRATIVO No. 684-2025 ENTRE LA NACIÓN - MINISTERIO DE JUSTICIA Y DEL DERECHOY LA GOBERANCION DE SUCRE. (Tipo de banco: Banco de Gestiones) (Meta de la gestión: 1) (Ejecutado: 1)</t>
  </si>
  <si>
    <t>implementar estrategiás de prevección en la ciudadania para evitar la captación de pesonas a través de las redes sociales.</t>
  </si>
  <si>
    <t>MT405</t>
  </si>
  <si>
    <t>Salón comunal dotado</t>
  </si>
  <si>
    <t>4502008</t>
  </si>
  <si>
    <t>Salones comunales dotados</t>
  </si>
  <si>
    <t>450200800</t>
  </si>
  <si>
    <t xml:space="preserve">Incluye la dotación a la infraestructura construida. </t>
  </si>
  <si>
    <t>Número de salones comunales</t>
  </si>
  <si>
    <t>Fortalecimiento de las organizaciones sociales y comunales, mediante el Proyecto Educativo Institucional-PEI EPAC 2024-2027, desarrollado por la Escuela Politécnica de Artes y Ciencias de Sucre para priorizar la transformación digital, las artes emergente (Tipo Banco: Banco de Gestiones) (Meta de la gestión: 1)
DOTACIÓN A LA FEDERACIÓN COMUNAL DE SUCRE: UN COMPUTADOR DE SCRTORIO COMPLETO (MONITOR, CPU, TECLADO) (Tipo Banco: Banco de Gestiones) (Meta de la gestión: 1)</t>
  </si>
  <si>
    <t>DOTACIÓN A LA FEDERACIÓN COMUNAL DE SUCRE: UN COMPUTADOR DE SCRTORIO COMPLETO (MONITOR, CPU, TECLADO) (Tipo de banco: Banco de Gestiones) (Meta de la gestión: 1) (Ejecutado: 1)</t>
  </si>
  <si>
    <t>Proyectos de dotación de salones comunales en el departamento de sucre (por formular)</t>
  </si>
  <si>
    <t>Proyectos de dotación de salones comunales en el departamento de sucre</t>
  </si>
  <si>
    <t>MT406</t>
  </si>
  <si>
    <t>4502026</t>
  </si>
  <si>
    <t>450202600</t>
  </si>
  <si>
    <t>Incluye la realización de los documentos de contenido normativo para la reglamentación de las diferentes lineas de acción del programa.</t>
  </si>
  <si>
    <t>ACTO ADMINISTRATIVO QUE REGLAMENTE EL FUNCIONAMIENTO DEL CONSEJO DEPARTAMENTAL DE PAZ.
 (Tipo Banco: Banco de Gestiones) (Meta de la gestión: 1)
PLAN ESTRATÉGICO DE SEGURIDAD Y PROTECCIÓN – PESP. (Tipo Banco: Banco de Gestiones) (Meta de la gestión: 1)</t>
  </si>
  <si>
    <t>ACTO ADMINISTRATIVO QUE REGLAMENTE EL FUNCIONAMIENTO DEL CONSEJO DEPARTAMENTAL DE PAZ.
 (Tipo de banco: Banco de Gestiones) (Meta de la gestión: 1) (Ejecutado: 1)
PLAN ESTRATÉGICO DE SEGURIDAD Y PROTECCIÓN – PESP. (Tipo de banco: Banco de Gestiones) (Meta de la gestión: 1) (Ejecutado: 1)</t>
  </si>
  <si>
    <t>Cumplimiento al acuerdo de paz</t>
  </si>
  <si>
    <t>MT407</t>
  </si>
  <si>
    <t>Servicio de organización de procesos electorales</t>
  </si>
  <si>
    <t>4502025</t>
  </si>
  <si>
    <t>procesos electorales realizados</t>
  </si>
  <si>
    <t>450202500</t>
  </si>
  <si>
    <t xml:space="preserve">Incluye la disposición de los espacios y la logística para el desarrollo de procesos electorales. </t>
  </si>
  <si>
    <t>Número de procesos electorales</t>
  </si>
  <si>
    <t>ELECCIONES AUTORIDADES LOCALES (Bpin: ) (Meta del proyecto: 1) (Tipo de banco: Banco de Gestiones)</t>
  </si>
  <si>
    <t>elecciones</t>
  </si>
  <si>
    <t>MT408</t>
  </si>
  <si>
    <t>ASISTENCIA TÉCNICA A LAS ORGANIZACIONES DEFENSORAS DE DERECHOS HUMANOS DEL DEPARTAMENTO DE SUCRE EN MATERIA DE FORMULACIÓN DE PROYECTOS EN COMPAÑÍA DEL MINISTERIO DEL INTERIOR (BPIN: Recursos Propios) (Meta del Proyecto: 1) (Ejecución 2024: 1)</t>
  </si>
  <si>
    <t xml:space="preserve">
ACTIVIDAD: ESTRATEGIA DE PROMOCIÓN Y PEDAGOGÍA EN METODOS DE RESOLUCIÓN DE CONFLICTOS PARA ADOLESCENTES DE RESPONSABILIDAD PENAL 
 (Tipo Banco: Banco de Gestiones) (Meta de la gestión: 1)</t>
  </si>
  <si>
    <t xml:space="preserve">
ACTIVIDAD: ESTRATEGIA DE PROMOCIÓN Y PEDAGOGÍA EN METODOS DE RESOLUCIÓN DE CONFLICTOS PARA ADOLESCENTES DE RESPONSABILIDAD PENAL 
 (Tipo de banco: Banco de Gestiones) (Meta de la gestión: 1) (Ejecutado: 1)</t>
  </si>
  <si>
    <t>APOYO LOGISTICO PARA ESPACIOS DE PARTICIPACIÓN Y FUNCIONAMIENTO DE LA FEDERACIÓN COMUNAL, VIGENCIA 2026 DEL DEPARTAMENTO DE SUCRE. (BPIN: 202600000010198) (Meta del proyecto: 2) (Tipo de Banco: Banco Territorial)
APOYO LOGISTICO PARA ESPACIOS DE PARTICIPACIÓN Y FUNCIONAMIENTO DE LA FEDERACIÓN COMUNAL, VIGENCIA 2026 DEL DEPARTAMENTO DE SUCRE. (BPIN: 202600000010198) (Meta del proyecto: 2) (Tipo de Banco: Banco Territorial)</t>
  </si>
  <si>
    <t>Asistencia técnicas a poblaciones vulnerables</t>
  </si>
  <si>
    <t>MT409</t>
  </si>
  <si>
    <t>CONSTRUCCIÓN DE LA CASA DE PARTICIPACIÓN CIUDADANA EN EL MUNICIPIO DE SINCELEJO DEPARTAMENTO DE SUCRE (Bpin: 2024002700183) (Meta del proyecto: 1) (Tipo de banco: Banco de Regalías)</t>
  </si>
  <si>
    <t xml:space="preserve">Adecuación/Construcción Casa de Participación ciudadana </t>
  </si>
  <si>
    <t>MT410</t>
  </si>
  <si>
    <t>Dotación de la casa de participación ciudadana (Bpin: ) (Meta del proyecto: 1) (Tipo de banco: Sin Tipo de Banco)</t>
  </si>
  <si>
    <t xml:space="preserve">Dotación Casa de Participación ciudadana </t>
  </si>
  <si>
    <t>MT411</t>
  </si>
  <si>
    <t>ASISTENCIA TECNICA A JUNTAS DE ACCION COMUNAL EN EL DEPARTAMENTO DE SUCRE (BPIN: Por Gestión) (Meta del Proyecto: ) (Ejecución 2024: 500)</t>
  </si>
  <si>
    <t>ASISTENCIA TECNICA A JUNTAS DE ACCIÓN COMUNAL
4 asistencias técnicas en temas juridicos  a Juntas de Acciones Comunales en los municipio de San Onofre, San Marcos, La Unión y en Sincelejo 
 (Tipo Banco: Banco de Gestiones) (Meta de la gestión: 4)
ASISTENCIA TÉCNICA A LAS SESIONES DEL COMITÉ DPTAL DE JUSTICIA (Tipo Banco: Banco de Gestiones) (Meta de la gestión: 2)</t>
  </si>
  <si>
    <t>ASISTENCIA TECNICA A JUNTAS DE ACCIÓN COMUNAL
4 asistencias técnicas en temas juridicos  a Juntas de Acciones Comunales en los municipio de San Onofre, San Marcos, La Unión y en Sincelejo 
 (Tipo de banco: Banco de Gestiones) (Meta de la gestión: 4) (Ejecutado: 4)
ASISTENCIA TÉCNICA A LAS SESIONES DEL COMITÉ DPTAL DE JUSTICIA (Tipo de banco: Banco de Gestiones) (Meta de la gestión: 2) (Ejecutado: 1)</t>
  </si>
  <si>
    <t xml:space="preserve">
2 JORNADA DE ATENCIÓN A JUNTAS DE ACCIÓN COMUNAL EN MUNICIPIOS (ASISTENCIA TÉCNICA) (Meta Programada: 2) (Tipo de Banco: Banco de Gestiones)
ASISTENCIA TÉCNICA PARA LA ELECCIÓN DEL PRESIDENTE DE LA FEDERACIÓN COMUNAL (Meta Programada: 1) (Tipo de Banco: Banco de Gestiones)
ASISTENCIA TECNICA A ELECCIÓN PRESIDENTE Y DELEGADOS DE LAS ASOJUNTAS (Meta Programada: 2) (Tipo de Banco: Banco de Gestiones)
ASISTENCIA TECNICA ELECCIONES DE NUEVAS JUNTAS DE ACCIÓN COMUNAL (Meta Programada: 2) (Tipo de Banco: Banco de Gestiones)</t>
  </si>
  <si>
    <t>2 JORNADA DE ATENCIÓN A JUNTAS DE ACCIÓN COMUNAL EN MUNICIPIOS (Bpin: Por Gestión)</t>
  </si>
  <si>
    <t>Asistencia técnicas a municipios y organizaciones de base del departamento de sucre</t>
  </si>
  <si>
    <t>MT412</t>
  </si>
  <si>
    <t>Índice de Desempeño Institucional (MIPG y MECI) en el Departamento de Sucre</t>
  </si>
  <si>
    <t>Adecuación Casa de participación ciudadana antigua - Cínica del afecto (Tipo Banco: Banco de Gestiones) (Meta de la gestión: 0)</t>
  </si>
  <si>
    <t>ADECUACIÓN CASA DE PARTICIPACIÓN CIUDADANA ANTIGUA (Meta Programada: 1) (Tipo de Banco: Banco de Gestiones)</t>
  </si>
  <si>
    <t>MT413</t>
  </si>
  <si>
    <t>251</t>
  </si>
  <si>
    <t>67</t>
  </si>
  <si>
    <t>Sucre Fortalece su riqueza étnica.</t>
  </si>
  <si>
    <t>ESPACIO DE CONCERTACION CON AFRO (BPIN: Por Gestión) (Meta del Proyecto: 2) (Ejecución 2024: 2)
ESPACIO DE CONCERTACION CON INDIGENAS (BPIN: Por Gestión) (Meta del Proyecto: 2) (Ejecución 2024: 2)</t>
  </si>
  <si>
    <t>ESPACIO DE LIDERAZGO PROPIO EN LOS JOVENES INDÍGENAS DEL DEPARTAMENTO DE SUCRE(1)
ACTIVIDAD: TALLER EN METODOS DE RESOLUCIÓN DE CONFLICTOS - MRC. PARA FORTALECER EL LIDERAZGO EN JOVENES INDIGENAS DEL MUNICIPIO DE TOLUVIEJO Y SAN ANTONIO DE PALMITOS.  (Tipo Banco: Banco de Gestiones) (Meta de la gestión: 2)
ESPACIO DE LIDERAZGO, PARTICIPACIÓN Y FORMACIÓN CON MUJERES INDIGENAS DEL DEPARTAMENTO DE SUCRE (1) 
"PROMOVIENDO LA PARTICIPACION EN MUJERES INDIGENAS", UNA INICIATIVA  PARA LA CONSTRUCCIÓN DE  LA PAZ Y LA EQUIDAD, MEDIANTE TALLERES DE LIDERAZGO Y ESPACIOS DE APRENDIZAJES COLABORATIVOS, EN EL MUNICIPIO DE  SAN ANTONIO DE PALMITOS (Tipo Banco: Banco de Gestiones) (Meta de la gestión: 1)
ESPACIO DE LIDERAZGO, PARTICIPACIÓN Y FORMACIÓN CON MUJERES AFROS DEL DEPARTAMENTO DE SUCRE (1)
FORTALECIMIENTO DE CAPACIDADES  MEDIANTE EL METODO  ALTERANTIVO DE RESOLCUCIÓN DE CONFLICTOS COMO HERRAMIENTA PARA LA CONSTRUCCIÓN DE LA PAZ Y LA CONVIVENCIA, CON  30  MUJERES AFRO DE LOS MUNICIPIOS DE  SAN ONOFRE (Tipo Banco: Banco de Gestiones) (Meta de la gestión: 1)</t>
  </si>
  <si>
    <t>ESPACIO DE LIDERAZGO PROPIO EN LOS JOVENES INDÍGENAS DEL DEPARTAMENTO DE SUCRE(1)
ACTIVIDAD: TALLER EN METODOS DE RESOLUCIÓN DE CONFLICTOS - MRC. PARA FORTALECER EL LIDERAZGO EN JOVENES INDIGENAS DEL MUNICIPIO DE TOLUVIEJO Y SAN ANTONIO DE PALMITOS.  (Tipo de banco: Banco de Gestiones) (Meta de la gestión: 2) (Ejecutado: 2)
ESPACIO DE LIDERAZGO, PARTICIPACIÓN Y FORMACIÓN CON MUJERES INDIGENAS DEL DEPARTAMENTO DE SUCRE (1) 
"PROMOVIENDO LA PARTICIPACION EN MUJERES INDIGENAS", UNA INICIATIVA  PARA LA CONSTRUCCIÓN DE  LA PAZ Y LA EQUIDAD, MEDIANTE TALLERES DE LIDERAZGO Y ESPACIOS DE APRENDIZAJES COLABORATIVOS, EN EL MUNICIPIO DE  SAN ANTONIO DE PALMITOS (Tipo de banco: Banco de Gestiones) (Meta de la gestión: 1) (Ejecutado: 1)
ESPACIO DE LIDERAZGO, PARTICIPACIÓN Y FORMACIÓN CON MUJERES AFROS DEL DEPARTAMENTO DE SUCRE (1)
FORTALECIMIENTO DE CAPACIDADES  MEDIANTE EL METODO  ALTERANTIVO DE RESOLCUCIÓN DE CONFLICTOS COMO HERRAMIENTA PARA LA CONSTRUCCIÓN DE LA PAZ Y LA CONVIVENCIA, CON  30  MUJERES AFRO DE LOS MUNICIPIOS DE  SAN ONOFRE (Tipo de banco: Banco de Gestiones) (Meta de la gestión: 1) (Ejecutado: 1)</t>
  </si>
  <si>
    <t>Apoyo LOGÍSTICO PARA LA ORGANIZACIÓN Y FUNCIONAMIENTO DE LOS ESPACIOS DE PARTICIPACIÓN DEL CONSEJO DE PAZ Y LAS COMUNIDADES ETNICAS, VIGENCIA 2026 EN EL DEPARTAMENTO DE Sucre (BPIN: 202600000008137) (Meta del proyecto: 1) (Tipo de Banco: Banco Territorial) (Estado en Portafolio: En gestión de recursos)
DR VICTOR INDICAR LA GESTIÒN (Meta Programada: 1) (Tipo de Banco: Banco de Gestiones)</t>
  </si>
  <si>
    <t xml:space="preserve">
*Espacio de liderazgo propio en los jovenes de las etnias del departamento de sucre(2)
*Espacio de liderazgo, participación y formación con mujeres indigenas y afros del departamento de sucre (2)
</t>
  </si>
  <si>
    <t>MT414</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</si>
  <si>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(Tipo de Banco: Banco Territorial)</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</si>
  <si>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(Tipo de Banco: Banco Territorial) (Meta total del indicador: 5520.0) (Meta total de la vigencia: 0.0) (Ejecutado: 0.0)</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</si>
  <si>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5520) (Tipo de Banco: Banco Territorial)
FALTA PROGRAMAR CAPACITACIÓN A PERSONAS DE GRUPOS ETNICOS (Meta Programada: 30) (Tipo de Banco: Banco de Gestiones)</t>
  </si>
  <si>
    <t>Capacitación en formulación de proyectos en Métodologia General Ajustada (MGA) con grupos étnicos (Por gestión) (Bpin: Por Gestión) (Tipo de banco: Banco de Gestiones)</t>
  </si>
  <si>
    <t>Capacitación en formulación de proyectos en Métodologia General Ajustada (MGA) con grupos étnicos</t>
  </si>
  <si>
    <t>MT415</t>
  </si>
  <si>
    <t>Fortalecimiento del buen gobierno para el respeto y garantía de los derechos humanos.</t>
  </si>
  <si>
    <t>MESA DE CONCERTACIÓN AFRO PARA LA CONSTRUCCIÓN DEL PLAN DE DESARROLLO (BPIN: Por Gestión) (Meta del Proyecto: 1) (Ejecución 2024: 1)
MESA DE CONCERTACIÓN INDÍGENA PARA LA CONSTRUCCIÓN DEL PLAN DE DESARROLLO (BPIN: Por Gestión) (Meta del Proyecto: 1) (Ejecución 2024: 1)
PRESTACIÓN DE SERVICIOS PROFECIONALES Y DE APOYO PARA EL FORTALECIMIENTO ORGANIZATIVO DE LAS JUNTAS DE ACCIONES COMUNALES EN EL DEPARTAMENTO DE SUCRE (2024002700038): 1 (BPIN: 2024002700038) (Meta del Proyecto: 1) (Ejecución 2024: 1)
FORTALECIMIENTO A LOS PROCESOS  PROCESOS ORGANIZATIVOS Y CULTURALES DE LAS ORGANIZACIONES ÉTNICAS (AFRO, INDÍGENA Y ROOM) EN EL DEPARTAMENTO DE SUCRE (2024002700072): 3 (BPIN: 2024002700072) (Meta del Proyecto: 3) (Ejecución 2024: 3)</t>
  </si>
  <si>
    <t>Apoyo logístico para la realización de espacios de participación de comunidades étnicas en el Departamento de Sucre (BPIN: 202400000002779) (Meta del proyecto: 2) (Tipo de Banco: Banco Territorial) (Estado en Portafolio: En Ejecución)</t>
  </si>
  <si>
    <t>MESA DE CONCERTACIÓN INDÍGENA (Pendiente por formular) (Bpin: )
MESA DE CONCERTACIÓN AFRO (Pendiente por formular) (Bpin: )</t>
  </si>
  <si>
    <t xml:space="preserve">Se dio la participación en un espacio de </t>
  </si>
  <si>
    <t>*Espacio de participación de la consultiva departamental afrocolombiana realizado para el fortalecimiento de la instintucionalidad (4)
*Espacio de participación de la mesa permanente de concertación indigena ampliada y de dialogo para el fortalecimiento d</t>
  </si>
  <si>
    <t>MT416</t>
  </si>
  <si>
    <t>Recuperación y fortalecimiento de los saberes ancestrales de los grupos etnicos realizados en el departamento de Sucre</t>
  </si>
  <si>
    <t>MT417</t>
  </si>
  <si>
    <t>Proporción de animales atendidos en el centro de bienestar animal del departamento de Sucre.</t>
  </si>
  <si>
    <t>Secretaría del Interior</t>
  </si>
  <si>
    <t>Objetivo 11: Lograr que las ciudades sean más inclusivas, seguras, resilientes y sostenibles</t>
  </si>
  <si>
    <t>68</t>
  </si>
  <si>
    <t>Protección animal para el departamento de Sucre</t>
  </si>
  <si>
    <t>Infraestructura para el bienestar animal construida y dotada</t>
  </si>
  <si>
    <t>4501058</t>
  </si>
  <si>
    <t>Infraestructura para el bienestar animal construida</t>
  </si>
  <si>
    <t>450105800</t>
  </si>
  <si>
    <t>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t>
  </si>
  <si>
    <t>Secretaría de Desarrollo Económico y Medio Ambiente, Secretaría de Interior y Secretaría de Salud.</t>
  </si>
  <si>
    <t>Infraestructura animal (por formular) (Bpin: )</t>
  </si>
  <si>
    <t>A cargo de desarrollo económico</t>
  </si>
  <si>
    <t xml:space="preserve">Bienestar Animal </t>
  </si>
  <si>
    <t>MT418</t>
  </si>
  <si>
    <t>Servicio de apoyo financiero para la atención integral de animales</t>
  </si>
  <si>
    <t>4501063</t>
  </si>
  <si>
    <t>Prestadores del servicio de atención integral de animales apoyados</t>
  </si>
  <si>
    <t>450106300</t>
  </si>
  <si>
    <t>Corresponde al apoyo financiero entregado para el desarrollo de las labores de refugios o fundaciones que reciban animales vulnerables</t>
  </si>
  <si>
    <t>Número de prestadores</t>
  </si>
  <si>
    <t>Apoyo animal (por formular) (Bpin: )</t>
  </si>
  <si>
    <t>MT419</t>
  </si>
  <si>
    <t>Número de Damnificados por eventos de Temporada de Lluvias en el departamento de Sucre</t>
  </si>
  <si>
    <t>152279</t>
  </si>
  <si>
    <t>Unidad Nacional de Gestión del Riesgo de Desastres -UNGRD</t>
  </si>
  <si>
    <t>38070</t>
  </si>
  <si>
    <t>13. Acción por el clima</t>
  </si>
  <si>
    <t>Gestión de riesgo de desastres y adaptación al cambio climático</t>
  </si>
  <si>
    <t>69</t>
  </si>
  <si>
    <t>Oportunidades para Reducir el Riesgo de Desastres y Adaptarse al Cambio Climático.</t>
  </si>
  <si>
    <t>Gestión del riesgo de desastres y emergencias</t>
  </si>
  <si>
    <t>4503</t>
  </si>
  <si>
    <t>Servicio de atención a emergencias y desastres</t>
  </si>
  <si>
    <t>4503004</t>
  </si>
  <si>
    <t>Emergencias y desastres atendidas</t>
  </si>
  <si>
    <t>450300400</t>
  </si>
  <si>
    <t>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t>
  </si>
  <si>
    <t>Número de emergencias</t>
  </si>
  <si>
    <t>Unidad de Riesgo</t>
  </si>
  <si>
    <t>CONTRATO CDCD - 001 -2024 PRESTACION DE SERVICIOS PARA BRINDAR APOYO LOGISTICO Y OPERATIVO EN EL SUMINISTRO Y TRANSPORTE DE AGUA POTABLE EN CARROTANQUE A LOS MUNICIPIOS DEL DEPARTAMENTO DE SUCRE, CONFORME A LAS ACTIVIDADES CONTEMPLADAS EN EL PLAN DE ACCIÓ (BPIN: Recursos Propios) (Meta del Proyecto: ) (Ejecución 2024: 1)
UNGRD: Orden No: SMD-GS-CTQ-044-2024 SUMINISTRO DE CARROTANQUES PARA ABASTECIMIENTO DE AGUA POTABLE PARA LA RESPUESTA Y RECUPERACIÓN DE LA EMERGENCIA COMO CONSECUENCIA DE LA OCURRENCIA DE LA TEMPORADA DE SEQUÍA Y DESABASTECIMIENTO, EN EL DEPARTAMENTO DE SUCRE (BPIN: Por Gestión) (Meta del Proyecto: ) (Ejecución 2024: 1)
APOYO OPERACIONAL Y LOGÍSTICO PARA ATENDER LA EMERGENCIA POR AMENAZAS DE ORIGEN NATURAL Y ANTRÓPICO QUE AFECTAN A LAS FAMILIAS VULNERABLES EN EL DEPARTAMENTO DE SUCRE. (BPIN: Recursos Propios) (Meta del Proyecto: ) (Ejecución 2024: 1)
CAREGATO (BPIN: Por Gestión) (Meta del Proyecto: ) (Ejecución 2024: 1)
CONTRATO CDCD - 004 -2024 SUMINISTRO DE MATERIAL DE FERRETERÍA PARA ATENDER LA EMERGENCIA POR AMENAZAS DE ORIGEN NATURAL Y ANTROPICO QUE AFECTAN A LAS FAMILIAS VULNERABLES DEL DEPARTAMENTO DE SUCRE. (BPIN: 202400000002743) (Meta del Proyecto: ) (Ejecución 2024: 1)</t>
  </si>
  <si>
    <t>APOYO LOGISTICO Y OPERATIVO EN EL SUMINISTRO Y TRANSPORTE DE AGUA POTABLE EN CARROTANQUE A LOS MUNICIPIOS DEL DEPARTAMENTO DE SUCRE - DESABASTECIMIENTO DE AGUA (CONVENIO CON VEOLIA) (Tipo Banco: Banco de Gestiones) (Meta de la gestión: 2)</t>
  </si>
  <si>
    <t>APOYO LOGISTICO Y OPERATIVO EN EL SUMINISTRO Y TRANSPORTE DE AGUA POTABLE EN CARROTANQUE A LOS MUNICIPIOS DEL DEPARTAMENTO DE SUCRE - DESABASTECIMIENTO DE AGUA (CONVENIO CON VEOLIA) (Tipo de banco: Banco de Gestiones) (Meta de la gestión: 2) (Ejecutado: 2)</t>
  </si>
  <si>
    <t>Suministro Suministro de material de ferretería para atender la emergencia por amenazas de origen natural y antrópico que afectan a las familias vulnerables del departamento de sucre Sucre Sucre (BPIN: 202600000008523) (Meta del proyecto: 1) (Tipo de Banco: Banco Territorial) (Estado en Portafolio: Registrado en banco)
Servicio Apoyo operacional y logístico para atender la emergencia por amenazas de origen natural y antrópico que afectan a las familias vulnerables en el departamento de sucre Sucre (BPIN: 202600000008524) (Meta del proyecto: 1) (Tipo de Banco: Banco Territorial) (Estado en Portafolio: Registrado en banco)
PRESTACION DE SERVICIOS PARA BRINDAR APOYO LOGISTICO Y OPERATIVO EN EL SUMINISTRO Y TRANSPORTE DE AGUA POTABLE EN CARROTANQUE A LOS MUNICIPIOS DEL DEPARTAMENTO DE SUCRE (Meta Programada: 2) (Tipo de Banco: Banco de Gestiones)</t>
  </si>
  <si>
    <t>APOYO OPERACIONAL Y LOGÍSTICO PARA ATENDER LA EMERGENCIA POR AMENAZAS DE ORIGEN NATURAL Y ANTRÓPICO QUE AFECTAN A LAS FAMILIAS VULNERABLES EN EL DEPARTAMENTO DE SUCRE (Pendiente por formular) (Bpin: )
PRESTACION DE SERVICIOS PARA BRINDAR APOYO LOGISTICO Y OPERATIVO EN EL SUMINISTRO Y TRANSPORTE DE AGUA POTABLE EN CARROTANQUE A LOS MUNICIPIOS DEL DEPARTAMENTO DE SUCRE (Pendiente por formular) (Bpin: )
SUMINISTRO DE MATERIAL DE FERRETERÍA PARA ATENDER LA EMERGENCIA POR AMENAZAS DE ORIGEN NATURAL Y ANTROPICO QUE AFECTAN A LAS FAMILIAS VULNERABLES DEL DEPARTAMENTO DE SUCRE (Pendiente por formular) (Bpin: )</t>
  </si>
  <si>
    <t>Se formulan 3 proyectos para atender 2 calamidades anuales, la de temporada de lluvias y la de temporada de sequía</t>
  </si>
  <si>
    <t>Adquisición de banco de materiales afectaciones en viviendas por incendios y por vientos huracanados.
Suministro de tanques de almacenamiento de agua como puntos de abastecimiento, se ejecutó, no ha sido radicado en el Banco de proyectos. Ejecutado por Se</t>
  </si>
  <si>
    <t>MT420</t>
  </si>
  <si>
    <t>Número de municipios con declaratoria de calamidad pública por temporada seca o de menos lluvia en el departamento de Sucre</t>
  </si>
  <si>
    <t>Obras de infraestructura para la reducción del riesgo de desastres</t>
  </si>
  <si>
    <t>4503022</t>
  </si>
  <si>
    <t>Obras de infraestructura para la reducción del riesgo de desastres realizadas</t>
  </si>
  <si>
    <t>450302200</t>
  </si>
  <si>
    <t>Intervenciones que buscan reducir el nivel de riesgo existente en un determinado sitio, mediante acciones de carácter estructural – físicas que conlleven a corregir o reducir las condiciones de amenaza, cuando esto sea posible, y/o la vulnerabilidad de los elementos expuestos.</t>
  </si>
  <si>
    <t>CONSTRUCCIÓN DE POZOS PROFUNDOS ACCIONADOS CON ENERGÍA FOTOVOLTAICA EN LOS MUNICIPIOS DEL DEPARTAMENTO DE SUCRE, PARA MITIGAR LAS AFECTACIONES POR TEMPORADA DE SEQUÍA CON INCIDENCIA DEL FENÓMENO DEL NIÑO (BPIN: Recursos Propios) (Meta del Proyecto: 4) (Ejecución 2024: 4)</t>
  </si>
  <si>
    <t>MANTENIMENTO DE JAGUEYES COMUNITARIOS EN EL DEPARTAMENTO DE SUCRE (Tipo Banco: Banco de Gestiones) (Meta de la gestión: 2)
IMPLEMENTACIÓN DE ACCIONES DE MITIGACIÓN Y REDUCCIÓN DEL RIESGO ANTE LA POSIBLE TEMPORADA DE LLUVIAS Y CONSOLIDACIÓN DEL FENOMENO DE LA NIÑA EN EL DEPARTAMENTO DE SUCRE (CONSTRUCCIÓN DE JARILLONES DE PROTECCIÓN EN LAS SUBREGIOSNES MOJANA Y SAN JORGE) (Tipo Banco: Banco de Gestiones) (Meta de la gestión: 4)
CONSTRUCCIÓN DE OBRAS PARA LA MITIGACIÓN DEL RIESGO DE INUNDACIÓN Y SOCAVACIÓN EN EL BARRIO ALTOS DEL ROSARIO EN EL MUNICIPIO DE SINCELEJO SUCRE (BPIN: 2023002700171) (Tipo de Banco: Banco de Regalías)</t>
  </si>
  <si>
    <t>MANTENIMENTO DE JAGUEYES COMUNITARIOS EN EL DEPARTAMENTO DE SUCRE (Tipo de banco: Banco de Gestiones) (Meta de la gestión: 2) (Ejecutado: 5)
IMPLEMENTACIÓN DE ACCIONES DE MITIGACIÓN Y REDUCCIÓN DEL RIESGO ANTE LA POSIBLE TEMPORADA DE LLUVIAS Y CONSOLIDACIÓN DEL FENOMENO DE LA NIÑA EN EL DEPARTAMENTO DE SUCRE (CONSTRUCCIÓN DE JARILLONES DE PROTECCIÓN EN LAS SUBREGIOSNES MOJANA Y SAN JORGE) (Tipo de banco: Banco de Gestiones) (Meta de la gestión: 4) (Ejecutado: 4)</t>
  </si>
  <si>
    <t>CONSTRUCCIÓN DE POZOS PROFUNDOS ACCIONADOS CON ENERGÍA FOTOVOLTAICA EN LOS MUNICIPIOS DEL DEPARTAMENTO DE SUCRE, PARA MITIGAR LAS AFECTACIONES POR TEMPORAv DA DE SEQUÍA CON INCIDENCIA DEL FENÓMENO DEL NIÑO (Pendiente por formular) (Tipo de Banco: Sin Tipo de Banco)
ALQUILER DE MAQUINARIA PARA CONSTRUCCION Y MANTENIMENTO DE OBRAS DE PROTECCION EN EL DEPARTAMENTO DE SUCRE (Pendiente por formular)
MANTENIMENTO DE JAGUEYES, CANALES Y ARROYOS EN EL DEPARTAMENTO DE SUCRE (Pendiente por formular)</t>
  </si>
  <si>
    <t>ALQUILER DE MAQUINARIA PARA CONSTRUCCION Y MANTENIMENTO DE OBRAS DE PROTECCION EN EL DEPARTAMENTO DE SUCRE (Pendiente por formular) (Bpin: )
MANTENIMENTO DE JAGUEYES, CANALES Y ARROYOS EN EL DEPARTAMENTO DE SUCRE (Pendiente por formular) (Bpin: )
CONSTRUCCIÓN DE POZOS PROFUNDOS ACCIONADOS CON ENERGÍA FOTOVOLTAICA EN LOS MUNICIPIOS DEL DEPARTAMENTO DE SUCRE, PARA MITIGAR LAS AFECTACIONES POR TEMPORAv DA DE SEQUÍA CON INCIDENCIA DEL FENÓMENO DEL NIÑO (Pendiente por formular) (Bpin: )</t>
  </si>
  <si>
    <t xml:space="preserve">Construcción y/o mantenimiento de pozos profundos
Construcción y/o mantenimiento de  jagüeyes,
Construcción y/o mantenimiento obras de protección,
Construcción y/o mantenimiento canalizaciones,
Mantenimiento de vías                                        </t>
  </si>
  <si>
    <t>MT421</t>
  </si>
  <si>
    <t>4503002</t>
  </si>
  <si>
    <t>450300200</t>
  </si>
  <si>
    <t>ASISTENCIA TECNICA EN LA ELABORACION Y REVISION DE DECRETOS DE CALAMIDADES (BPIN: Por Gestión) (Meta del Proyecto: ) (Ejecución 2024: 26)
CAPACITACIÓN FONDOS TERRITORIALES DE GRD CON APOYO DE LA UNGRD (BPIN: Por Gestión) (Meta del Proyecto: ) (Ejecución 2024: 26)
ASISTENCIA TECNICA MANEJO DE DESASTRES, INSTALACION DE SALAS DE CRISIS Y REPORTES DE INFORMACION (BPIN: Por Gestión) (Meta del Proyecto: ) (Ejecución 2024: 26)</t>
  </si>
  <si>
    <t>ASISTENCIA TECNICA A COORDINADOR DE RIESGO MUNICIPAL EN LA ELABORACION Y REVISION DE DECRETOS DE CALAMIDADES (Tipo Banco: Banco de Gestiones) (Meta de la gestión: 26)
ASISTENCIA TECNICA MANEJO DE DESASTRES, INSTALACION DE SALAS DE CRISIS Y REPORTES DE INFORMACION  DECRETOS DE CALAMIDADES (Tipo Banco: Banco de Gestiones) (Meta de la gestión: 6)</t>
  </si>
  <si>
    <t>ASISTENCIA TECNICA A COORDINADOR DE RIESGO MUNICIPAL EN LA ELABORACION Y REVISION DE DECRETOS DE CALAMIDADES (Tipo de banco: Banco de Gestiones) (Meta de la gestión: 26) (Ejecutado: 26)
ASISTENCIA TECNICA MANEJO DE DESASTRES, INSTALACION DE SALAS DE CRISIS Y REPORTES DE INFORMACION  DECRETOS DE CALAMIDADES (Tipo de banco: Banco de Gestiones) (Meta de la gestión: 6) (Ejecutado: 6)</t>
  </si>
  <si>
    <t>ASISTENCIA TECNICA MANEJO DE DESASTRES, INSTALACION DE SALAS DE CRISIS Y REPORTES DE INFORMACION  DECRETOS DE CALAMIDADES 
ASISTENCIA TECNICA EN LA ELABORACION Y REVISION DE DECRETOS DE CALAMIDADES (Por Gestión) (BPIN: Por Gestión)</t>
  </si>
  <si>
    <t>ASISTENCIA TECNICA EN LA ELABORACION Y REVISION DE DECRETOS DE CALAMIDADES (Por Gestión) (Bpin: Por Gestión)
ASISTENCIA TECNICA MANEJO DE DESASTRES, INSTALACION DE SALAS DE CRISIS Y REPORTES DE INFORMACION  DECRETOS DE CALAMIDADES  (Bpin: )</t>
  </si>
  <si>
    <t>Se atienden los 26 municipios por año</t>
  </si>
  <si>
    <t>Construcción de pozos  jagüeyes, obras de protección, canalizaciones, mantenimiento de vías
Asistencia técnica y capacitaciones dirigida a CDGRD Y CMGRD por parte de funcionarios de unidad departamental y/o nacional</t>
  </si>
  <si>
    <t>MT422</t>
  </si>
  <si>
    <t>Servicio de monitoreo y seguimiento para la gestión del riesgo</t>
  </si>
  <si>
    <t>4503018</t>
  </si>
  <si>
    <t>Sistemas de Alertas Tempranas Implementados</t>
  </si>
  <si>
    <t>450301800</t>
  </si>
  <si>
    <t>Acciones para generar datos e información sobre el comportamiento de los fenómenos amenazantes, la vulnerabilidad y la dinámica de las condiciones de riesgo en el territorio que orienten la toma de decisiones.</t>
  </si>
  <si>
    <t>FORTALECIMIENTO DEL SISTEMA DE ALERTAS TEMPRANAS EN LA UNIDAD ADMINISTRATIVA ESPECIAL PARA LA GESTIÓN DEL RIESGO, ATENCIÓN DE DESASTRES Y CAMBIO CLIMATICO DEL DEPARTAMENTO DE SUCRE. (BPIN: 202500000039504) (Tipo de Banco: Banco Territorial)</t>
  </si>
  <si>
    <t>FORTALECIMIENTO DEL SISTEMA DE ALERTAS TEMPRANAS EN LA UNIDAD ADMINISTRATIVA ESPECIAL PARA LA GESTIÓN DEL RIESGO, ATENCIÓN DE DESASTRES Y CAMBIO CLIMATICO DEL DEPARTAMENTO DE SUCRE. (BPIN: 202500000039504) (Tipo de banco: Banco Territorial) (Meta total del proyecto: 1) (Ejecutado: 1.0)</t>
  </si>
  <si>
    <t>Adquisición de elementos de comunicación y georreferenciación   radiotelefonos, drones, gps.
Crear sistema de monitoreo de emergencias.
Fortalecimiento de las salas situacionales.</t>
  </si>
  <si>
    <t>MT423</t>
  </si>
  <si>
    <t>4503023</t>
  </si>
  <si>
    <t>450302300</t>
  </si>
  <si>
    <t>FORMULACION DEL PLAN DEPARTAMENTAL DE PREPARACIÓN, RESPUESTA Y RECUPERACIÓN ANTE LA SEGUNDA TEMPORADA SECA Y LA SEGUNDA TEMPORADA DE LLUVIAS CON INFLUENCIA DEL FENÓMENO LA NIÑA (BPIN: Por Gestión) (Meta del Proyecto: ) (Ejecución 2024: 1)</t>
  </si>
  <si>
    <t>APOYO TÉCNICO PARA LA ESTRUCTURACIÓN DE PROGRAMAS QUE PERMITAN DEFINIR PROCESOS DE GESTIÓN EFECTIVA ANTE LOS RIESGOS NATURALES COSTEROS EN EL DEPARTAMENTO DE SUCRE (BPIN: 2024002700130) (Tipo de Banco: Banco Territorial)</t>
  </si>
  <si>
    <t>APOYO TÉCNICO PARA LA ESTRUCTURACIÓN DE PROGRAMAS QUE PERMITAN DEFINIR PROCESOS DE GESTIÓN EFECTIVA ANTE LOS RIESGOS NATURALES COSTEROS EN EL DEPARTAMENTO DE SUCRE (BPIN: 2024002700130) (Tipo de banco: Banco Territorial) (Meta total del proyecto: 1) (Ejecutado: 1.0)</t>
  </si>
  <si>
    <t>ACTUALIZACION DE DOCUMENTO DE LA ESTRATEGIA DEPARTAMENTAL DE RESPUESTA (Meta Programada: 1) (Tipo de Banco: Banco de Gestiones)</t>
  </si>
  <si>
    <t>Actualización Plan Departamental de Gestión de Riesgo y Emergencia
Actualización de las Estrategias</t>
  </si>
  <si>
    <t>MT424</t>
  </si>
  <si>
    <t>Servicios de apoyo para atención de población afectada por situaciones de emergencia, desastre o declaratorias de calamidad pública</t>
  </si>
  <si>
    <t>4503028</t>
  </si>
  <si>
    <t>Personas afectadas por situaciones de emergencia, desastre o declaratorias de calamidad pública apoyadas</t>
  </si>
  <si>
    <t>450302800</t>
  </si>
  <si>
    <t>Corresponde a la entrega de recursos en especie o monetarios dirigidos a la población afectada por situaciones  de emergencias sanitarias, naturales,  eventos catastróficos o calamidad pública declarada.</t>
  </si>
  <si>
    <t>GESTION DE AYUDAS HUMANITARIAS (BPIN: Por Gestión) (Meta del Proyecto: 100) (Ejecución 2024: 31000)</t>
  </si>
  <si>
    <t>GESTION DE AYUDAS HUMANITARIAS (Tipo Banco: Banco de Gestiones) (Meta de la gestión: 1500)</t>
  </si>
  <si>
    <t>GESTION DE AYUDAS HUMANITARIAS (Tipo de banco: Banco de Gestiones) (Meta de la gestión: 1500) (Ejecutado: 1500)</t>
  </si>
  <si>
    <t>GESTION DE AYUDAS HUMANITARIAS</t>
  </si>
  <si>
    <t>GESTION DE AYUDAS HUMANITARIAS (Bpin: )</t>
  </si>
  <si>
    <t>Gestión de Ayudas humanitarias económicas a través de giros de la  UNGRD  a los damnificados</t>
  </si>
  <si>
    <t>MT425</t>
  </si>
  <si>
    <t>Servicio prevención y control de incendios</t>
  </si>
  <si>
    <t>4503035</t>
  </si>
  <si>
    <t>Cuerpos de bomberos disponibles para la prevención y control de incendios en la entidad territorial</t>
  </si>
  <si>
    <t>450303500</t>
  </si>
  <si>
    <t xml:space="preserve">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t>
  </si>
  <si>
    <t>Número de cuerpos de bomberos</t>
  </si>
  <si>
    <t>FORTALECIMIENTO DE LA CAPACIDAD TÉCNICA Y OPERATIVA DE LOS CUERPOS DE BOMBEROS CONFORMADOS EN EL DEPARTAMENTO DE SUCRE (BPIN: Por gestión) (Meta del Proyecto: 1) (Ejecución 2024: 11)</t>
  </si>
  <si>
    <t>FORTALECIMIENTO DE LA CAPACIDAD TÉCNICA Y OPERATIVA DE LOS CUERPOS DE BOMBEROS CONFORMADOS EN EL DEPARTAMENTO DE SUCRE (Meta Programada: 10) (Tipo de Banco: Banco de Gestiones)</t>
  </si>
  <si>
    <t>Apoyo a los cuerpos de bomberos en atención de emergencias, suministro de combustible y alimentación.</t>
  </si>
  <si>
    <t>MT426</t>
  </si>
  <si>
    <t>Estaciones de bomberos construidas</t>
  </si>
  <si>
    <t>4503015</t>
  </si>
  <si>
    <t>450301500</t>
  </si>
  <si>
    <t xml:space="preserve">Incluye la construcción de Estaciones de bomberos en terrenos no construidos o cuya área esté libre por autorización de demolición total. A su vez, contiene la dotación a la infraestructura construida. </t>
  </si>
  <si>
    <t>Convenio de Transformación Digital MinTIC (Tipo Banco: Banco de Gestiones) (Meta de la gestión: 1)</t>
  </si>
  <si>
    <t>Convenio de Transformación Digital MinTIC (Tipo de banco: Banco de Gestiones) (Meta de la gestión: 1) (Ejecutado: 1)</t>
  </si>
  <si>
    <t>CONSTRUCCIÓN Y DOTACIÓN DE UNA ESTACIÓN DE BOMBEROS EN EL MUNICIPIO DE SANTIAGO DE TOLÚ, DEPARTAMENTO DE SUCRE (BPIN: 2022002700102) (Meta del proyecto: 1) (Tipo de Banco: Banco Territorial) (Estado en Portafolio: Suspendido)</t>
  </si>
  <si>
    <t>Bomberos Tolú (2022002700102) - En ejecución</t>
  </si>
  <si>
    <t>CONSTRUCCIÓN Y DOTACIÓN DE UNA ESTACIÓN DE BOMBEROS EN EL MUNICIPIO DE SANTIAGO DE TOLÚ, DEPARTAMENTO DE SUCRE</t>
  </si>
  <si>
    <t>MT427</t>
  </si>
  <si>
    <t>Capítulo de Paz</t>
  </si>
  <si>
    <t>Paz y víctimas - Iniciativas PDET con ruta de implementación activada</t>
  </si>
  <si>
    <t>Central de Información - Agencia de Renovación del Territorio (ART)</t>
  </si>
  <si>
    <t xml:space="preserve">13. Acción Por el Clima.
16. Paz Justicia e instituciones sólidas. </t>
  </si>
  <si>
    <t>Temática 1: Programas de Desarrollo con Enfoque Territorial</t>
  </si>
  <si>
    <t>Ordenamiento social de la propiedad rural y uso del suelo</t>
  </si>
  <si>
    <t>Documentos de estudios técnicos para la planificación sectorial y la gestión ambiental</t>
  </si>
  <si>
    <t>3204046</t>
  </si>
  <si>
    <t>Documentos técnicos para la planificación sectorial y la gestión ambiental formulados.</t>
  </si>
  <si>
    <t>320404600</t>
  </si>
  <si>
    <t>Incluye la elaboración de documentos técnicos, mapas técnicos, planes, informes, escenarios y estudios para  sustentar decisiones para la planificación sectorial y la gestión ambiental.</t>
  </si>
  <si>
    <t>Subsecretaría de Desarrollo Rural y Medio Ambiente y Secretaría de Interior</t>
  </si>
  <si>
    <t>Crear un programa ambiental participativo con veeduría para la conservación del Bosque seco tropical en las zonas ricas en biodiversidad en los municipios de la subregión Montes de María</t>
  </si>
  <si>
    <t xml:space="preserve">Sin observaciones relacionadas con proyectos. 
Walter manifiesta que esto es PDET y no sabe de qué se trata </t>
  </si>
  <si>
    <t>MT428</t>
  </si>
  <si>
    <t>6. Agua Limpia y Saneamiento.
7. Energía asequible y no contaminante.
8. Industria, innovación, e infraestructura
16. Paz Justicia e instituciones sólidas</t>
  </si>
  <si>
    <t>71</t>
  </si>
  <si>
    <t>Infraestructura y adecuación de tierras</t>
  </si>
  <si>
    <t>Agricultura y desarrollo rural</t>
  </si>
  <si>
    <t>ESTUDIOS, DISEÑOS Y FORTALECIMIENTO INSTITUCIONAL PARA LA OPRTIMIZACION DE LOS MINIDISTRITOS DE RIEGOS EN MUNICIPIOS PDET DEL DEPARTAMENTO DE SIUCRE. (Tipo Banco: Banco de Gestiones) (Meta de la gestión: 1)</t>
  </si>
  <si>
    <t>ESTUDIOS, DISEÑOS Y FORTALECIMIENTO INSTITUCIONAL PARA LA OPRTIMIZACION DE LOS MINIDISTRITOS DE RIEGOS EN MUNICIPIOS PDET DEL DEPARTAMENTO DE SIUCRE. (Meta Programada: 1) (Tipo de Banco: Banco de Gestiones)
ESTUDIOS Y DISEÑOS PARA LA CONSTRUCCIÓN DEL GRAN EMBALSE EN LA SUBREGIÓN SABANAS EN EL DEPARTAMENTO DE SUCRE (Tipo de Banco: Banco de Gestiones)</t>
  </si>
  <si>
    <t>Verificar con Secretaría de Desarrollo Económico: Municipios PDET</t>
  </si>
  <si>
    <t>MT429</t>
  </si>
  <si>
    <t>Minas y energia</t>
  </si>
  <si>
    <t>Secretaría de Energía y Secretaría de Interior</t>
  </si>
  <si>
    <t>CONSTRUCCIÓN DE SISTEMA DE AUTOGENERACIÓN ELÉCTRICA CON TECNOLOGÍA SOLAR FOTOVOLTAICA EN VIVIENDAS RURALES DISPERSAS EN EL DEPARTAMENTO DE SUCRE. (KIAT KOREA) (BPIN: ) (Meta del Proyecto: 217) (Ejecución 2024: 400)</t>
  </si>
  <si>
    <t xml:space="preserve">
CONSTRUCCIÓN DE SISTEMA DE AUTOGENERACIÓN ELÉCTRICA CON TECNOLOGÍA SOLAR FOTOVOLTAICA EN VIVIENDAS RURALES DISPERSAS EN EL DEPARTAMENTO DE SUCRE. (KIAT KOREA) (BPIN: 2022002700117) (Tipo de Banco: Banco Territorial)</t>
  </si>
  <si>
    <t>Construcción de sistemas de autogeneración eléctrica en viviendas rurales dispersas en el departamento de  Sucre (Bpin: 2022002700117) (Tipo de Banco: Banco Territorial) (Meta total del indicador: 2000.0) (Meta total de la vigencia: 2000.0) (Ejecutado: 2000.0)</t>
  </si>
  <si>
    <t>Construcción de sistemas individuales de energía solar fotovoltaica en la zona rural de los municipios de chalán y san marcos departamento de Sucre (BPIN: 202500000034777) (Meta del proyecto: 60) (Tipo de Banco: Banco Territorial) (Estado en Portafolio: En Ejecución)
CONSTRUCCIÓN DE SISTEMAS INDIVIDUALES DE ENERGÍA SOLAR FOTOVOLTAICA EN LA ZONA RURAL DEL MUNICIPIO DE SAN ONOFRE EN EL DEPARTAMENTO DE SUCRE (Tipo de Banco: Banco de Aliados)</t>
  </si>
  <si>
    <t>Corresponde a soluciones fotovoltaicas individuales, se incluye el proyecto de los coreanos que hicieron aporte de 76 mil millones y se beneficiara 2000 hogares, De igual manera se incluyen  los proyectos de comunidades energéticas : Ver municipios PDET
Walter manifiesta que esto es en Zonas PDET</t>
  </si>
  <si>
    <t>MT430</t>
  </si>
  <si>
    <t>Secretaría de infraestructura y Secretaría de Interior</t>
  </si>
  <si>
    <t>Meta indicativa: Secretaría de Infraestructura la cumple</t>
  </si>
  <si>
    <t>MT431</t>
  </si>
  <si>
    <t>servicio de acceso a zonas digitales</t>
  </si>
  <si>
    <t>zonas digitales instaladas</t>
  </si>
  <si>
    <t>Oficina de Gestión de Tecnologías de la Información TI y Secretaría de Interior</t>
  </si>
  <si>
    <t>Revisar si corresponde a un indicador secundairo, estas 8 no aparecen en PPI en este indicador.</t>
  </si>
  <si>
    <t>MT432</t>
  </si>
  <si>
    <t>Zonas comunitarias para la paz de MINTIC - ART (Tipo Banco: Banco de Gestiones) (Meta de la gestión: 30)</t>
  </si>
  <si>
    <t>Zonas comunitarias para la paz de MINTIC - ART (Tipo de banco: Banco de Gestiones) (Meta de la gestión: 30) (Ejecutado: 33)</t>
  </si>
  <si>
    <t>Zonas comunitarias para la paz de MINTIC - ART</t>
  </si>
  <si>
    <t>MT433</t>
  </si>
  <si>
    <t>84</t>
  </si>
  <si>
    <t>86</t>
  </si>
  <si>
    <t>72</t>
  </si>
  <si>
    <t>Salud Rural</t>
  </si>
  <si>
    <t>Salud y Protección social</t>
  </si>
  <si>
    <t>Salud pública</t>
  </si>
  <si>
    <t>Secretaría de Salud y Secretaría Interior.</t>
  </si>
  <si>
    <t>Implementar y promover la medicina tradicional con médicos naturistas en el Cabildo Chale, en el municipio de Chalán Sucre (Tipo Banco: Banco de Gestiones) (Meta de la gestión: 1)</t>
  </si>
  <si>
    <t>Implementar y promover la medicina tradicional con médicos naturistas en el Cabildo Chale, en el municipio de Chalán Sucre (Meta Programada: 1) (Tipo de Banco: Banco de Gestiones)
IMPLEMENTAR Y PROMOVER LA MEDICINA TRADICIONAL CON MÉDICOS NATURISTAS EN EL CABILDO CHALE, EN EL MUNICIPIO DE CHALÁN SUCRE
 (Meta Programada: 1) (Tipo de Banco: Banco de Gestiones)</t>
  </si>
  <si>
    <t>Implementar y promover la medicina tradicional con médicos naturistas en el Cabildo Chale, en el municipio de Chalán Sucre (Bpin: ) (Meta del proyecto: 1)</t>
  </si>
  <si>
    <t xml:space="preserve">Programa 3. Salud Rural
Objetivo del programa:  Fortalecer y ampliar la cobertura de los servicios de salud en las zonas rurales prioritarias identificadas, por medio de estrategias de implementación de sistemas y modelos de prevención, promoción y atención integral de la salud, con el fin de reducir las disparidades en el acceso a servicios de salud y mejorar la calidad de vida de las comunidades rurales. 
Población Objetivo: Población residente en los Municipios PDET del departamento de Sucre. </t>
  </si>
  <si>
    <t>MT434</t>
  </si>
  <si>
    <t>122</t>
  </si>
  <si>
    <t>73</t>
  </si>
  <si>
    <t>Educación rural y primera infancia rural</t>
  </si>
  <si>
    <t>Sedes de instituciones de educación superior construidas</t>
  </si>
  <si>
    <t>2202071</t>
  </si>
  <si>
    <t>220207100</t>
  </si>
  <si>
    <t>Infraestructura educativa nueva para la prestación del servicio de educación  superior en cualquiera de sus modalidades de conformidad con los lineamientos técnicos del sector</t>
  </si>
  <si>
    <t>Secretaría de educación, Secretaría de infraestructura y Secretaría Interior</t>
  </si>
  <si>
    <t>La meta Corresponde o se cumple desde la Secretaría de Educación. (Bpin: )
Revisar: Universidad de los Montes de María (Bpin: )</t>
  </si>
  <si>
    <t>La meta Corresponde o se cumple desde la Secretaría de Educación.
Revisar: Universidad de los Montes de María</t>
  </si>
  <si>
    <t>MT435</t>
  </si>
  <si>
    <t>Agencia de Renovación del Territorio (ART)</t>
  </si>
  <si>
    <t>16. Paz Justicia e instituciones sólidas</t>
  </si>
  <si>
    <t>74</t>
  </si>
  <si>
    <t>Vivienda rural, agua potable y saneamiento básico rural</t>
  </si>
  <si>
    <t>Vivienda, ciudad y territorio</t>
  </si>
  <si>
    <t>Estudios de pre-inversión e inversión</t>
  </si>
  <si>
    <t>Empresa de Aguas de Sucre S.A. E.S.P y Secretaría de Interior</t>
  </si>
  <si>
    <t>Estudios y diseños Acueducto de Montes de María (Son varios municipios)
Microacueductos: Canutalito y Toluviejo (Tipo Banco: Banco de Gestiones) (Meta de la gestión: )
ESTUDIOS Y DISEÑOS PARA LA OPTIMIZACION DEL SISTEMA DE ACUEDUCTO DE LA CABECERA MUNICIPAL DE LOS PALMITOS, DEPARTAMENTO DE SUCRE. (BPIN: 202500000015450) (Tipo de Banco: Banco Territorial)</t>
  </si>
  <si>
    <t>Estudios y diseños para la ampliación y optimización del sistema de acueducto de la cabecera municipal de  Los Palmitos, Sucre (Bpin: 202500000015450) (Tipo de Banco: Banco Territorial) (Meta total del indicador: 1.0) (Meta total de la vigencia: 1.0) (Ejecutado: 0.0)</t>
  </si>
  <si>
    <t>Estudios y diseños para la ampliación y optimización de los sistemas de acueducto de los municipios de Colosó y Chalán, en el departamento de Sucre (Bpin: 202500000024632) (Meta del proyecto: 1)
DISEÑO DE LA ALTERNATIVA SOSTENIBLE DE PROVISIÓN DE AGUA PARA LAS SUBREGIONES SABANA Y MONTES DE MARÍA DEL DEPARTAMENTO DE SUCRE (ACUEDUCTO REGIONAL DE LA SABANA) (Bpin: 2021000020074) (Meta del proyecto: 1) (Tipo de banco: Banco Territorial)</t>
  </si>
  <si>
    <t>MT436</t>
  </si>
  <si>
    <t>Servicios de asistencia técnica en manejo de residuos sólidos</t>
  </si>
  <si>
    <t>ASISTENCIA TECNICA A LOS MUNICIPIOS DE MORROA, LOS PALMITOS Y COLOSO EN MANEJO DE RESIDUOS SOLIDOS Y CULTURA DEL AGUA (Tipo Banco: Banco de Gestiones) (Meta de la gestión: 88)</t>
  </si>
  <si>
    <t>ASISTENCIA TECNICA A LOS MUNICIPIOS DE MORROA, LOS PALMITOS Y COLOSO EN MANEJO DE RESIDUOS SOLIDOS Y CULTURA DEL AGUA (Tipo de banco: Banco de Gestiones) (Meta de la gestión: 88) (Ejecutado: 117)</t>
  </si>
  <si>
    <t>MT437</t>
  </si>
  <si>
    <t>132</t>
  </si>
  <si>
    <t>Reactivación económica y producción agropecuaria</t>
  </si>
  <si>
    <t>Secretaría de Desarrollo Económico y Medio Ambiente - Subsecretaría de desarrollo Rural y Medio ambiente y Secretaría de Interior</t>
  </si>
  <si>
    <t xml:space="preserve">
IMPLEMENTACIÓN DE ESTRATEGIAS PARA LA ADOPCIÓN DE PROCESOS DE INNOVACIÓN EN LAS UNIDADES PRODUCTIVAS AGROPECUARIAS QUE ATIENDAN LAS PROBLEMÁTICAS DERIVADAS POR LA EMERGENCIA ECONÓMICA, SOCIAL Y ECOLÓGICA POR EL COVID-19 EN EL DEPARTAMENTO DE SUCRE - PDET (BPIN: 2020000100644) (Tipo de Banco: Banco de Regalías)</t>
  </si>
  <si>
    <t>MT438</t>
  </si>
  <si>
    <t>FORTALECIMIENTO DE LA CADENA PRODUCTIVA AGRICOLA MEDIANTE EL PROYECTO "Apoyo Alianzas para mejorar las capacidades productivas y la seguridad alimentaria rural en el departamento de  Sucre" EN LOS MUNICIPIOS DE OVEJAS Y SAN ONOFRE EN LA PRODUCCIÓN DE MAIZ AMARILLO Y ÑAME ESPINO (Tipo Banco: Banco de Gestiones) (Meta de la gestión: 2)
FORTALECIMIENTO DE LA CADENA PRODUCTIVA APICOLA MEDIANTE EL PROYECTO "Apoyo Alianzas para mejorar las capacidades productivas y la seguridad alimentaria rural en el departamento de  Sucre" EN LOS MUNICIPIOS DE COLOSÓ Y OVEJAS  (Tipo Banco: Banco de Gestiones) (Meta de la gestión: 1)</t>
  </si>
  <si>
    <t>FORTALECIMIENTO DE LA CADENA PRODUCTIVA AGRICOLA MEDIANTE EL PROYECTO "Apoyo Alianzas para mejorar las capacidades productivas y la seguridad alimentaria rural en el departamento de  Sucre" EN LOS MUNICIPIOS DE OVEJAS Y SAN ONOFRE EN LA PRODUCCIÓN DE MAIZ AMARILLO Y ÑAME ESPINO (Tipo de banco: Banco de Gestiones) (Meta de la gestión: 2) (Ejecutado: 2)
FORTALECIMIENTO DE LA CADENA PRODUCTIVA APICOLA MEDIANTE EL PROYECTO "Apoyo Alianzas para mejorar las capacidades productivas y la seguridad alimentaria rural en el departamento de  Sucre" EN LOS MUNICIPIOS DE COLOSÓ Y OVEJAS  (Tipo de banco: Banco de Gestiones) (Meta de la gestión: 1) (Ejecutado: 1)</t>
  </si>
  <si>
    <t>FORTALECIMIENTO DE CADENA PRODUCTIVA OVINO CAPRINO EN EL DEPARTAMENTO DE SUCRE. BPIN: POR GENERAR. META:1</t>
  </si>
  <si>
    <t>MT439</t>
  </si>
  <si>
    <t xml:space="preserve">Porcentaje de implementación y ejecución a las iniciativas enfocadas en facilitar procesos que permitan la reconstrucción del tejido social afectado por el conflicto armado promoviendo una cultura de paz y de respeto a los derechos humanos individuales y </t>
  </si>
  <si>
    <t>77</t>
  </si>
  <si>
    <t>Reconciliación, convivencia y construcción de paz</t>
  </si>
  <si>
    <t>Secretaría de Inclusión Social, Mujer y Equidad de Género y Secretaría de Interior</t>
  </si>
  <si>
    <t>Foro de Participación Social en San Antonio de Palmito (BPIN: Por Gestión) (Meta del Proyecto: 1) (Ejecución 2024: 1)
Talleres de Derechos Humanos en Municipios PDET (BPIN: Por Gestión) (Meta del Proyecto: 4) (Ejecución 2024: 4)</t>
  </si>
  <si>
    <t>Fortalecer en los municipios PDET ubicados en la región Montes de María de Sucre una estrategia de articulación, participación e incidencia de los jóvenes con enfoque étnico y enfoque diferencial, con agendas propias que permita la movilización para la co (Tipo Banco: Banco de Gestiones) (Meta de la gestión: )</t>
  </si>
  <si>
    <t>Fortalecer en los municipios PDET ubicados en la región Montes de María de Sucre una estrategia de articulación, participación e incidencia de los jóvenes con enfoque étnico y enfoque diferencial, con agendas propias que permita la movilización para la co</t>
  </si>
  <si>
    <t>Fortalecer en los municipios PDET ubicados en la región Montes de María de Sucre una estrategia de articulación, participación e incidencia de los jóvenes con enfoque étnico y enfoque diferencial, con agendas propias que permita la movilización para la co (Bpin: )</t>
  </si>
  <si>
    <t xml:space="preserve">Walter manifiesta: Gestión de unidad de víctimas para encuentro departamental de mesas de víctimas 
</t>
  </si>
  <si>
    <t>MT440</t>
  </si>
  <si>
    <t>Porcentaje de avance en la formulación e implementación del plan de prevención integral, plan de contingencias y atención a personas o colectivos en situación de riesgo</t>
  </si>
  <si>
    <t>0,59599999999999997</t>
  </si>
  <si>
    <t>2020-2023</t>
  </si>
  <si>
    <t>Documentos técnicos de resultados de la gobernación - Unidad para la atención integral y reparación de víctimas seccional Sucre</t>
  </si>
  <si>
    <t>0,746</t>
  </si>
  <si>
    <t>10. Reducción de las desigualdades
16. Paz Justicia e instituciones sólidas</t>
  </si>
  <si>
    <t>Temática 2: Víctimas del conflicto armado en Sucre</t>
  </si>
  <si>
    <t>Prevención y protección</t>
  </si>
  <si>
    <t>Atención, asistencia y reparación integral a las víctimas</t>
  </si>
  <si>
    <t>4101</t>
  </si>
  <si>
    <t>4101103</t>
  </si>
  <si>
    <t>410110300</t>
  </si>
  <si>
    <t>Consiste en la formulación de documentos cuyo objetivo es plasmar una visión de futuro a nivel país, entidad territorial, comunidad, sector, región, entidad o cualquier nivel de desagregación que se requiera, plasmando elementos como objetivos, estrategias, metas e indicadores.</t>
  </si>
  <si>
    <t>En PPI aparecen progradas 9, y dice la siguiente observación:  Promover el acceso a derechos y apoyo para la dignificación y reintegración social de víctimas del conflicto.
Proteger y asistir a víctimas del conflicto, garantizando sus derechos fundamentales y promoviendo la reparación y no repetición, por medio del apoyo en la formulación e implementación del plan de prevención integral, plan de contingencias y atención a personas o colectivos en situación de riesgo. 
Walter Arrieta manifiesta: Que inclusuión solicita una Ruta de la atención para la mujer víctima</t>
  </si>
  <si>
    <t>MT441</t>
  </si>
  <si>
    <t>Porcentaje de avance en la implantación de las medidas de asistencia y atención a la población víctima del conflicto en el Departamento.</t>
  </si>
  <si>
    <t>0,433</t>
  </si>
  <si>
    <t>0,58299999999999996</t>
  </si>
  <si>
    <t>16-Paz Justicia e instituciones sólidas</t>
  </si>
  <si>
    <t>79</t>
  </si>
  <si>
    <t>Asistencia y atención</t>
  </si>
  <si>
    <t>PLAN DE ACCION TERRITORIAL PARA LA POBLACION VICTIMA EN EL DEPARTAMENTO DE SUCRE (BPIN: Recursos Propios) (Meta del Proyecto: 1) (Ejecución 2024: 1)</t>
  </si>
  <si>
    <t>01/10/2024: Se elaboro el documento PLAN DE ACCION TERRITORIAL PARA LA ATENCION A LA POBLACION VICTIMA DEL DEPARTAMENTO DE SUCRE , del cuatrenio, el cual fue aprobado en comité de justicia transicional.</t>
  </si>
  <si>
    <t>Promover el acceso a derechos y apoyo para la dignificación y reintegración social de víctimas del conflicto.
Proteger y asistir a víctimas del conflicto, garantizando sus derechos fundamentales y promoviendo la reparación y no repetición, por medio del a</t>
  </si>
  <si>
    <t>MT442</t>
  </si>
  <si>
    <t>Centros regionales o puntos de atención a víctimas dotados</t>
  </si>
  <si>
    <t>4101018</t>
  </si>
  <si>
    <t>Centros regionales y puntos de atención a víctimas dotados</t>
  </si>
  <si>
    <t>410101800</t>
  </si>
  <si>
    <t>Dotación de infraestructura en la cual se reúne la oferta institucional del nivel nacional y territorial que tiene como objetivo atender, orientar, remitir y acompañar a las víctimas del conflicto.</t>
  </si>
  <si>
    <t xml:space="preserve">DOTACION DEL CENTRO REGIONAL DE ATENCION A VICTIMAS (CRAV) CON EQUIPOS TECNOLOGICOS. </t>
  </si>
  <si>
    <t>DOTACION DEL CENTRO REGIONAL DE ATENCION A VICTIMAS (CRAV) CON EQUIPOS  (Bpin: )</t>
  </si>
  <si>
    <t>Promover el acceso a derechos y apoyo para la dignificación y reintegración social de víctimas del conflicto.</t>
  </si>
  <si>
    <t>MT443</t>
  </si>
  <si>
    <t>Servicio de ayuda y atención humanitaria</t>
  </si>
  <si>
    <t>4101025</t>
  </si>
  <si>
    <t>Personas con asistencia humanitaria</t>
  </si>
  <si>
    <t>410102500</t>
  </si>
  <si>
    <t>Mediante los cuales se entrega ayuda y atención humanitaria a las víctimas del conflicto armado. La ayuda humanitaria se entrega a las víctimas de otros hechos diferentes al desplazamiento forzado y la atención humanitaria a víctimas de desplazamiento forzado.</t>
  </si>
  <si>
    <t>SERVICIO DE AYUDAS HUMANITARIAS ENTREGADAS A PERSONAS VÍCTIMAS DEL CONFLICTO ARMADO VIGENCIA 2024 EN EL DEPARTAMENTO DE SUCRE (2024002700080) (BPIN: 2024002700080) (Meta del Proyecto: 50) (Ejecución 2024: 50)
AYUDAS HUMANITARIAS ADICIONALES (BPIN: Por Gestión) (Meta del Proyecto: 20) (Ejecución 2024: 20)
Apoyo a procesos de reubicación de familias en alto riesgo en la Urbanización Villa Paz 2024-2027 Municipio de Sincelejo Departamento de Sucre. (BPIN: 2023002700172) (Meta del Proyecto: 96) (Ejecución 2024: 96)</t>
  </si>
  <si>
    <t>SERVICIO DE AYUDA HUMANITARIA A FAMILIAS VÍCTIMAS DEL CONFLICTO ARMADO VIGENCIA 2025 EN EL DEPARTAMENTO DE SUCRE (BPIN: 202400000003937) (Tipo de Banco: Banco Territorial)
Apoyo a procesos de reubicación de familias en alto riesgo en la Urbanización Villa Paz 2024-2027 Municipio de Sincelejo Departamento de Sucre. (BPIN: 2023002700172) (Tipo de Banco: Banco Territorial)</t>
  </si>
  <si>
    <t>Servicio de ayuda humanitaria a familias victimas del conflicto armado vigencia 2025 en el Departamento de  Sucre (Bpin: 202400000003937) (Tipo de Banco: Banco Territorial) (Meta total del indicador: 100.0) (Meta total de la vigencia: 100.0) (Ejecutado: 100.0)
Apoyo a procesos de reubicación de familias en alto riesgo en la Urbanización Villa Paz 2024-2027  Municipio de Sincelejo Departamento de   Sucre (Bpin: 2023002700172) (Tipo de Banco: Banco Territorial) (Meta total del indicador: 386.0) (Meta total de la vigencia: 96.0) (Ejecutado: 96.0)</t>
  </si>
  <si>
    <t>Apoyo a procesos de reubicación de familias en alto riesgo en la Urbanización Villa Paz 2024-2027 Municipio de Sincelejo Departamento de Sucre (BPIN: 2023002700172) (Meta del proyecto: 96) (Tipo de Banco: Banco Territorial)
Servicio DE AYUDA HUMANITARIA A FAMILIAS VÍCTIMAS DEL CONFLICTO ARMADO VIGENCIA 2026 EN EL DEPARTAMENTO DE Sucre (BPIN: 202600000008173) (Meta del proyecto: 280) (Tipo de Banco: Banco Territorial)</t>
  </si>
  <si>
    <t>SERVICIO DE AYUDAS HUMANITARIAS ENTREGADAS A PERSONAS VÍCTIMAS DEL CONFLICTO ARMADO VIGENCIA 2027 (Bpin: )
Apoyo a procesos de reubicación de familias en alto riesgo en la Urbanización Villa Paz 2024-2027 Municipio de Sincelejo Departamento de Sucre (Bpin: 2023002700172) (Meta del proyecto: 96) (Tipo de banco: Banco Territorial)</t>
  </si>
  <si>
    <t>Falta por priorizar 
01/10/2024: Se encuentra en ejecución, es de resaltar que esta meta se plantea, pero su alcance depende de la demanda y/o solicitud de losentes territoriales.</t>
  </si>
  <si>
    <t>MT444</t>
  </si>
  <si>
    <t>Servicio de ayuda humanitaria en prevención, inmediatez y emergencia en especie</t>
  </si>
  <si>
    <t>4101099</t>
  </si>
  <si>
    <t>Hogares víctimas con ayuda humanitaria en especie</t>
  </si>
  <si>
    <t>410109900</t>
  </si>
  <si>
    <t>Consiste en el suministro de bienes y/o productos (alimentarios y/o no alimentarios) con el fin de neutralizar o superar las circunstancias que generan riesgo en el marco del conflicto armado interno y así evitar la ocurrencia de violaciones de Derechos Humanos e infracciones al Derecho Internacional Humanitario.</t>
  </si>
  <si>
    <t>SERVICIO DE AYUDA HUMANITARIA INMEDIATA PARA HOGARES VICTIMAS EN EL DEPARTAMENTO DE SUCRE (Tipo Banco: Banco de Gestiones) (Meta de la gestión: 24)</t>
  </si>
  <si>
    <t>SERVICIO DE AYUDA HUMANITARIA INMEDIATA PARA HOGARES VICTIMAS EN EL DEPARTAMENTO DE SUCRE (Tipo de banco: Banco de Gestiones) (Meta de la gestión: 24) (Ejecutado: 15)</t>
  </si>
  <si>
    <t>SERVICIO DE AYUDA HUMANITARIA A FAMILIA VICTIMAS DEL CONFLCITO ARMADO 2026 EN EL DEPARTAMENTO DE SUCRE. BPIN202600000008173 (Meta Programada: 12) (Tipo de Banco: Banco de Gestiones)</t>
  </si>
  <si>
    <t>SERVICIO DE AYUDA HUMANITARIA INMEDIATA PARA HOGARES VICTIMAS EN EL DEPARTAMENTO DE SUCRE (Bpin: ) (Tipo de banco: Banco Territorial)</t>
  </si>
  <si>
    <t>MT445</t>
  </si>
  <si>
    <t>Servicio de asistencia funeraria</t>
  </si>
  <si>
    <t>4101027</t>
  </si>
  <si>
    <t>Procesos de entrega de cuerpos o restos óseos acompañados según solicitudes remitidas por la Fiscalía</t>
  </si>
  <si>
    <t>410102700</t>
  </si>
  <si>
    <t>La asistencia funeraria se entrega a los familiares de las víctimas de desaparición forzada y homicidio  en el marco de un proceso de entrega de cuerpos o restos óseos.</t>
  </si>
  <si>
    <t>Porcentaje de procesos de entrega de cuerpos o restos óseos</t>
  </si>
  <si>
    <t>SERVICIO DE AYUDAS HUMANITARIAS DE AUXILIO FUNERARIO PARA POBLACION VICTIMA DEL DEPARTAMENTO (BPIN: Por Gestión) (Meta del Proyecto: 1) (Ejecución 2024: 1)</t>
  </si>
  <si>
    <t>SERVICIO DE AYUDAS HUMANITARIAS DE AUXILIO FUNERARIO PARA POBLACION VICTIMA DEL DEPARTAMENTO (SE EJECUTA EN FUNCION A LA SOLICITUD REALIZADA). (Tipo Banco: Banco de Gestiones) (Meta de la gestión: 1)</t>
  </si>
  <si>
    <t>SERVICIO DE AYUDAS HUMANITARIAS DE AUXILIO FUNERARIO PARA POBLACION VICTIMA DEL DEPARTAMENTO (SE EJECUTA EN FUNCION A LA SOLICITUD REALIZADA). (Tipo de banco: Banco de Gestiones) (Meta de la gestión: 1) (Ejecutado: 1)</t>
  </si>
  <si>
    <t>01/10/2024: Se encuentra proyecto registrado y se cuenta con CDP, es de resaltar que el uso de estos recursos esta supeditado a las solicitudes que lleguen a la entidad</t>
  </si>
  <si>
    <t>MT446</t>
  </si>
  <si>
    <t>Servicio de apoyo para la generación de ingresos</t>
  </si>
  <si>
    <t>4101073</t>
  </si>
  <si>
    <t>Hogares con asistencia técnica para la generación de ingresos</t>
  </si>
  <si>
    <t>410107300</t>
  </si>
  <si>
    <t>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t>
  </si>
  <si>
    <t>DOTACIÓN DE TELAS A MUJERES MODISTAS VÍCTIMAS DEL CONFLICTO ARMADO (ARTOCULADO CON LA SECRETARÍA DE INCLUSIÓN SOCIAL, MUJER Y EQUIDAD DE GÉNERO) (Tipo Banco: Banco de Gestiones) (Meta de la gestión: 50)</t>
  </si>
  <si>
    <t>DOTACIÓN DE TELAS A MUJERES MODISTAS VÍCTIMAS DEL CONFLICTO ARMADO (ARTOCULADO CON LA SECRETARÍA DE INCLUSIÓN SOCIAL, MUJER Y EQUIDAD DE GÉNERO) (Tipo de banco: Banco de Gestiones) (Meta de la gestión: 50) (Ejecutado: 163)</t>
  </si>
  <si>
    <t>ENTREGA DE ACTIVOS PRODUCTIVOS A MUJERES VICTIMAS (Meta Programada: 50) (Tipo de Banco: Banco de Gestiones)
FORTALECIMIENTO DE LA CAPACIDAD PRODUCTIVA Y ESCONOMICA DE LAS FAMILIAS VÍCTIMAS DEL CONFLICTO ARMADO EN EL DEPARTAMENTO DE SUCRE (Tipo de Banco: Banco de Gestiones)</t>
  </si>
  <si>
    <t>FORTALECIMIENTO DE LA CAPACIDAD PRODUCTIVA Y ESCONOMICA DE LAS FAMILIAS VÍCTIMAS DEL CONFLICTO ARMADO EN EL DEPARTAMENTO DE SUCRE  (Bpin: ) (Tipo de banco: Banco de Gestiones)</t>
  </si>
  <si>
    <t>MT447</t>
  </si>
  <si>
    <t>Servicio de caracterización de la población víctima para su posterior atención, asistencia y reparación integral</t>
  </si>
  <si>
    <t>4101014</t>
  </si>
  <si>
    <t>Víctimas caracterizadas</t>
  </si>
  <si>
    <t>410101400</t>
  </si>
  <si>
    <t xml:space="preserve">Mediante los cuales se caracteriza y se hace levantamiento de información individual de cada víctima y su hogar para la Asistencia Atención y Reparación Integral  </t>
  </si>
  <si>
    <t>Número de víctimas</t>
  </si>
  <si>
    <t>CARACTERIZACION DE POBLACION VICTIMA EN EL DEPARTAMENTO DE SUCRE A TRAVES DEL CRUCE DE INFORMAICON DE DIFERENTES FUENTES DE DATOS (DANE, UNIDAD DE VICTIMAS) (Tipo Banco: Banco de Gestiones) (Meta de la gestión: )</t>
  </si>
  <si>
    <t>FORTALECIMIENTO DEL SISTEMA DE INFORMACIÓN, MEDIANTE LA CARACTERIZACIÓN, GEORREFERENCIACIÓN Y ACTUALIZACIÓN SOBRE LA POBLACIÓN VICTIMA DEL CONFLICTO ARMADO (Meta Programada: 120198) (Tipo de Banco: Banco de Gestiones)</t>
  </si>
  <si>
    <t xml:space="preserve">Determinar la cantidad de victimas total que se encuentran en el Departamento de Sucre con todas sus condicones sociales, economicas y culturales con la finalidad de poder brindar su debida asistencia. </t>
  </si>
  <si>
    <t>MT448</t>
  </si>
  <si>
    <t>Salud y protección social</t>
  </si>
  <si>
    <t>Cementerios remodelados</t>
  </si>
  <si>
    <t>1905004</t>
  </si>
  <si>
    <t>190500400</t>
  </si>
  <si>
    <t xml:space="preserve">Incluye las acciones para la remodelación de cementerios. Cementerio se define como el "lugar destinado para recibir y alojar los cadáveres, restos u órganos y/o partes humanas, ya sea en bóvedas, sepultura o tumba, osarios y cenízaros" (Resolución 1447 de 2009). </t>
  </si>
  <si>
    <t>Número de cementerios</t>
  </si>
  <si>
    <t>Número de Cementerios</t>
  </si>
  <si>
    <t>MT449</t>
  </si>
  <si>
    <t>Porcentaje de medidas, acciones, acompañamiento y/o actividades implementadas en los sujetos de reparación colectiva.</t>
  </si>
  <si>
    <t>0,375</t>
  </si>
  <si>
    <t>Formato de documento técnico de resultados de gobernación - Unidad para la atención integral y reparación de víctimas seccional Sucre</t>
  </si>
  <si>
    <t>0,52500000000000002</t>
  </si>
  <si>
    <t>Reparación integral</t>
  </si>
  <si>
    <t>Servicio de asistencia técnica para la formulación de planes y proyectos de reparación colectiva</t>
  </si>
  <si>
    <t>4101045</t>
  </si>
  <si>
    <t>Sujetos colectivos con proyecto o plan formulado</t>
  </si>
  <si>
    <t>410104500</t>
  </si>
  <si>
    <t>El diseño y la formulación de planes y proyectos  permite la identificación de actividades o acciones que a juicio del sujeto repararían el daño causado, buscando la proporcionalidad con las medidas  que conducen a la superación y resarcimiento del daño.</t>
  </si>
  <si>
    <t>Número de sujetos colectivos</t>
  </si>
  <si>
    <t>SEGUIMIENTO  A LOS PLANES DE SUJETOS DE REPARACIÓN COLECTIVA DE 2 COMUNIDADES (CHENGUE EN OVEJAS Y CHINULITO EN COLOSÓ)
 (Tipo Banco: Banco de Gestiones) (Meta de la gestión: 2)</t>
  </si>
  <si>
    <t>SEGUIMIENTO  A LOS PLANES DE SUJETOS DE REPARACIÓN COLECTIVA DE 2 COMUNIDADES (CHENGUE EN OVEJAS Y CHINULITO EN COLOSÓ)
 (Tipo de banco: Banco de Gestiones) (Meta de la gestión: 2) (Ejecutado: 2)</t>
  </si>
  <si>
    <t>REALIZAR SEGUIMIENTO A LAS ACCIONES CONTEMPLADAS EN LOS PLANES DE SUJETOS DE REPARACIÓN COLECTIVA EN EL MUNICIPIO MORROA Y SAN ONFORE (Meta Programada: 2) (Tipo de Banco: Banco de Gestiones)</t>
  </si>
  <si>
    <t>REALIZAR SEGUIMIENTO A LAS ACCIONES CONTEMPLADAS EN LOS PLANES DE SUJETOS DE REPARACIÓN COLECTIVA EN EL MUNICIPIO MORROA Y SAN ONFORE (Meta programada: 2) (Ejecución: 2) (Tipo de banco: Banco de Gestiones)</t>
  </si>
  <si>
    <t>Proporcionar a las víctimas una reparación justa y efectiva, asegurando la reparación colectiva, retornos, reubicación, memoria histórica, y garantías de no repetición.</t>
  </si>
  <si>
    <t>MT450</t>
  </si>
  <si>
    <t>Porcentaje de medidas, acciones, o actividades implementadas en las comunidades retornadas o reubicadas.</t>
  </si>
  <si>
    <t>0,51600000000000001</t>
  </si>
  <si>
    <t>0,66600000000000004</t>
  </si>
  <si>
    <t>Servicios de apoyo para el desarrollo de obras de infraestructura para la prevención y atención de emergencias humanitarias</t>
  </si>
  <si>
    <t>4101090</t>
  </si>
  <si>
    <t>Proyectos apoyados en ejecución de obras de infraestructura social</t>
  </si>
  <si>
    <t>410109000</t>
  </si>
  <si>
    <t>Orientados al suministro en físico de materiales de construcción a las entidades territoriales para la ejecución de proyectos de infraestructura social y comunitaria que contribuya a los procesos de prevención y atención de emergencias humanitarias.</t>
  </si>
  <si>
    <t>APOYO TÉCNICO PARA LA CONSTRUCCIÓN DE LA INSTITUCIÓN EDUCATIVA TÉCNICO AGROPECUARIA DE CHINULITO EN EL MUNICIPIO DE COLOSÓ (20211301011982) (BPIN: Por Gestión) (Meta del Proyecto: 1) (Ejecución 2024: 1)</t>
  </si>
  <si>
    <t>ASISTENCIA TECNICA PARA OBRAS DE INFRAESTRUCTURA SOCIAL EN POBLACIONES SUJETO DE RETORNO Y REUBICACION (Tipo Banco: Banco de Gestiones) (Meta de la gestión: 1)</t>
  </si>
  <si>
    <t>PENDIENTE (Meta Programada: 1) (Tipo de Banco: Banco de Gestiones)
APOYO AL CUMPLIMIENTO DE LA ORDEN DE LA JEP PARA LA RECONSTRUCCIÓN DEL MONUMENTO DE MEMORIA, UBICADO EN LA FINCA EL PALMAR DEL MUNICIPIO DE SAN ONOFRE (Meta Programada: 1) (Tipo de Banco: Banco de Gestiones)</t>
  </si>
  <si>
    <t>01/10/2024: Se adjudico contrato para la CONSTRUCCIÓN DE LA INSTITUCIÓN EDUCATIVA TÉCNICO AGROPECUARIA DE CHINULITO EN EL MUNICIPIO DE COLOSÓ, con recursos de cooperación internacional.</t>
  </si>
  <si>
    <t>MT451</t>
  </si>
  <si>
    <t>Paz y víctimas - Iniciativas y acciones de memoria histórica</t>
  </si>
  <si>
    <t>Reporte de Iniciativas de memoria – CNMH</t>
  </si>
  <si>
    <t>Servicio de asistencia técnica para la realización de iniciativas de memoria histórica</t>
  </si>
  <si>
    <t>4101011</t>
  </si>
  <si>
    <t>iniciativas de memoria histórica asistidas técnicamente</t>
  </si>
  <si>
    <t>410101100</t>
  </si>
  <si>
    <t>Acompañamiento que se brinda a las iniciativas no oficiales de construcción de la verdad y la memoria histórica.</t>
  </si>
  <si>
    <t>*3 ASISTENCIAS TECNICAS PEDAGOGICAS DE MEMORIA HISTORICA MUNICIPIOS DE MONTES DE MARIA
*Brindada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
 *1 asistencia técncia a la asociación de victimas "Hijos de la verdad" del municipio de Toluviejo. (Tipo Banco: Banco de Gestiones) (Meta de la gestión: 7)
ASISTENCIA TECNICA AL MUNICIPIO DE SAN ONOFRE EN LAS ORDENES DE MEMORIA HISTORICA DE LA JEP:
* CASA DE MEMORIA HISTORICA. AUTO11-19
* MONUMENTO DE FINCA EL PALMAR. AUTO11-19
*MONUMENTO CANAL DEL DIQUE
 (Tipo Banco: Banco de Gestiones) (Meta de la gestión: 3)</t>
  </si>
  <si>
    <t>*3 ASISTENCIAS TECNICAS PEDAGOGICAS DE MEMORIA HISTORICA MUNICIPIOS DE MONTES DE MARIA
*Brindada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
 *1 asistencia técncia a la asociación de victimas "Hijos de la verdad" del municipio de Toluviejo. (Tipo de banco: Banco de Gestiones) (Meta de la gestión: 7) (Ejecutado: 7)
ASISTENCIA TECNICA AL MUNICIPIO DE SAN ONOFRE EN LAS ORDENES DE MEMORIA HISTORICA DE LA JEP:
* CASA DE MEMORIA HISTORICA. AUTO11-19
* MONUMENTO DE FINCA EL PALMAR. AUTO11-19
*MONUMENTO CANAL DEL DIQUE
 (Tipo de banco: Banco de Gestiones) (Meta de la gestión: 3) (Ejecutado: 3)</t>
  </si>
  <si>
    <t>7 ASISTENCIAS TECNICAS, APOYO Y FORTALECIMIENTO PARA LA CONSTRUCCION DE NARRATIVA DE MEMORIA HISTORICA EN MUNICIPIOS DEL GOLFO DE MORROSQUILLO 
CARTOGRAFÍA LITERARIA Y TRANSFORMANDO HISTORIAS DESDE LA ORALIDAD EN  10 MUNICIPIOS DEL DPTO DE SUCRE (LA UNIÓN, SAMPUES,SAN MARCOS, SAN ANTONIO DE PALMITOS, LOS PALMITOS, SAN PEDRO, TOLUEVIEJO, COLOSÓ Y OVEJAS). (Meta Programada: 10) (Tipo de Banco: Banco de Gestiones)
DOS ASISTENCIA TECNICA  A CADA UNA DE LAS ORDENES DE MEMORIA HISTORICA DE LA JEP EN EL MUNICIPIO DE SAN ONOFRE:
* CASA DE MEMORIA HISTORICA. AUTO11-19
* MONUMENTO DE FINCA EL PALMAR. AUTO11-19
*MONUMENTO CANAL DEL DIQUE
 (Meta Programada: 6) (Tipo de Banco: Banco de Gestiones)
INICIATIVA: CARTOGRAFÍA LITERARIA Y TRANSFORMANDO HISTORIAS DESDE LA ORALIDAD (Meta Programada: 18) (Tipo de Banco: Banco de Gestiones)</t>
  </si>
  <si>
    <t>MT452</t>
  </si>
  <si>
    <t>Servicios de divulgación de temáticas de memoria histórica</t>
  </si>
  <si>
    <t>4101068</t>
  </si>
  <si>
    <t>410106800</t>
  </si>
  <si>
    <t xml:space="preserve">Comprende las  acciones de socialización de memoria histórica  por medio audiovisual, pedagógico, periodístico, artístico e investigativo </t>
  </si>
  <si>
    <t>CAMPAÑA DE COMUNICACIÓN PEDAGOGICA  DE LA MEMORIA HISTORICA EN EL DEPARAMENTO DE SUCRE (Tipo Banco: Banco de Gestiones) (Meta de la gestión: 1)</t>
  </si>
  <si>
    <t>CAMPAÑA DE COMUNICACIÓN PEDAGOGICA  DE LA MEMORIA HISTORICA EN EL DEPARAMENTO DE SUCRE (Tipo de banco: Banco de Gestiones) (Meta de la gestión: 1) (Ejecutado: 1)</t>
  </si>
  <si>
    <t>DISEÑO, ELABORACIÓN, LANZAMIENTO Y DIVULGACIÓN DEL BOLETÍN VIRTUAL DE MEMORIA HISTÓRICA DE SUCRE. (Meta Programada: 1) (Tipo de Banco: Banco de Gestiones)</t>
  </si>
  <si>
    <t>MT453</t>
  </si>
  <si>
    <t>Servicios de satisfacción y garantías de no repetición a víctimas del conflicto armado</t>
  </si>
  <si>
    <t>4101092</t>
  </si>
  <si>
    <t>Víctimas que acceden a medidas de satisfacción y de garantías de no repetición a nivel individual</t>
  </si>
  <si>
    <t>410109200</t>
  </si>
  <si>
    <t>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t>
  </si>
  <si>
    <t>MONUMENTO DE MEMORIA HISTORICA CONSTRUCCIÓN DE LA CANOA EN EL CORREGIMIENTO DE SAN ANTONIO DEL MUNICIPIO DE SAN ONOFRE (Tipo Banco: Banco de Gestiones) (Meta de la gestión: 0)</t>
  </si>
  <si>
    <t>Apoyo LOGÍSTICO A LA REALIZACIÓN DE SESIONES DE LA MESA DE PARTICIPACIÓN EFECTIVA Y ORGANIZACIONES DEFENSORAS DE VICTIMAS DEL CONFLICTO ARMADO VIGENCIA 2026 EN EL DEPARTAMENTO DE Sucre (BPIN: 202600000009557) (Meta del proyecto: 35) (Tipo de Banco: Banco Territorial)
MONUMENTO DE MEMORIA HISTORICA CONSTRUCCIÓN DE LA CANOA EN EL CORREGIMIENTO DE SAN ANTONIO DEL MUNICIPIO DE SAN ONOFRE (Meta Programada: 1) (Tipo de Banco: Banco de Gestiones)</t>
  </si>
  <si>
    <t>monumento memoria historica</t>
  </si>
  <si>
    <t>MT454</t>
  </si>
  <si>
    <t>Porcentaje de avance en el funcionamiento de mesas de participación, elecciones y caracterización población de víctimas en el Departamento de Sucre</t>
  </si>
  <si>
    <t>0,625</t>
  </si>
  <si>
    <t>Documento técnico de resultados de gobernación - Unidad para la atención integral y reparación de víctimas seccional Sucre</t>
  </si>
  <si>
    <t>0,77500000000000002</t>
  </si>
  <si>
    <t>81</t>
  </si>
  <si>
    <t>Temas transversales – Derechos humanos</t>
  </si>
  <si>
    <t>Servicio de asistencia técnica para la participación de las víctimas</t>
  </si>
  <si>
    <t>4101038</t>
  </si>
  <si>
    <t>Eventos de participación realizados</t>
  </si>
  <si>
    <t>410103800</t>
  </si>
  <si>
    <t>Orientados a generar mecanismos mediante los cuales las víctimas tengan participación conjunta y activa en la determinación de las medidas y programas que se desarrollan en su proceso de atención y reparación.</t>
  </si>
  <si>
    <t>APOYO LOGISTICO A LA REALIZACIÓN DE SESIONES DE LA MESA DE PARTICIPACIÓN EFECTIVA Y ORGANIZACIONES DEFENSORAS DE VICTIMAS DEL CONFLICTO ARMADO VIGENCIA 2024, EN EL DEPARTAMENTO DE SUCRE (BPIN: 2024002700032) (Meta del Proyecto: 1) (Ejecución 2024: 1)</t>
  </si>
  <si>
    <t>FORTALECIMIENTO Y ASISTENCIA TECNICA PARA LA MESA DE PARTICIPACIÓN EFECTIVA DE VICTIMAS EN EL DEPARTAMENTO DE SUCRE (BPIN: 202400000003943) (Tipo de Banco: Banco Territorial)
APOYO LOGISTICO A LA REALIZACIÓN DE SESIONES DE LA MESA DE PARTICIPACION EFECTIVA Y ORGANIZACIONES DEFENSORAS DE VICTIMAS DEL CONFLICTO ARMADO VIGENCIA 2025 EN EL DEPARTAMENTO DE SUCRE (BPIN: 202500000001111) (Tipo de Banco: Banco Territorial)</t>
  </si>
  <si>
    <t>Apoyo logistico a la realizacion de sesiones de la mesa de participacion efectiva y organizaciones defensoras de victimas del conflicto armado vigencia 2025 en el departamento de  Sucre (Bpin: 202500000001111) (Tipo de Banco: Banco Territorial) (Meta total del indicador: 1.0) (Meta total de la vigencia: 1.0) (Ejecutado: 1.0)
Fortalecimiento y asistencia técnica para la Mesa de Participación Efectiva de Víctimas en el Departamento de  Sucre (Bpin: 202400000003943) (Tipo de Banco: Banco Territorial) (Meta total del indicador: 1.0) (Meta total de la vigencia: 1.0) (Ejecutado: 1.0)</t>
  </si>
  <si>
    <t>Apoyo LOGÍSTICO A LA REALIZACIÓN DE SESIONES DE LA MESA DE PARTICIPACIÓN EFECTIVA Y ORGANIZACIONES DEFENSORAS DE VICTIMAS DEL CONFLICTO ARMADO VIGENCIA 2026 EN EL DEPARTAMENTO DE Sucre (BPIN: 202600000009557) (Meta del proyecto: 7) (Tipo de Banco: Banco Territorial) (Estado en Portafolio: En estudios previos)
FORO DE RECONCILIACIÒN (MUNICIPIO DE TOLUVIEJO) (Meta Programada: 1) (Tipo de Banco: Banco de Gestiones)</t>
  </si>
  <si>
    <t>se desarrollaron 5 seciones de las mesas y dos de manera extraordinaria, las cuales  finalizaron en su totalidad, solo queda pendiente la realización del comité ejecutivó de la mesa de participación efectiva de victimas</t>
  </si>
  <si>
    <t>Garantizar la participación activa de las víctimas en el diseño, ejecución y evaluación de políticas públicas para su atención integral.</t>
  </si>
  <si>
    <t>MT455</t>
  </si>
  <si>
    <t>Porcentaje de avance en la implementación de los acuerdos de Paz</t>
  </si>
  <si>
    <t>Porcentaje (ND)</t>
  </si>
  <si>
    <t>0,9</t>
  </si>
  <si>
    <t>Derechos humanos</t>
  </si>
  <si>
    <t>SUCRE ESCUCHA ARTICULADO CON POBLACION REINCORPORADA EN EL DEPARTAMENTO DE SUCRE, DAMASCO CORREGIMIENTO DE OVEJAS (BPIN: Por Gestión) (Meta del Proyecto: 1) (Ejecución 2024: 1)
APOYO LOGISTICO A LAS MESAS DE PARTICIPACIÓN EFECTIVAS DEL CONSEJO DE PAZ TERRITORIAL EN EL DEPARTAMENTO DE SUCRE (BPIN: 2024002700078) (Meta del Proyecto: 1) (Ejecución 2024: 1)</t>
  </si>
  <si>
    <t>APOYO LOGISTICO A LAS MESAS DE PARTICIPACIÓN EFECTIVAS DEL CONSEJO DE PAZ TERRITORIAL EN EL DEPARTAMENTO DE SUCRE (BPIN: 202400000002786) (Tipo de Banco: Banco Territorial)</t>
  </si>
  <si>
    <t>Apoyo logístico para la organización y funcionamiento de los espacios de participación del Consejo de Paz en el Departamento de  Sucre (Bpin: 202400000002786) (Tipo de Banco: Banco Territorial) (Meta total del indicador: 2.0) (Meta total de la vigencia: 2.0) (Ejecutado: 2.0)</t>
  </si>
  <si>
    <t>JORNADAS CON ENTIDADES DEL SRARIV, EN EL CORREGIMIENTO DE MORALITO SINCÈ (Meta Programada: 1) (Tipo de Banco: Banco de Gestiones)</t>
  </si>
  <si>
    <t>Se esta a la espera de la restructuración de los miembros del consejo de paz, la sesión esta prevista para la ultima semana de octubre, el proyecto cuenta con acta de inicio.</t>
  </si>
  <si>
    <t>Dar cumplimiento y avance a la implementación de los compromisos del acuerdo de Paz.</t>
  </si>
  <si>
    <t>MT456</t>
  </si>
  <si>
    <t>Paz y víctimas - Víctimas que superaron la situación de vulnerabilidad</t>
  </si>
  <si>
    <t>ESTRATEGIAS PARA LA PREVENCIÓN DEL RECLUTAMIENTO DE NIÑOS, NIÑAS Y ADOLESCENTES POR PARTE DE GRUPOS ARMADOS ORGANIZADOS, IMPLEMENTADAS EN LOS MUNICIPIOS DONDE HAY ALERTAS TEMPRANAS EN SUCRE. (Tipo Banco: Banco de Gestiones) (Meta de la gestión: 1)
ENCUENTROS DE PAZ Y RECONCILIACION REALIZADOS
•Población firmante de paz - reincorporada y la academia (CECAR)
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(Tipo Banco: Banco de Gestiones) (Meta de la gestión: 1)</t>
  </si>
  <si>
    <t>ESTRATEGIAS PARA LA PREVENCIÓN DEL RECLUTAMIENTO DE NIÑOS, NIÑAS Y ADOLESCENTES POR PARTE DE GRUPOS ARMADOS ORGANIZADOS, IMPLEMENTADAS EN LOS MUNICIPIOS DONDE HAY ALERTAS TEMPRANAS EN SUCRE. (Tipo de banco: Banco de Gestiones) (Meta de la gestión: 1) (Ejecutado: 1)
ENCUENTROS DE PAZ Y RECONCILIACION REALIZADOS
•Población firmante de paz - reincorporada y la academia (CECAR)
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(Tipo de banco: Banco de Gestiones) (Meta de la gestión: 1) (Ejecutado: 1)</t>
  </si>
  <si>
    <t>Apoyo LOGÍSTICO PARA LA ORGANIZACIÓN Y FUNCIONAMIENTO DE LOS ESPACIOS DE PARTICIPACIÓN DEL CONSEJO DE PAZ Y LAS COMUNIDADES ETNICAS, VIGENCIA 2026 EN EL DEPARTAMENTO DE Sucre (BPIN: 202600000008137) (Meta del proyecto: 1) (Tipo de Banco: Banco Territorial)
ESTRATEGIAS PARA LA PREVENCIÓN DEL RECLUTAMIENTO, USO Y UTILIZACIÓN CONTRA  NIÑOS, NIÑAS Y ADOLESCENTES, IMPLEMENTADAS EN LOS MUNICIPIOS VINCULADOS A LAS  ALERTAS TEMPRANAS EN SUCRE. (Meta Programada: 1) (Tipo de Banco: Banco de Gestiones)</t>
  </si>
  <si>
    <t>ESTRATEGIAS PARA LA PREVENCIÓN DEL RECLUTAMIENTO, USO Y UTILIZACIÓN CONTRA  NIÑOS, NIÑAS Y ADOLESCENTES, IMPLEMENTADAS EN LOS MUNICIPIOS VINCULADOS A LAS  ALERTAS TEMPRANAS EN SUCRE. (Meta programada: 1) (Ejecución: 0,15) (Tipo de banco: Banco de Gestiones)</t>
  </si>
  <si>
    <t>MT457</t>
  </si>
  <si>
    <t>ELABORACIÒN DEL PLAN DE ACCIÒN  PESP (Meta Programada: 1) (Tipo de Banco: Banco de Gestiones)</t>
  </si>
  <si>
    <t xml:space="preserve">En PPI aparecen progradas 2, y dice la siguiente observación: Cumplimiento al acuerdo de paz </t>
  </si>
  <si>
    <t>MT458</t>
  </si>
  <si>
    <t>Implementación y ejecución de actividades desarrolladas para realizar avance en la política para la reintegración efectiva y sostenible de personas reincorporadas</t>
  </si>
  <si>
    <t>Agencia Para La Reincorporación y la Normalización (ARN) Grupo Territorial Sucre-Bolívar-Córdoba Propuestas Para La Inclusión De La Política De Reintegración Y Reincorporación en el Plan De Desarrollo Territorial 2024-2027</t>
  </si>
  <si>
    <t>Temática 3: Reincorporación y reintegración ex combatientes FARC</t>
  </si>
  <si>
    <t>83</t>
  </si>
  <si>
    <t>Fortalecimiento a la Mesa Técnica de Reincorporación del Departamento de Sucre</t>
  </si>
  <si>
    <t>APOYO LOGISTICO A LAS MESAS DE PARTICIPACION EFECTIVAS DEL CONCEJO DE PAZ TERRITORIAL EN EL DEPARTAMENTO DE SUCRE. (BPIN: 2024002700078) (Meta del Proyecto: 1) (Ejecución 2024: 1)</t>
  </si>
  <si>
    <t>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
Espacio de Dialogo, Paz y Reconciliación. Se realizó en articulación con CECAR y la ARN, la jornada de Prevención de la estigmatización hacia la población firmante de paz en reincorporación (Tipo Banco: Banco de Gestiones) (Meta de la gestión: 1)</t>
  </si>
  <si>
    <t>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
Espacio de Dialogo, Paz y Reconciliación. Se realizó en articulación con CECAR y la ARN, la jornada de Prevención de la estigmatización hacia la población firmante de paz en reincorporación (Tipo de banco: Banco de Gestiones) (Meta de la gestión: 1) (Ejecutado: 2)</t>
  </si>
  <si>
    <t>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 (Meta Programada: 1) (Tipo de Banco: Banco de Gestiones)</t>
  </si>
  <si>
    <t>MESA DE REINCORPORADOS (Meta del proyecto: 2) (Tipo de banco: Sin Tipo de Banco)</t>
  </si>
  <si>
    <t>Promover espacios de diálogo territorial con la población reincorporada para fomentar la construcción de paz y armonía en el territorio.</t>
  </si>
  <si>
    <t>MT459</t>
  </si>
  <si>
    <t>Implementación y ejecución de acciones desarrolladas en atención a salud y convivencia de las personas en proceso de reincorporación</t>
  </si>
  <si>
    <t>Agencia Para la Reincorporación y la Normalización (ARN) Grupo Territorial Sucre-Bolívar-Córdoba Propuestas Para la Inclusión De La Política De Reintegración Y Reincorporación En el Plan De Desarrollo Territorial 2024-2027</t>
  </si>
  <si>
    <t>3 - Salud y Bienestar</t>
  </si>
  <si>
    <t>Acciones en atención de salud mental y convivencia social a personas en proceso de reincorporación y otros sujetos de atención de la ARN</t>
  </si>
  <si>
    <t>SUCRE ESCUCHA ARTICULADO CON POBLACION REINCORPORADA EN EL DEPARTAMENTO DE SUCRE  (BPIN: Por Gestión) (Meta del Proyecto: 1) (Ejecución 2024: 1)
JORNADA DE MIGRANTES (CONMEMORACION Y OFERTA GASTRONOMICA Y ARTESANAL) (BPIN: Por Gestión) (Meta del Proyecto: 2) (Ejecución 2024: 2)</t>
  </si>
  <si>
    <t>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BRIGADA DE SALUD EN LAS ZONAS DE UBICACIÒN DE LA POBLACIÒN REINCORPORADA (Meta Programada: 1) (Tipo de Banco: Banco de Gestiones)</t>
  </si>
  <si>
    <t>Implementar acciones enfocadas en salud mental y convivencia social para apoyar a personas en reincorporación y otros sujetos atendidos por la Agencia de Reincorporación y Normalización - ARN.</t>
  </si>
  <si>
    <t>MT460</t>
  </si>
  <si>
    <t>Implementación y ejecución de documentos de planeación en apoyo y acompañamiento efectivo durante el proceso productivos a diferentes actores comunitarios en el Departamento.</t>
  </si>
  <si>
    <t>Agencia para la Reincorporación y la Normalización (ARN) Grupo Territorial Sucre-Bolívar-Córdoba Propuestas Para La Inclusión De la Política De Reintegración Y Reincorporación En Plan De Desarrollo Territorial 2024-2027</t>
  </si>
  <si>
    <t>1 - Fin de la pobreza.
2 - Hambre Cero. 
8 - Trabajo y crecimiento económico</t>
  </si>
  <si>
    <t>85</t>
  </si>
  <si>
    <t>Apoyo, acompañamiento y seguimiento de procesos productivos en el departamento y diferentes actores comunitarios</t>
  </si>
  <si>
    <t>1704003</t>
  </si>
  <si>
    <t>170400300</t>
  </si>
  <si>
    <t>ELABORAR DOCUMENTO DE RUTA (CONSEJO DE PAZ DEL CARIBE (DR VICTOR REVISAR EL PRODUCTO E INDICADOR)   (Meta Programada: 1) (Tipo de Banco: Banco de Gestiones)</t>
  </si>
  <si>
    <t>La población reincorporada esta solicitando una politica pública (Por Gestión)</t>
  </si>
  <si>
    <t>Fortalecer el apoyo, acompañamiento y seguimiento a procesos productivos de la población reincorporada y actores comunitarios en el departamento.</t>
  </si>
  <si>
    <t>MT461</t>
  </si>
  <si>
    <t>Implementación y ejecución de proyectos productivos en reincorporación y otros sujetos de atención de la ARN cofinanciados por la Gobernación de Sucre</t>
  </si>
  <si>
    <t>Agencia Para La Reincorporación Y La Normalización (ARN) Grupo Territorial Sucre-Bolívar-Córdoba Propuestas Para La Inclusión De Las Política De Reintegración Y Reincorporación En Plan De Desarrollo Territorial 2024-2027</t>
  </si>
  <si>
    <t xml:space="preserve">1- Fin de la pobreza. 
2 - Hambre Cero. 
8 - Trabajo y crecimiento económico </t>
  </si>
  <si>
    <t>Cofinanciar proyectos productivos de población en reincorporación y otros sujetos de atención de la Agencia de Reincorporación y Normalización -ARN</t>
  </si>
  <si>
    <t>Servicio de apoyo financiero para proyectos productivos</t>
  </si>
  <si>
    <t>1702007</t>
  </si>
  <si>
    <t>Proyectos productivos cofinanciados</t>
  </si>
  <si>
    <t>170200700</t>
  </si>
  <si>
    <t>Subsidio o cofinanciación para el establecimiento o fortalecimiento de proyectos productivos agropecuarios.</t>
  </si>
  <si>
    <t xml:space="preserve">Mediante el </t>
  </si>
  <si>
    <t xml:space="preserve">Facilitar la cofinanciación de iniciativas productivas destinadas a la población en reincorporación y otros beneficiarios de la ARN, impulsando su integración económica.  </t>
  </si>
  <si>
    <t>MT462</t>
  </si>
  <si>
    <t>Implementación y ejecución de espacios de diálogos territoriales proporcionados para la construcción de Paz territorial en la Población de reincorporados</t>
  </si>
  <si>
    <t>87</t>
  </si>
  <si>
    <t>Espacios de diálogos territoriales de población en Reincorporación para la construcción de paz territorial</t>
  </si>
  <si>
    <t>GARANTIAS PARA LOS ESPACIOS DE PARTICIPACION DE LA POBLACION REINCORPORADA  (BPIN: Por Gestión) (Meta del Proyecto: 4) (Ejecución 2024: 4)</t>
  </si>
  <si>
    <t>ESPACIO DE DIALOGO Y CAPACITACIÓN SOBRE LOS LINEAMIENTOS DE LA IMPLEMENTACIÓN DEL PESP – “PLAN ESTRATÉGICO DE SEGURIDAD HUMANA”, CON POBALCIÓN REINCORPORADA (Tipo Banco: Banco de Gestiones) (Meta de la gestión: 1)</t>
  </si>
  <si>
    <t>ESPACIO DE DIALOGO Y CAPACITACIÓN SOBRE LOS LINEAMIENTOS DE LA IMPLEMENTACIÓN DEL PESP – “PLAN ESTRATÉGICO DE SEGURIDAD HUMANA”, CON POBALCIÓN REINCORPORADA (Tipo de banco: Banco de Gestiones) (Meta de la gestión: 1) (Ejecutado: 1)</t>
  </si>
  <si>
    <t>GARANTIAS PARA LOS ESPACIOS DE PARTICIPACION DE LA POBLACION REINCORPORADA  (Bpin: )</t>
  </si>
  <si>
    <t>01/10/2024: Sehan realizado varias mesas de trabajo y espera realizar la tercera mesa técnica para la poblacion reincorporada el 09 de octubre de 2024.</t>
  </si>
  <si>
    <t xml:space="preserve">Fortalecer la Mesa Técnica de Reincorporación en Sucre, impulsando políticas para la reintegración efectiva y sostenible de personas reincorporadas. </t>
  </si>
  <si>
    <t>MT463</t>
  </si>
  <si>
    <t>Porcentaje de avance en la construcción del Plan Integral de prevención de la estigmatización</t>
  </si>
  <si>
    <t>88</t>
  </si>
  <si>
    <t>Construcción del Plan Integral de Prevención de la Estigmatización</t>
  </si>
  <si>
    <t>PLAN INTEGRAL DE PREVENCIÓN DE LA ESTIGMATIZACION DE LA POBLACION REINCORPORADA. (Tipo Banco: Banco de Gestiones) (Meta de la gestión: 0)</t>
  </si>
  <si>
    <t>PLAN INTEGRAL DE PREVENCIÓN DE LA ESTIGMATIZACION DE LA POBLACION REINCORPORADA. (Meta Programada: 1) (Tipo de Banco: Banco de Gestiones)</t>
  </si>
  <si>
    <t>Elaborar e implementar en el departamento un (1) plan integral de prevención de la estigmatización acorde en lo dispuesto en el Decreto 660 de 2018.</t>
  </si>
  <si>
    <t>MT464</t>
  </si>
  <si>
    <t>Documentos técnicos de resultados de gobernación - Unidad para la atención integral y reparación de víctimas seccional Sucre</t>
  </si>
  <si>
    <t>Servicio de asistencia técnica para el acompañamiento al retorno, reubicación o integración local de víctimas del desplazamiento forzado</t>
  </si>
  <si>
    <t>4101093</t>
  </si>
  <si>
    <t>Entidades del Sistema Nacional de Atención y Reparación Integral a las Víctimas asistidas técnicamente</t>
  </si>
  <si>
    <t>410109300</t>
  </si>
  <si>
    <t>POR GESTION MISIONAL ASISTENCIA TECNICA, MUNICIPIOS DEPARTAMENTO DE SUCRE SNARIV (BPIN: Por Gestión) (Meta del Proyecto: 6) (Ejecución 2024: 6)</t>
  </si>
  <si>
    <t>Brindada   asistencia técnica a entidades del Sistema Nacional de Atención y Reparación Integral a las Víctimas (SNARIV) y a las administraciones municipales, mediante mesas de trabajo virtual y acompañamiento directo en los territorios, orientados a:
• La socialización de rutas y lineamientos para la actualización del Plan de Contingencia.
• Ruta para el acceso a la Ayuda Humanitaria Inmediata brindada por la Gobernación de Sucre.
• La actualización de los Planes Integrales de Prevención y Protección.
Los municipios beneficiados de manera directa fueron: Toluviejo, San Onofre, Chalán, Sampués, Morroa, San Pedro, Galeras y Coveñas
Lo anterior mediante gestión y articulación con Ministerio del Interior. (Tipo Banco: Banco de Gestiones) (Meta de la gestión: 1)</t>
  </si>
  <si>
    <t>Brindada   asistencia técnica a entidades del Sistema Nacional de Atención y Reparación Integral a las Víctimas (SNARIV) y a las administraciones municipales, mediante mesas de trabajo virtual y acompañamiento directo en los territorios, orientados a:
• La socialización de rutas y lineamientos para la actualización del Plan de Contingencia.
• Ruta para el acceso a la Ayuda Humanitaria Inmediata brindada por la Gobernación de Sucre.
• La actualización de los Planes Integrales de Prevención y Protección.
Los municipios beneficiados de manera directa fueron: Toluviejo, San Onofre, Chalán, Sampués, Morroa, San Pedro, Galeras y Coveñas
Lo anterior mediante gestión y articulación con Ministerio del Interior. (Tipo de banco: Banco de Gestiones) (Meta de la gestión: 1) (Ejecutado: 8)</t>
  </si>
  <si>
    <t>BRINDADA ASISTENCIA TÉCNICA A ENTIDADES DEL SISTEMA NACIONAL DE ATENCIÓN Y REPARACIÓN INTEGRAL A LAS VÍCTIMAS (SNARIV) Y A LAS ADMINISTRACIONES MUNICIPALES, MEDIANTE MESAS DE TRABAJO VIRTUAL Y ACOMPAÑAMIENTO DIRECTO EN LOS TERRITORIOS, ORIENTADOS A:
• LA SOCIALIZACIÓN DE RUTAS Y LINEAMIENTOS PARA LA ACTUALIZACIÓN DEL PLAN DE CONTINGENCIA.
• RUTA PARA EL ACCESO A LA AYUDA HUMANITARIA INMEDIATA BRINDADA POR LA GOBERNACIÓN DE SUCRE.
• LA ACTUALIZACIÓN DE LOS PLANES INTEGRALES DE PREVENCIÓN Y PROTECCIÓN.
 (Meta Programada: 1) (Tipo de Banco: Banco de Gestiones)</t>
  </si>
  <si>
    <t>BRINDADA ASISTENCIA TÉCNICA A ENTIDADES DEL SISTEMA NACIONAL DE ATENCIÓN Y REPARACIÓN INTEGRAL A LAS VÍCTIMAS (SNARIV) Y A LAS ADMINISTRACIONES MUNICIPALES, MEDIANTE MESAS DE TRABAJO VIRTUAL Y ACOMPAÑAMIENTO DIRECTO EN LOS TERRITORIOS, ORIENTADOS A:
• LA SOCIALIZACIÓN DE RUTAS Y LINEAMIENTOS PARA LA ACTUALIZACIÓN DEL PLAN DE CONTINGENCIA.
• RUTA PARA EL ACCESO A LA AYUDA HUMANITARIA INMEDIATA BRINDADA POR LA GOBERNACIÓN DE SUCRE.
• LA ACTUALIZACIÓN DE LOS PLANES INTEGRALES DE PREVENCIÓN Y PROTECCIÓN.
 (Meta programada: 1) (Ejecución: 0,25) (Tipo de banco: Banco de Gestiones)</t>
  </si>
  <si>
    <t>POR GESTION MISIONAL ASISTENCIA TECNICA, MUNICIPIOS DEPARTAMENTO DE SUCRE SNARIV (Bpin: )</t>
  </si>
  <si>
    <t>01/10/2024 Se ha realizado asistencia técnica en articulación con el ministerio del interior para la elaboración de los planes integrales deprevención y protección</t>
  </si>
  <si>
    <t>MT465</t>
  </si>
  <si>
    <t>Sin sector PDD</t>
  </si>
  <si>
    <t>90</t>
  </si>
  <si>
    <t>Sin programa PDD</t>
  </si>
  <si>
    <t>PROYECTO DE INVERSIÓN A TRAVÉS DE LA AGENCIA DE DESARROLLO RURAL ENTIDAD ADSCRITA AL MINISTERIO DE AGRICULTURA Y DESARROLLO RURAL- FASE I EPSEA: UNIVERSIDAD DE SUCRE (Tipo Banco: Banco de Gestiones) (Meta de la gestión: 500)</t>
  </si>
  <si>
    <t>PROYECTO DE INVERSIÓN A TRAVÉS DE LA AGENCIA DE DESARROLLO RURAL ENTIDAD ADSCRITA AL MINISTERIO DE AGRICULTURA Y DESARROLLO RURAL- FASE I EPSEA: UNIVERSIDAD DE SUCRE (Tipo de banco: Banco de Gestiones) (Meta de la gestión: 500) (Ejecutado: 1244)</t>
  </si>
  <si>
    <t>MT466</t>
  </si>
  <si>
    <t>Centros de Acceso Comunitario en zonas urbanas y/o rurales y/o apartadas funcionando</t>
  </si>
  <si>
    <t>No es una meta de la Secretaria de Interior</t>
  </si>
  <si>
    <t>MT467</t>
  </si>
  <si>
    <t>Servicio de Educación Informal</t>
  </si>
  <si>
    <t>CAPACITACION Y ACOMPAÑAMIENTO TECNICO  A MUNICIPIOS CON INCIDENCIA EN POSIBLES DESAPARICIONES FORZADAS O CON OCASIÓN DE LA VIOLENCIA, CON RESTOS OSEOS EN CEMENTERIOS O OTROS. (Tipo Banco: Banco de Gestiones) (Meta de la gestión: 52)
CAPACITACIÓN A 50 PERSONAS CONCILIADORES EN EQUIDAD (Tipo Banco: Banco de Gestiones) (Meta de la gestión: 50)</t>
  </si>
  <si>
    <t>CAPACITACION Y ACOMPAÑAMIENTO TECNICO  A MUNICIPIOS CON INCIDENCIA EN POSIBLES DESAPARICIONES FORZADAS O CON OCASIÓN DE LA VIOLENCIA, CON RESTOS OSEOS EN CEMENTERIOS O OTROS. (Tipo de banco: Banco de Gestiones) (Meta de la gestión: 52) (Ejecutado: 52)
CAPACITACIÓN A 50 PERSONAS CONCILIADORES EN EQUIDAD (Tipo de banco: Banco de Gestiones) (Meta de la gestión: 50) (Ejecutado: 50)</t>
  </si>
  <si>
    <t>CAPACITACION Y ACOMPAÑAMIENTO TECNICO  A MUNICIPIOS CON INCIDENCIA EN POSIBLES DESAPARICIONES FORZADAS O CON OCASIÓN DE LA VIOLENCIA, CON RESTOS OSEOS EN CEMENTERIOS O OTROS. 
CAPACITACION Y ACOMPAÑAMIENTO TECNICO  A MUNICIPIOS CON INCIDENCIA EN POSIBLES DESAPARICIONES FORZADAS O CON OCASIÓN DE LA VIOLENCIA, CON RESTOS OSEOS EN CEMENTERIOS O OTROS. (Meta Programada: 1) (Tipo de Banco: Banco de Gestiones)</t>
  </si>
  <si>
    <t>CAPACITACION Y ACOMPAÑAMIENTO TECNICO  A MUNICIPIOS CON INCIDENCIA EN POSIBLES DESAPARICIONES FORZADAS O CON OCASIÓN DE LA VIOLENCIA, CON RESTOS OSEOS EN CEMENTERIOS O OTROS. (Meta programada: 1) (Ejecución: 0,1) (Tipo de banco: Banco de Gestiones)</t>
  </si>
  <si>
    <t>CAPACITACION Y ACOMPAÑAMIENTO TECNICO  A MUNICIPIOS CON INCIDENCIA EN POSIBLES DESAPARICIONES FORZADAS O CON OCASIÓN DE LA VIOLENCIA, CON RESTOS OSEOS EN CEMENTERIOS O OTROS.  (Bpin: )</t>
  </si>
  <si>
    <t>Se debe revizar el indicador y meta de cuatrienio</t>
  </si>
  <si>
    <t xml:space="preserve">Cumplimiento a requerimiento a los compromisos realizados por la administración departamental con la Jurisdicción especial para la Paz con el AUTO SAR AI-017 de 2024 en el cual se evoca a medida de carácter nacional para proteger los derechos, la memoria </t>
  </si>
  <si>
    <t>MT468</t>
  </si>
  <si>
    <t>Atención, asistencia  y reparación integral a las víctimas</t>
  </si>
  <si>
    <t>Museos de Memoria Histórica construidos </t>
  </si>
  <si>
    <t>4101001</t>
  </si>
  <si>
    <t>Museos de Memoria Histórica construidos</t>
  </si>
  <si>
    <t>410100100</t>
  </si>
  <si>
    <t>Infraestructura construida y habilitada al público para la divulgación del patrimonio documental y los archivos referidos a las  violaciones de Derechos Humanos e infracciones al Derecho Internacional Humanitario ocurridas con ocasión del conflicto armado interno de las que trata la Ley 1448 de 211.</t>
  </si>
  <si>
    <t>CONSTRUCCION DE MUSEO DE LA MEMORIA HISTORICA O CASA DE LA MEMORIA HISTORICA DE SUCRE - SAN ONOFRE</t>
  </si>
  <si>
    <t>Numero Total de Metas</t>
  </si>
  <si>
    <t>Numero de Metas Programadas 2026</t>
  </si>
  <si>
    <t>AVANCE CUATRIENIO</t>
  </si>
  <si>
    <t>AVANCE VIGENCIA 2026 / PROGRAMAS CON INDICADORES PROGRAMADOS EN LA VIGENCIA</t>
  </si>
  <si>
    <t>Linea Estrategica</t>
  </si>
  <si>
    <t>Total Indicadores de Producto</t>
  </si>
  <si>
    <t>Promedio de avance de ejecución acumulada</t>
  </si>
  <si>
    <t>Sobre Numero Total de Metas</t>
  </si>
  <si>
    <t>Total Indicadores de Producto Programados</t>
  </si>
  <si>
    <t>Promedio de avance de ejecución de la vigencia</t>
  </si>
  <si>
    <t>Sobre Numero Total de Metas Programadas</t>
  </si>
  <si>
    <t>Vigencia</t>
  </si>
  <si>
    <t>Encabezado Programación</t>
  </si>
  <si>
    <t>Encabezado Ejecución</t>
  </si>
  <si>
    <t>tblPlanIndicativo_2[Meta Física Esperada 2024]</t>
  </si>
  <si>
    <t>tblPlanIndicativo_2[PORCENTAJE DE EJECUCIÓN 2024]</t>
  </si>
  <si>
    <t>tblPlanIndicativo_2[Meta Física Esperada 2025]</t>
  </si>
  <si>
    <t>tblPlanIndicativo_2[PORCENTAJE DE EJECUCIÓN 2025]</t>
  </si>
  <si>
    <t>tblPlanIndicativo_2[Meta Física Esperada 2026]</t>
  </si>
  <si>
    <t>tblPlanIndicativo_2[PORCENTAJE DE EJECUCIÓN 2026]</t>
  </si>
  <si>
    <t>tblPlanIndicativo_2[Meta Física Esperada 2027]</t>
  </si>
  <si>
    <t>Celda Referencia prog</t>
  </si>
  <si>
    <t>Celda Referencia eje</t>
  </si>
  <si>
    <t>VER AVANCE DE:</t>
  </si>
  <si>
    <t>Avance Cuatrienio Total ponderado</t>
  </si>
  <si>
    <t>% Aporte Cumplimiento PDD</t>
  </si>
  <si>
    <t>Numero de Indicadores Programados</t>
  </si>
  <si>
    <t>Sobre Numero Total de Indicadores</t>
  </si>
  <si>
    <t>% Eficacia Operativa</t>
  </si>
  <si>
    <t>Sobre Numero de Indicadores Programados</t>
  </si>
  <si>
    <t>Numero Total de Indicadores</t>
  </si>
  <si>
    <t>Total Indicadores de Producto Programados en la Vigencia</t>
  </si>
  <si>
    <t>Avance vigencia ponderado</t>
  </si>
  <si>
    <t>Avance total ponderado</t>
  </si>
  <si>
    <t>Orden Linea</t>
  </si>
  <si>
    <t>Orden Sector</t>
  </si>
  <si>
    <t>Orden Programa PDD</t>
  </si>
  <si>
    <t>Dependencia Responsable</t>
  </si>
  <si>
    <t>Responsable en PI</t>
  </si>
  <si>
    <t>Varias Secretarías</t>
  </si>
  <si>
    <t>Plan Departamental de Aguas</t>
  </si>
  <si>
    <t>NO</t>
  </si>
  <si>
    <t>Plan Departamental de Aguas y Secretaría de Interior</t>
  </si>
  <si>
    <t>SI</t>
  </si>
  <si>
    <t>Escuela de Bellas Artes y Humanidades</t>
  </si>
  <si>
    <t>Fondo Mixto de Cultura</t>
  </si>
  <si>
    <t>Instituto Departamental de Deportes y Recreación</t>
  </si>
  <si>
    <t>Secretaría de Energías</t>
  </si>
  <si>
    <t>Oficina de Tecnologías de la Información - TI</t>
  </si>
  <si>
    <t>Secretaría de Educación e Instituto Departamental de Deportes y Recreación</t>
  </si>
  <si>
    <t>Secretaría de Energías y Secretaría de Interior</t>
  </si>
  <si>
    <t>Secretaría de Hacienda</t>
  </si>
  <si>
    <t>Secretaría de la Inclusión Social, Mujer y Equidad de Género</t>
  </si>
  <si>
    <t>Secretaría de la Inclusión Social, Mujer y Equidad de Género y Secretaría de Interior</t>
  </si>
  <si>
    <t>Secretaría de Infraestructura y Secretaría de Interior</t>
  </si>
  <si>
    <t>Secretaría de Planeación y Secretaría General</t>
  </si>
  <si>
    <t>Secretaría de Salud y Secretaría Interior</t>
  </si>
  <si>
    <t>Secretaría de Tránsito y Transporte</t>
  </si>
  <si>
    <t>Secretaría General, Secretaría Privada e Instituto Departamental de Deportes y Recreación</t>
  </si>
  <si>
    <t>Unidad Administrativa Especial de Riesgo, Atención de Desastres y Cambio Climático</t>
  </si>
  <si>
    <t>Secretaría de Salud y Secretaría de la Inclusión Social, Mujer y Equidad de Género</t>
  </si>
  <si>
    <t>Secretaría de Desarrollo Económico y Medio Ambiente, Secretaría de Interior y Secretaría de Salud</t>
  </si>
  <si>
    <t>Secretaría de Educación, Secretaría de Infraestructura y Secretaría Interior</t>
  </si>
  <si>
    <t>Oficina de Tecnologías de la Información - TI y Secretaría de Interior</t>
  </si>
  <si>
    <t>Agrupacion</t>
  </si>
  <si>
    <t>Codigo de Meta</t>
  </si>
  <si>
    <t xml:space="preserve">Programación Actual </t>
  </si>
  <si>
    <t>Programación Ajustada</t>
  </si>
  <si>
    <t>Avance Total de la Ejecución lograda a través de Proyectos en PIIP a la fecha</t>
  </si>
  <si>
    <t>Notas Adicionales</t>
  </si>
  <si>
    <t>Dependencia</t>
  </si>
  <si>
    <t>MT</t>
  </si>
  <si>
    <t xml:space="preserve">Meta Cuatrienio </t>
  </si>
  <si>
    <t xml:space="preserve">Tipo de Acumulación Inicial </t>
  </si>
  <si>
    <t>Tipo de Acumulación Ajustado</t>
  </si>
  <si>
    <t xml:space="preserve">Secretaría de Educación </t>
  </si>
  <si>
    <t xml:space="preserve">MT045 </t>
  </si>
  <si>
    <t xml:space="preserve">Acumulativo </t>
  </si>
  <si>
    <t xml:space="preserve">No Acumulativo </t>
  </si>
  <si>
    <t xml:space="preserve">Secretaría de Salud </t>
  </si>
  <si>
    <t xml:space="preserve">Secretaría de Desarrollo Económico y Sostenibilidad </t>
  </si>
  <si>
    <t>Secretaría de Inclusión Social, Mujer y Equidad de Género</t>
  </si>
  <si>
    <t>Se estima que llegarán al final de 2025 con 1034</t>
  </si>
  <si>
    <t>Si la programación de los proyectos de 2026 y 2027, se hace correctamente, es decir, 6 espacios cada año si se alcanzaría a la nueva meta.</t>
  </si>
  <si>
    <t xml:space="preserve">Secretaría de Transito </t>
  </si>
  <si>
    <t>Proyecto</t>
  </si>
  <si>
    <t xml:space="preserve">Avance 2025 </t>
  </si>
  <si>
    <t xml:space="preserve">Aporte Financiero </t>
  </si>
  <si>
    <t xml:space="preserve">Fuente de Recursos </t>
  </si>
  <si>
    <t xml:space="preserve">Donación de Maquinaria Japón </t>
  </si>
  <si>
    <t>IILA</t>
  </si>
  <si>
    <t xml:space="preserve">Construcción de sistemas de autogeneración eléctrica en viviendas rurales dispersas en el departamento de  Sucre  
(BPIN: 2022002700117) </t>
  </si>
  <si>
    <t xml:space="preserve">Cooperación Sur – Sur </t>
  </si>
  <si>
    <t xml:space="preserve"> Curso BID (Fortalecimiento Institucional): </t>
  </si>
  <si>
    <t>Codigo de Meta Agrupado</t>
  </si>
  <si>
    <t>Meta Física Esperada 2028</t>
  </si>
  <si>
    <t>PI - PRESUPUESTO</t>
  </si>
  <si>
    <t>BPIN</t>
  </si>
  <si>
    <t>Programación Recursos propios24</t>
  </si>
  <si>
    <t>Programación Otras Fuentes mas Municipio24</t>
  </si>
  <si>
    <t>Programación Recursos propios25</t>
  </si>
  <si>
    <t>Programación Otras Fuentes mas Municipio25</t>
  </si>
  <si>
    <t>Programación Recursos propios26</t>
  </si>
  <si>
    <t>Programación Otras Fuentes mas Municipio26</t>
  </si>
  <si>
    <t>Programación Recursos propios27</t>
  </si>
  <si>
    <t>Programación Otras Fuentes mas Municipio27</t>
  </si>
  <si>
    <t>APOYO A LA MESA DE PARTICIPACIÓN DE NIÑOS, NIÑAS Y ADOLESCENTES 2024 EN EL DEPATRTAMENTO DE SUCRE  (BPIN: Por Gestión)  (Meta del Proyecto: 1050) (Ejecutado: 1050)</t>
  </si>
  <si>
    <t>FORTALECIMIENTO DE LA INICIATIVA PRESENTADA EN LAS MESAS SUBREGIONALES DE PARTICIPACIÓN DE NIÑOS, NIÑAS Y ADOLESCENTES (BPIN: ) (Meta del proyecto: ) (Tipo de Banco: Sin Tipo de Banco)
FOMENTO Y FORTALECIMIENTO DE UNIDADES PRODUCTIVAS A FAMILIAS CON NIÑOS, NIÑAS Y ADOLECENTES TRABAJADORES EN EL DEPARTAMENTYO DE SUCRE (Meta del Proyecto/gestión: ) (Tipo de Banco: Banco de Gestiones)
APOYO A LA MESA DE PARTICIPACIÓN DE NIÑOS, NIÑAS Y ADOLESCENTES CAMPAMENTO 2025 EN EL DEPARTAMENTO DE SUCRE (Meta del Proyecto/gestión: ) (Tipo de Banco: Banco de Gestiones)
IMPLEMENTACIÓN DE LA ESTRETEGIA MI TERRITORIO SIN VIOLENCIA (Meta del Proyecto/gestión: 574) (Tipo de Banco: Banco de Gestiones)</t>
  </si>
  <si>
    <t>IMPLEMENTACIÓN DE LA ESTRETEGIA MI TERRITORIO SIN VIOLENCIA (Tipo de Banco: Banco de Gestiones) (Meta del Proyecto/gestión: 574) (Ejecutado: 574)</t>
  </si>
  <si>
    <t xml:space="preserve">MESAS REGIONALES DE NIÑOS, NIÑAS Y ADOLESCENTES 2026 (Meta del Proyecto: ) </t>
  </si>
  <si>
    <t xml:space="preserve">FORTALECIMIENTO DE LA INICIATIVA PRESENTADA EN LAS MESAS SUBREGIONALES DE PARTICIPACIÓN DE NIÑOS, NIÑAS Y ADOLESCENTES (Meta del Proyecto: ) </t>
  </si>
  <si>
    <t>Presupuesto ordinario</t>
  </si>
  <si>
    <t>CAPACITACION EN DERECHO INTERNACIONAL HUMANITARIO CON ENFASIS EN RECLUTAMIENTO  (BPIN: Por Gestión)  (Meta del Proyecto: 50) (Ejecutado: 50)
MESAS DE PARTICIPACION DE NIÑAS, NIÑOS Y ADOLESCENTES  (BPIN: Por Gestión)  (Meta del Proyecto: 180) (Ejecutado: 180)
CAPACITACIÓN A NIÑOS, NIÑAS Y ADOLESCENTES COMO DEFENSORES Y DEFENSORITOS  (BPIN: Por Gestión)  (Meta del Proyecto: 100) (Ejecutado: 100)</t>
  </si>
  <si>
    <t>CAPACITAR NIÑOS, NIÑAS Y ADOLECENTES EN TEMAS DE MEDIO AMBIENTE Y CUIDADO DE RECURSOS (Meta del Proyecto/gestión: 411) (Tipo de Banco: Banco de Gestiones)</t>
  </si>
  <si>
    <t>CAPACITAR NIÑOS, NIÑAS Y ADOLECENTES EN TEMAS DE MEDIO AMBIENTE Y CUIDADO DE RECURSOS (Tipo de Banco: Banco de Gestiones) (Meta del Proyecto/gestión: 411) (Ejecutado: 411)</t>
  </si>
  <si>
    <t>IMPLEMENTACIÓN DE LA ESTRETEGIA MI TERRITORIO SIN VIOLENCIA (Meta del Proyecto: ) (Por Gestión)
CAPACITACIÓN A NIÑOS, NIÑAS Y ADOLESCENTES (Meta del Proyecto: ) (Por Gestión)</t>
  </si>
  <si>
    <t>APOYO LOGISTICO PARA LA IMPLEMENTACIÓN DEL LABORATORIO DE EMPREDIMIENTO PARA JOVENES VULNERABLES DEL DEPARTAMENTO DE SUCRE  (BPIN: Por Gestión)  (Meta del Proyecto: 300) (Ejecutado: 32)</t>
  </si>
  <si>
    <t>APOYO LOGISTICO PARA LA IMPLEMENTACIÓN DEL LABORATORIO DE EMPREDIMIENTO PARA JOVENES VULNERABLES DEL DEPARTAMENTO DE SUCRE (Meta del Proyecto/gestión: ) (Tipo de Banco: Banco de Gestiones)
IMPLEMENTACIÓN DE ACCIONES DE APOYO INTEGRAL PARA EL FORTALECIMIENTO ECONÓMICO Y EL CUMPLIMIENTO DE LA POLÍTICA PÚBLICA DEPARTAMENTAL DE JÓVENES EN EL DEPARTAMENTO DE SUCRE (Meta del Proyecto/gestión: 1500) (Tipo de Banco: Banco de Gestiones)</t>
  </si>
  <si>
    <t>FORTALECIMIENTO A LOS SISTEMAS DE PARTICIPACIÓN JUVENIL MUNICIPALES  (BPIN: Por Gestión)  (Meta del Proyecto: 24) (Ejecutado: 24)</t>
  </si>
  <si>
    <t>ASISTENCIAS TECNICAS A LOS SUBSISTEMAS DE PARTICIPACIÓN JUVENIL MUNICIPALES.  (Meta del Proyecto/gestión: 26) (Tipo de Banco: Banco de Gestiones)</t>
  </si>
  <si>
    <t>ASISTENCIAS TECNICAS A LOS SUBSISTEMAS DE PARTICIPACIÓN JUVENIL MUNICIPALES.  (Tipo de Banco: Banco de Gestiones) (Meta del Proyecto/gestión: 26) (Ejecutado: 26)</t>
  </si>
  <si>
    <t>FORTALECIMIENTO A LOS SISTEMAS DE PARTICIPACIÓN JUVENIL MUNICIPALES (Por Gestión) (Meta del Proyecto: ) (Por Gestión)</t>
  </si>
  <si>
    <t>FORTALECIMIENTO A LOS SISTEMAS DE PARTICIPACIÓN JUVENIL MUNICIPALES (Meta del Proyecto: ) (Por Gestión)</t>
  </si>
  <si>
    <t>ASISTENCIA TÉCNICA A LOS 26 OBSERVATORIOS MUNICIPALES DE SUCRE  (BPIN: Por Gestión)  (Meta del Proyecto: 26) (Ejecutado: 26)</t>
  </si>
  <si>
    <t>FORTALECIMIENTO INSTITUCIONAL DE LOS OBSERVATORIOS DE FAMILIA EN EL DEPARTAMENTO DE SUCRE (BPIN: ) (Meta del proyecto: ) (Tipo de Banco: Banco Territorial)
Realizar asistencias tecnicas a los 26 observatorios creados en los 26 mucipios del departamento de sucre, en el fortalecimiento institucional.  (Meta del Proyecto/gestión: 26) (Tipo de Banco: Banco de Gestiones)</t>
  </si>
  <si>
    <t>Realizar asistencias tecnicas a los 26 observatorios creados en los 26 mucipios del departamento de sucre, en el fortalecimiento institucional.  (Tipo de Banco: Banco de Gestiones) (Meta del Proyecto/gestión: 26) (Ejecutado: 26)</t>
  </si>
  <si>
    <t xml:space="preserve">ASISTENCIA TÉCNICA A LOS 26 OBSERVATORIOS MUNICIPALES DE SUCRE (Meta del Proyecto: ) </t>
  </si>
  <si>
    <t>APOYO PARA LA REALIZACIÓN DE ACTIVIDADES CULTURALES Y RECREATIVAS EN EL MARCO DEL MES DE LA NIÑEZ EN EL DEPARTAMENTO DE SUCRE  (BPIN: 2024002700041)  (Meta del Proyecto: 1769) (Ejecutado: 1769)</t>
  </si>
  <si>
    <t>APOYO NUTRICIONAL A FAMILIAS CON NIÑAS Y NIÑOS MENORES DE 5 AÑOS CON DESNUTRICIÓN  Y RIESGO DE DESNUTRICIÓN EN EL DEPARTAMENTO DE SUCRE (BPIN: ) (Meta del proyecto: ) (Tipo de Banco: Banco Territorial)
APOYO PARA LA ELABORACIÓN E IMPLEMENTACIÓN DEL MAPA DE LA RUTA INTEGRAL DE ATENCIÓN A LA PRIMERA INFANCIA Y ADOLESCENCIA - RIA EN LOS MUNICIPIOS DEL DEPARTAMENTO DE SUCRE (BPIN: 2024002700095) (Meta del proyecto: 70081) (Tipo de Banco: Banco Territorial)
APOYO PARA LA REALIZACIÓN DE ACTIVIDADES RECREATIVAS Y LÚDICAS EN EL MARCO DEL MES DE LA NIÑEZ VIGENCIA 2025, EN EL DEPARTAMENTO DE SUCRE (BPIN: 202400000004298) (Meta del proyecto: 1320) (Tipo de Banco: Banco Territorial)
APOYO NUTRICIONAL A NIÑAS Y NIÑOS DE LA PRIMERA INFANCIA CON DESNUTRICIÓN Y EN RIESGO DE DESNUTRICIÓN EN EL DEPARTAMENTO DE SUCRE (BPIN: ) (Meta del proyecto: ) (Tipo de Banco: Banco Territorial)</t>
  </si>
  <si>
    <t>Apoyo para la realización de actividades recreativas y lúdicas en el marco del mes de la niñez Vigencia 2025, en el Departamento de  Sucre (Tipo de Banco: Banco Territorial) (BPIN: 202400000004298) (Meta del Proyecto: 1320) (Meta de la Vigencia: 1.320,00) (Ejecutado: 1320) (Estado en Portafolio: Acta Final)
Apoyo PARA LA ELABORACIÓN E IMPLEMENTACIÓN DEL MAPA DE LA RUTA INTEGRAL DE ATENCIÓN A LA PRIMERA INFANCIA Y ADOLESCENCIA - RIA EN LOS MUNICIPIOS DEL DEPARTAMENTO DE   Sucre (Tipo de Banco: Banco Territorial) (BPIN: 2024002700095) (Meta del Proyecto: 70081) (Meta de la Vigencia: 70.081,00) (Ejecutado: 70081) (Estado en Portafolio: Entregado)</t>
  </si>
  <si>
    <t xml:space="preserve">APOYO PARA LA REALIZACIÓN DE ACTIVIDADES CULTURALES Y RECREATIVAS EN EL MARCO DEL MES DE LA NIÑEZ EN EL DEPARTAMENTO DE SUCRE (Meta del Proyecto: ) 
FORTALECIMIENTO NUTRICIONAL A NIÑOS MENORES DE 5 AÑOS EN RIESGO DE DESNUTRICIÓN EN EL DEPARTAMENTO DE SUCRE (Meta del Proyecto: ) </t>
  </si>
  <si>
    <t xml:space="preserve">APOYO PARA LA REALIZACIÓN DE ACTIVIDADES CULTURALES Y RECREATIVAS EN EL MARCO DEL MES DE LA NIÑEZ EN EL DEPARTAMENTO DE SUCRE (Pendiente por formular) (Meta del Proyecto: ) 
FORTALECIMIENTO NUTRICIONAL A NIÑOS MENORES DE 5 AÑOS EN RIESGO DE DESNUTRICIÓN EN EL DEPARTAMENTO DE SUCRE (Meta del Proyecto: ) </t>
  </si>
  <si>
    <t>2024002700041, 2024002700095, 202400000004298</t>
  </si>
  <si>
    <t>APOYO LOGÍSTICO PARA LA CONMEMORACIÓN DEL MES DE LA JUVENTUD EN EL DEPARTAMENTO DE SUCRE  (BPIN: 2024002700096)  (Meta del Proyecto: 9) (Ejecutado: 9)
APOYO A LA PRIMERA CUMBRE REGIONAL DE JOVENES CARIBE 2024 EN EL DEPARTAMENTO DE SUCRE  (BPIN: Por Gestión)  (Meta del Proyecto: 1) (Ejecutado: 1)</t>
  </si>
  <si>
    <t>APOYO LOGISTICO PARA EL FORTALECIMIENTO DEL SISTEMA DE PARTICIPACIÓN JUVENIL EN EL DEPARTAMENTO DE SUCRE (BPIN: 202400000001355) (Meta del proyecto: 7) (Tipo de Banco: Banco Territorial)
Apoyo logístico para la conmemoración del mes de la juventud 2025 en el Departamento de Sucre (BPIN: 202500000028886) (Meta del proyecto: 5) (Tipo de Banco: Banco Territorial)
APOYO AL FORTALECIMIENTO DEL SISTEMA DE PARTICIPACIÓN  JUVENIL DURANTE LAS VIGENCIAS 2025 - 2026 EN EL DEPARTAMENTO DE SUCRE (BPIN: 202500000028900) (Meta del proyecto: 27) (Tipo de Banco: Banco Territorial)
APOYO PARA EL FORTALECIMIENTO DEL SISTEMA DE PARTICIPACION JUVENIL DURANTE LAS VIGENCIAS 2025 - 2026 EN EL DEPARTAMENTO DE SUCRE (BPIN: ) (Meta del proyecto: 25) (Tipo de Banco: Banco Territorial)
APOYO LOGISTICO PARA LA CONMEMORACIÓN DEL MES DE LA JUVENTUD 2025 EN EL DEPARTAMENTO DE SUCRE (BPIN: ) (Meta del proyecto: 5) (Tipo de Banco: Banco Territorial)
APOYO A LA ENTREGA DE ESTÍMULOS DE CARÁCTER EDUCATIVO, CULTURAL Y RECREATIVO PARA LOS CONSEJEROS Y PLATAFORMADOS DEPARTAMENTALES DE JUVENTUD Y SUMINISTRO DE ELEMENTOS DE APOYO AL SISTEMA DE PARTICIPACIÓN JUVENIL DEL DEPARTAMENTO DE SUCRE (BPIN: ) (Meta del proyecto: ) (Tipo de Banco: Banco Territorial)</t>
  </si>
  <si>
    <t>Apoyo logístico para la conmemoración del mes de la juventud 2025 en el Departamento de  Sucre (Tipo de Banco: Banco Territorial) (BPIN: 202500000028886) (Meta del Proyecto: 5) (Meta de la Vigencia: 5,00) (Ejecutado: 5) (Estado en Portafolio: Acta Final)
APOYO LOGISTICO PARA EL FORTALECIMIENTO DEL SISTEMA DE PARTICIPACIÓN JUVENIL EN EL DEPARTAMENTO DE SUCRE  (Tipo de Banco: Banco Territorial)  (BPIN: 202400000001355)  (Meta del Proyecto: 7)  (Ejecutado: 7)  (Estado en Portafolio: En proceso de liquidación)</t>
  </si>
  <si>
    <t xml:space="preserve">APOYO AL FORTALECIMIENTO DEL SISTEMA DE PARTICIPACIÓN JUVENIL EN EL DEPARTAMENTO DE SUCRE (Pendiente de subsanaciones) (Meta del Proyecto: ) 
APOYO LOGÍSTICO PARA LA CONMEMORACIÓN DEL MES DE LA JUVENTUD EN EL DEPARTAMENTO DE SUCRE (Meta del Proyecto: ) 
APOYO A LA ENTREGA DE ESTÍMULOS DE CARÁCTER EDUCATIVO, CULTURAL Y RECREATIVO PARA LOS CONSEJEROS Y PLATAFORMADOS DEPARTAMENTALES DE JUVENTUD Y SUMINISTRO DE ELEMENTOS DE APOYO AL SISTEMA DE PARTICIPACIÓN JUVENIL DEL DEPARTAMENTO DE SUCRE (Meta del Proyecto: ) 
APOYO A LA PRIMERA CUMBRE REGIONAL DE JOVENES CARIBE 2024 EN EL DEPARTAMENTO DE SUCRE (Meta del Proyecto: ) </t>
  </si>
  <si>
    <t xml:space="preserve">APOYO A LA PRIMERA CUMBRE REGIONAL DE JOVENES CARIBE 2024 EN EL DEPARTAMENTO DE SUCRE. (Meta del Proyecto: ) 
APOYO LOGÍSTICO PARA LA CONMEMORACIÓN DEL MES DE LA JUVENTUD EN EL DEPARTAMENTO DE SUCRE (Meta del Proyecto: ) 
APOYO A LA ENTREGA DE ESTÍMULOS DE CARÁCTER EDUCATIVO, CULTURAL Y RECREATIVO PARA LOS CONSEJEROS Y PLATAFORMADOS DEPARTAMENTALES DE JUVENTUD Y SUMINISTRO DE ELEMENTOS DE APOYO AL SISTEMA DE PARTICIPACIÓN JUVENIL DEL DEPARTAMENTO DE SUCRE (Meta del Proyecto: ) 
APOYO AL FORTALECIMIENTO DEL SISTEMA DE PARTICIPACIÓN JUVENIL EN EL DEPARTAMENTO DE SUCRE (Meta del Proyecto: ) </t>
  </si>
  <si>
    <t>202400000001355, 2024002700096, 202500000028886, 202500000028900</t>
  </si>
  <si>
    <t>IMPLEMENTACIÓN DE ACTIVIDADES DE CORTE TECNOLOGICO EN CUMPLIMIENTO DE LA ORDENANZA 028 DE 2022 PARA LA PLATAFORMA DE JUVENTUDES DEL DEPARTAMENTO DE SUCRE (BPIN: 2024002700093) (Meta del proyecto: ) (Tipo de Banco: Banco Territorial)
CONVENIO CON LA CAJA DE COMPENSACIÓN DE COMFASUCRE PARA IMPLEMENTACIÓN DE LA ORDENANZA 028 DE 2022.  (Meta del Proyecto/gestión: 1) (Tipo de Banco: Banco de Gestiones)</t>
  </si>
  <si>
    <t>2024002700093</t>
  </si>
  <si>
    <t>RUTA DE LA LECTURA JUVENIL.  (Meta del Proyecto/gestión: ) (Tipo de Banco: Banco de Gestiones)
CAPACITACIÓN EN CUIDADO DEL MEDIO AMBIENTE CON JOVENES DEL MUNICIPIO DE COLOSO (Meta del Proyecto/gestión: 50) (Tipo de Banco: Banco de Gestiones)</t>
  </si>
  <si>
    <t>RUTA DE LA LECTURA JUVENIL.  (Tipo de Banco: Banco de Gestiones) (Meta del Proyecto/gestión: ) (Ejecutado: 53)
CAPACITACIÓN EN CUIDADO DEL MEDIO AMBIENTE CON JOVENES DEL MUNICIPIO DE COLOSO (Tipo de Banco: Banco de Gestiones) (Meta del Proyecto/gestión: 50) (Ejecutado: 32)</t>
  </si>
  <si>
    <t>Sin recursos asignados en el cuatrienio</t>
  </si>
  <si>
    <t>SE ASISTIERON TECNICAMENTE 174 PERSONAS EN LOS TEMAS DE: MARCO LEGAL Y CONSTITUCIONAL DE FAMILIAS, POLITICA PUBLICA DE FAMILIAS, ENTRE OTROS  (BPIN: Por Gestión)  (Meta del Proyecto: 174) (Ejecutado: 174)</t>
  </si>
  <si>
    <t>CAPACITAR A FAMILIAS POR AÑO EN EL RESCATE DE LOS VALORES Y EL FORTALECIMIENTO FAMILIAR EN EL MARCO DEL MES DE LA FAMILIA (Meta del Proyecto/gestión: 50) (Tipo de Banco: Banco de Gestiones)</t>
  </si>
  <si>
    <t>CAPACITAR A FAMILIAS POR AÑO EN EL RESCATE DE LOS VALORES Y EL FORTALECIMIENTO FAMILIAR EN EL MARCO DEL MES DE LA FAMILIA (Tipo de Banco: Banco de Gestiones) (Meta del Proyecto/gestión: 50) (Ejecutado: 50)</t>
  </si>
  <si>
    <t xml:space="preserve">CAPACITAR A 50 FAMILIAS POR AÑO EN EL RESCATE DE LOS VALORES Y EL FORTALECIMIENTO FAMILIAR EN EL MARCO DEL MES DE LA FAMILIA (Meta del Proyecto: ) </t>
  </si>
  <si>
    <t>SUCRE ESCUCHA EN EL DEPARTAMENTO DE SUCRE  (BPIN: 2022000020011)  (Meta del Proyecto: 2600) (Ejecutado: 2600)
APOYO PARA LA REALIZACIÓN DE ACTIVIDADES RECREATIVAS, CULTURALES Y DE EMPRENDIMIENTO EN EL MARCO DEL MES DE LA FAMILIA 2024 EL DEPARTAMENTO DE SUCRE  (BPIN: 2024002700060)  (Meta del Proyecto: ) (Ejecutado: 1)</t>
  </si>
  <si>
    <t>APOYO PARA LA REALIZACIÓN DE ACTIVIDADES RECREATIVAS, CULTURALES Y DE EMPRENDIMIENTO EN EL MARCO DEL MES DE LA FAMILIA 2025 EL DEPARTAMENTO DE SUCRE (BPIN: 202400000004252) (Meta del proyecto: 432) (Tipo de Banco: Banco Territorial)
Apuesta institucional de la estrategia SUCRE TERRITORIO DE FAMILIAS UNIDAS (Meta del Proyecto/gestión: 388) (Tipo de Banco: Banco de Gestiones)</t>
  </si>
  <si>
    <t>Apoyo PARA LA REALIZACIÓN DE ACTIVIDADES   RECREATIVAS, CULTURALES, Y DE EMPRENDIMIENTO EN EL MARCO DEL MES DE LA FAMILIA 2025 EN EL DEPARTAMENTO DE   Sucre (Tipo de Banco: Banco Territorial) (BPIN: 202400000004252) (Meta del Proyecto: 432) (Meta de la Vigencia: 432,00) (Ejecutado: 432) (Estado en Portafolio: En proceso de liquidación)
Apuesta institucional de la estrategia SUCRE TERRITORIO DE FAMILIAS UNIDAS (Tipo de Banco: Banco de Gestiones) (Meta del Proyecto/gestión: 388) (Ejecutado: 388)</t>
  </si>
  <si>
    <t xml:space="preserve">INICIATIVA DE IMPLEMENTACIÓN DE ACTIVIDADES DE LA POLÍTICA PÚBLICA DE FAMILIA (Meta del Proyecto: ) 
SUCRE ESCUCHA FAMILIA (Meta del Proyecto: ) </t>
  </si>
  <si>
    <t xml:space="preserve">INICIATIVA DE IMPLEMENTACIÓN DE ACTIVIDADES DE LA POLÍTICA PÚBLICA DE FAMILIA (Meta del Proyecto: ) </t>
  </si>
  <si>
    <t>Presupuesto de Regalías y Ordinario</t>
  </si>
  <si>
    <t>202400000004252, 2022000020011, 2024002700060</t>
  </si>
  <si>
    <t>Fortalecimiento Productivo y Comercial para Familias Artesanas Indígenas Víctimas de Violencia Intrafamiliar en el Departamento de Sucre (Por Formular) (BPIN: ) (Meta del proyecto: ) (Tipo de Banco: Sin Tipo de Banco)
IMPLEMENTACION DE UNA ESTRATEGIA DE APROPIACION CULTURAL PARA LAS FAMILIAS INDIGENAS DEL DEPARTAMENTO DE SUCRE (Meta del Proyecto/gestión: ) (Tipo de Banco: Banco de Gestiones)</t>
  </si>
  <si>
    <t xml:space="preserve"> BANCO DE ALIMENTOS (Meta del Proyecto: ) (Por Gestión)</t>
  </si>
  <si>
    <t>FASES MUNICIPALES PROGRAMA NUEVO COMIENZO  (BPIN: Por Gestión)  (Meta del Proyecto: 932) (Ejecutado: 932)
FORTALECIMIENTO DEL PROGRAMA DE ATENCIÓN INTEGRAL PARA LA PROTECCIÓN Y LOS DERECHOS DE LAS PERSONAS MAYORES DURANTE EL AÑO 2024 EN LOS CENTROS DE VIDA DEL DEPARTAMENTO DE SUCRE  (BPIN: 2024002700107)  (Meta del Proyecto: 2771) (Ejecutado: 2771)
FASE DEPARTAMENTAL PROGRAMA NUEVO COMIENZO  (BPIN: Por Gestión)  (Meta del Proyecto: 65) (Ejecutado: 65)</t>
  </si>
  <si>
    <t>APOYO A LOS CENTROS DE BIENESTAR PARA LA ATENCIÓN INTEGRAL DE LAS PERSONAS MAYORES DURANTE EL AÑO 2024 EN LOS MUNICIPIOS DE SAN MARCOS Y SAN ONOFRE DEL DEPARTAMENTO DE SUCRE (BPIN: 2024002700106) (Meta del proyecto: 55) (Tipo de Banco: Banco Territorial)
FORTALECIMIENTO DEL PROGRAMA DE ATENCIÓN INTEGRAL PARA LA PROTECCIÓN Y GARANTÍA DE LOS DERECHOS DE LAS PERSONAS MAYORES DURANTE EL AÑO 2025 EN LOS CENTROS DE VIDA DEL DEPARTAMENTO DE SUCRE (BPIN: 202500000026392) (Meta del proyecto: 2473) (Tipo de Banco: Banco Territorial)
FORTALECIMIENTO DE LOS ESPACIOS DE PARTICIPACIÓN DE LA PERSONA MAYOR EN EL MARCO DE LA ESTRATEGIA NACIONAL “NUEVO COMIENZO OTRO MOTIVO PARA VIVIR 2024  DEL DEPARTAMENTO DE  SUCRE (BPIN: 2024002700097) (Meta del proyecto: 12) (Tipo de Banco: Banco Territorial)
Fortalecimiento DE LOS ESPACIOS DE PARTICIPACIÓN DE LA PERSONA MAYOR EN EL MARCO DE LA ESTRATEGIA NACIONAL “NUEVO COMIENZO OTRO MOTIVO PARA VIVIR" 2025  DEL DEPARTAMENTO DE  Sucre (BPIN: 202500000032732) (Meta del proyecto: 10) (Tipo de Banco: Banco Territorial)
APOYO A LOS CENTROS DE BIENESTAR PARA LA ATENCIÓN INTEGRAL DE LAS PERSONAS MAYORES DURANTE EL AÑO 2025 EN LOS MUNICIPIOS DE SAN MARCOS, SAN ONOFRE Y SINCELEJO EN EL DEPARTAMENTO DE SUCRE (BPIN: ) (Meta del proyecto: 25) (Tipo de Banco: Banco Territorial)
FORTALECIMIENTO E IMPLEMENTACION DE ACTIVIDADES DE LA POLITICA PUBLICA DEL ADULTO MAYOR EN EL MARCO DEL MES POBLACIONAL EN EL DEPARTAMENTO DE SUCRE (BPIN: ) (Meta del proyecto: ) (Tipo de Banco: Banco Territorial)
FOMENTO Y FORTALECIMIENTO DE UNIDADES PRODUCTIVAS PARA LA PERSONA MAYOR (BPIN: ) (Meta del proyecto: ) (Tipo de Banco: Banco Territorial)</t>
  </si>
  <si>
    <t>Apoyo A LOS CENTROS DE BIENESTAR PARA LA ATENCIÓN INTEGRAL DE LAS PERSONAS MAYORES DURANTE EL AÑO 2024 EN LOS MUNICIPIOS DE SAN MARCOS Y SAN ONOFRE DEL DEPARTAMENTO DE   Sucre (Tipo de Banco: Banco Territorial) (BPIN: 2024002700106) (Meta del Proyecto: 55) (Meta de la Vigencia: 55,00) (Ejecutado: 22) (Estado en Portafolio: Liquidado)
Fortalecimiento del Programa de atención integral para la protección y garantía de los derechos de las personas mayores durante el año 2025en los Centros de Vida del Departamento de  Sucre (Tipo de Banco: Banco Territorial) (BPIN: 202500000026392) (Meta del Proyecto: 2473) (Meta de la Vigencia: 2.473,00) (Ejecutado: 2473) (Estado en Portafolio: En Ejecución)
Fortalecimiento DE LOS ESPACIOS DE PARTICIPACIÓN DE LA PERSONA MAYOR EN EL MARCO DE LA ESTRATEGIA NACIONAL “NUEVO COMIENZO OTRO MOTIVO PARA VIVIR" 2025  DEL DEPARTAMENTO DE  Sucre (Tipo de Banco: Banco Territorial) (BPIN: 202500000032732) (Meta del Proyecto: 10) (Meta de la Vigencia: 10,00) (Ejecutado: 10) (Estado en Portafolio: En proceso de contratación)
Fortalecimiento DE LOS ESPACIOS DE PARTICIPACIÓN DE LA PERSONA MAYOR EN EL MARCO DE LA ESTRATEGIA NACIONAL NUEVO COMIENZO OTRO MOTIVO PARA VIVIR  2024  DEL DEPARTAMENTO DE  Sucre (Tipo de Banco: Banco Territorial) (BPIN: 2024002700097) (Meta del Proyecto: 12) (Meta de la Vigencia: 12) (Ejecutado: 12) (Estado en Portafolio: En Ejecución)</t>
  </si>
  <si>
    <t xml:space="preserve">FORTALECIMIENTO DEL PROGRAMA DE ATENCIÓN INTEGRAL PARA LA PROTECCIÓN Y LOS DERECHOS DE LAS PERSONAS MAYORES DURANTE EL AÑO 2026 EN LOS CENTROS DE VIDA DEL DEPARTAMENTO DE SUCRE (Meta del Proyecto: ) 
APOYO A LOS CENTROS DE BIENESTAR PARA LA ATENCIÓN INTEGRAL DE LAS PERSONAS MAYORES DURANTE EL AÑO 2026 EN LOS MUNICIPIOS DE SAN MARCOS, SAN ONOFRE Y SINCELEJO EN EL DEPARTAMENTO DE SUCRE (Meta del Proyecto: ) 
FORTALECIMIENTO DE LOS ESPACIOS DE PARTICIPACIÓN DE LA PERSONA MAYOR EN EL MARCO DE LA ESTRATEGIA NACIONAL “NUEVO COMIENZO OTRO MOTIVO PARA VIVIR DEL DEPARTAMENTO DE  SUCRE (Meta del Proyecto: ) 
FASES MUNICIPALES PROGRAMA NUEVO COMIENZO (Meta del Proyecto: ) (Por Gestión)
FORTALECIMIENTO DE EMPRENDIMIENTOS DE LAS PERSONAS MAYORES EN ETAPA PRODUCTIVA EN EL DEPARTAMENTO DE SUCRE (Meta del Proyecto: ) </t>
  </si>
  <si>
    <t xml:space="preserve">FASES MUNICIPALES PROGRAMA NUEVO COMIENZO (Meta del Proyecto: ) (Por Gestión)
FORTALECIMIENTO DE LOS ESPACIOS DE PARTICIPACIÓN DE LA PERSONA MAYOR EN EL MARCO DE LA ESTRATEGIA NACIONAL “NUEVO COMIENZO OTRO MOTIVO PARA VIVIR  DEL DEPARTAMENTO DE  SUCRE (Meta del Proyecto: ) 
APOYO A LOS CENTROS DE BIENESTAR PARA LA ATENCIÓN INTEGRAL DE LAS PERSONAS MAYORES DURANTE EL AÑO 2027 EN LOS MUNICIPIOS DE SAN MARCOS, SAN ONOFRE Y SINCELEJO EN EL DEPARTAMENTO DE SUCRE (Meta del Proyecto: ) 
FORTALECIMIENTO DEL PROGRAMA DE ATENCIÓN INTEGRAL PARA LA PROTECCIÓN Y LOS DERECHOS DE LAS PERSONAS MAYORES DURANTE EL AÑO 2027 EN LOS CENTROS DE VIDA DEL DEPARTAMENTO DE SUCRE (Meta del Proyecto: ) </t>
  </si>
  <si>
    <t>2024002700106, 2024002700107, 202500000026392, 2024002700097, 202500000032732</t>
  </si>
  <si>
    <t>Estrategias de Fortalecimiento Político a Cuidadores de Personas Mayores en el marco del convenio suscrito en la Dirección Nacional del Cuidado del Ministerio de Igualdad y la Equidad de Colombia y PNUD (BPIN: ) (Meta del proyecto: 25) (Tipo de Banco: Banco Territorial)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(Meta del Proyecto/gestión: ) (Tipo de Banco: Banco de Gestiones)
Estrategias de Fortalecimiento Político a Cuidadores de Personas Mayores en el marco del convenio suscrito en la Dirección Nacional del Cuidado del Ministerio de Igualdad y la Equidad de Colombia y PNUD  (Tipo de Banco: Banco de Gestiones)</t>
  </si>
  <si>
    <t>Estrategias de Fortalecimiento Político a Cuidadores de Personas Mayores en el marco del convenio suscrito en la Dirección Nacional del Cuidado del Ministerio de Igualdad y la Equidad de Colombia y PNUD  (Tipo de Banco: Banco Territorial)   (Meta del Proyecto: 25)  (Ejecutado: 25)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de Banco: Banco de Gestiones) (Meta del Proyecto/gestión: ) (Ejecutado: 80)
Estrategias de Fortalecimiento Político a Cuidadores de Personas Mayores en el marco del convenio suscrito en la Dirección Nacional del Cuidado del Ministerio de Igualdad y la Equidad de Colombia y PNUD  (Tipo de Banco: Banco de Gestiones) (Ejecutado: 25)</t>
  </si>
  <si>
    <t xml:space="preserve">IMPLEMENTACIÓN DEL SISTEMA INTEGRAL DE CUIDADO DIRIGIDO A LA PRIMERA INFANCIA, PERSONAS CON DISCAPACIDAD Y PERSONAS MAYORES (Meta del Proyecto: ) 
FORMACIÓN EN EMPRENDIMIENTO A CUIDADORAS DE PERSONAS MAYORES (Meta del Proyecto: ) </t>
  </si>
  <si>
    <t xml:space="preserve">FORMACIÓN EN EMPRENDIMIENTO A CUIDADORAS DE PERSONAS MAYORES (Meta del Proyecto: ) </t>
  </si>
  <si>
    <t>ADQUISICIÓN DE SILLAS DE RUEDA NEUROLOGICAS PARA PERSNAS EN CONDICIÓN DE DISCAPACIDAD DEL DEPAETAMENTO DE SUCRE  (BPIN: 2024002700046)  (Meta del Proyecto: 72) (Ejecutado: 72)</t>
  </si>
  <si>
    <t>ADQUISICIÓN DE SILLAS DE RUEDAS PARA PERSONAS EN CONDICIÓN DE DISCAPACIDAD DEL DEPARTAMENTO DE SUCRE (BPIN: 202500000031435) (Meta del proyecto: 102) (Tipo de Banco: Banco Territorial)
DESARROLLO DE UNA ESTRATEGIA PARA EL FORTALECIMIENTO DEL EMPRENDIMIENTO Y EL TALENTO DE PERSONAS CON DISCAPACIDAD, COMO MECANISMO PARA LA SUPERACIÓN DE BARRERAS SOCIALES, EN EL MARCO DEL PROGRAMA SOY CAPAZ EN EL DEPARTAMENTO DE SUCRE (BPIN: 202500000026317) (Meta del proyecto: 25) (Tipo de Banco: Banco Territorial)
Fortalecimiento a la atención integral de personas en condición de discapacidad en el Departamento de Sucre (BPIN: ) (Meta del proyecto: ) (Tipo de Banco: Banco Territorial)
REALIZACION DE ATENCION INTEGRAL A POBLACION CON CONDICION DE DISCAPACIDAD (Meta del Proyecto/gestión: 50) (Tipo de Banco: Banco de Gestiones)</t>
  </si>
  <si>
    <t>Desarrollo de una estrategia para el fortalecimiento del emprendimiento y el talento de personas con discapacidad , como mecanismo para lasuperación de barreras sociales, en el marco del programa "Soy Capaz" vigencia 2025, en el Departamento de  Sucre (Tipo de Banco: Banco Territorial) (BPIN: 202500000026317) (Meta del Proyecto: 25) (Meta de la Vigencia: 25,00) (Ejecutado: 25) (Estado en Portafolio: En Ejecución)
REALIZACION DE ATENCION INTEGRAL A POBLACION CON CONDICION DE DISCAPACIDAD (Tipo de Banco: Banco de Gestiones) (Meta del Proyecto/gestión: 50) (Ejecutado: 50)</t>
  </si>
  <si>
    <t xml:space="preserve">APOYO AL PRIMER FESTIVAL LÚDICO CULTURAL Y DEPORTE DE LAS PERSONAS CON DISCAPACIDAD DEL DEPARTAMENTO DE SUCRE (Meta del Proyecto: ) 
DESARROLLO DE UNA ESTRATEGIA PARA EL FORTALECIMIENTO DEL EMPRENDIMIENTO Y EL TALENTO DE PERSONAS CON DISCAPACIDAD, COMO MECANISMO PARA LA SUPERACIÓN DE BARRERAS SOCIALES, EN EL MARCO DEL PROGRAMA SOY CAPAZ EN EL DEPARTAMENTO DE SUCRE (Meta del Proyecto: ) 
FORMULACIÓN DE UN PROYECTO QUE PERMITA ATENDER A LA POBLACIÓN CON DISCAPACIDAD DE MANERA INTEGRAL EN TODO EL CICLO VITAL, EN EL CUAL SE REALICE LA ENTREGA DE COMPLEMENTO ALIMENTARIO, JORNADAS INTEGRALES DE ATENCIÓN Y UN EJERCICIO DE SENSIBILIZACIÓN CON CU (Meta del Proyecto: ) 
ADQUISICIÓN DE PRODUCTOS DE APOYO PARA PERSONAS EN CONDICIÓN DE DISCAPACIDAD DEL DEPAETAMENTO DE SUCRE (Meta del Proyecto: ) </t>
  </si>
  <si>
    <t>2024002700046, 202500000031435, 202500000026317</t>
  </si>
  <si>
    <t>FORMACIÓN A CUIDADORES DE PERSONAS CON DISCAPACIDAD Y ADULTOS MAYORES PARA EL FORTALECIMIENTO DE UNIDADES PRODUCTIVAS EN EL DEPARTAMENTO DE SUCRE (BPIN: ) (Meta del proyecto: 30) (Tipo de Banco: Banco Territorial)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(Meta del Proyecto/gestión: 81) (Tipo de Banco: Banco de Gestiones)</t>
  </si>
  <si>
    <t>FORMACIÓN A CUIDADORES DE PERSONAS CON DISCAPACIDAD Y ADULTOS MAYORES PARA EL FORTALECIMIENTO DE UNIDADES PRODUCTIVAS EN EL DEPARTAMENTO DE SUCRE  (Tipo de Banco: Banco Territorial)   (Meta del Proyecto: 30)  (Ejecutado: 80) 
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de Banco: Banco de Gestiones) (Meta del Proyecto/gestión: 81) (Ejecutado: 81)</t>
  </si>
  <si>
    <t xml:space="preserve">PROCESO FORMATIVO A CUIDADORES DE PERSONAS CON DISCAPACIDAD QUE PERMITA ADEMÁS LA ENTREGA DE UN CAPITAL SEMILLA AL FINAL DEL PROCESO PARA PROPICIAR CONDICIONES  DE GENERACIÓN DE INGRESO Y SOSTENIBILIDAD A LAS FAMILIAS (Meta del Proyecto: ) </t>
  </si>
  <si>
    <t>Diseño e implementación de la Campaña Soy Capaz, para la inclusión, empoderamiento, prevención de estigma y/o violencias contra las personas con discapacidad y participación activa de personas con discapacidad en el Departamento de Sucre (Meta del Proyecto/gestión: 1) (Tipo de Banco: Banco de Gestiones)</t>
  </si>
  <si>
    <t>Diseño e implementación de la Campaña Soy Capaz, para la inclusión, empoderamiento, prevención de estigma y/o violencias contra las personas con discapacidad y participación activa de personas con discapacidad en el Departamento de Sucre (Tipo de Banco: Banco de Gestiones) (Meta del Proyecto/gestión: 1) (Ejecutado: 1)</t>
  </si>
  <si>
    <t>Se realizaron concejos consultivos en Galeras, Sampues, Sincé y Morroa; de igual forma con asociacones de mujeres en sampues, corozal, sincelejo y guaranda. Se llevo la oferta institucional We effect en ovejas y los palmitos  (BPIN: Por Gestión)  (Meta del Proyecto: 10) (Ejecutado: 10)
APOYO LOGISTICO PARA EL DESARROLLO DE REUNIONES, ENCUENTROS Y MECANISMOS PARA LA GENERACIÓN INTERACCIÓN PÚBLICA Y DIVULGACIÓN DE LA OFERTA INSTITUCIONAL DE LA GOBERNACIÓN DE SUCRE (450203300: Espacios de integración de oferta pública generados - HOMOLOGAD  (BPIN: 2024002700026)  (Meta del Proyecto: 31) (Ejecutado: 31)</t>
  </si>
  <si>
    <t>PROYECTO CRISALIDA, EMPODERAMIENTO ECONOMICO, PSICOLOGICO Y SOCIOPOLITICO DE LAS MUJERES DE LA CAMPAÑA YO SOY EMPODERADA Y PRODUCTIVA DEL DEPARTAMENTO DE SUCRE (BPIN: ) (Meta del proyecto: ) (Tipo de Banco: Banco Territorial)
OFERTA DE LA CAMPAÑA MUJER EMPODERADA Y PRODUCTIVA A LAS MUJERES RURAL (Tipo de Banco: Banco de Gestiones)</t>
  </si>
  <si>
    <t>OFERTA DE LA CAMPAÑA MUJER EMPODERADA Y PRODUCTIVA A LAS MUJERES RURAL (Tipo de Banco: Banco de Gestiones) (Ejecutado: 8)</t>
  </si>
  <si>
    <t>Meta alcanzada por gestión (Meta del Proyecto: ) (Por Gestión)</t>
  </si>
  <si>
    <t>2024002700026</t>
  </si>
  <si>
    <t>ESTRATEGIA "SOY MUJER EMPODERADA Y PRODUCTIVA"  (BPIN: Por Gestión)  (Meta del Proyecto: ) (Ejecutado: 1)</t>
  </si>
  <si>
    <t>“FORTALECIMIENTO ESTRATEGICO PARA PREVENIR, DETECTAR Y ACOMPAÑAR A VÍCTIMAS DE VIOLENCIA BASADAS EN GÉNERO MEDIANTE UNA SOLUCION TECNOLOGICA INTEGRADA, EN EL DEPARTAMENTO DE SUCRE” (BPIN: 202400000001165) (Meta del proyecto: 1) (Tipo de Banco: Banco Territorial)
APOYO A LAS MEDIDAS DE ATENCIÓN TEMPORAL PARA CASOS DE TRATA DE PERSONAS Y OTRAS FORMAS DE VIOLENCIA REPORTADAS EN LA VIGENCIA 2025 EN EL DEPARTAMENTO DE SUCRE (BPIN: 202400000006061) (Meta del proyecto: 1) (Tipo de Banco: Banco Territorial)</t>
  </si>
  <si>
    <t>“FORTALECIMIENTO ESTRATEGICO PARA PREVENIR, DETECTAR Y ACOMPAÑAR A VÍCTIMAS DE VIOLENCIA BASADAS EN GÉNERO MEDIANTE UNA SOLUCION TECNOLOGICA INTEGRADA, EN EL DEPARTAMENTO DE SUCRE”  (Tipo de Banco: Banco Territorial)  (BPIN: 202400000001165)  (Meta del Proyecto: 1)  (Ejecutado: 1)  (Estado en Portafolio: En proceso de liquidación)</t>
  </si>
  <si>
    <t xml:space="preserve">PROYECTO APOYO A LAS MEDIDAS DE ATENCIÓN TEMPORAL PARA CASOS DE TRATA DE PERSONAS Y OTRAS FORMAS DE VIOLENCIAS REPORTADAS EN LA VIGENCIA 2026 EN EL DEPARTAMENTO DE SUCRE (Meta del Proyecto: ) </t>
  </si>
  <si>
    <t xml:space="preserve">PROYECTO APOYO A LAS MEDIDAS DE ATENCIÓN TEMPORAL PARA CASOS DE TRATA DE PERSONAS Y OTRAS FORMAS DE VIOLENCIAS REPORTADAS EN LA VIGENCIA 2027 EN EL DEPARTAMENTO DE SUCRE (Meta del Proyecto: ) </t>
  </si>
  <si>
    <t>202400000001165, 202400000006061</t>
  </si>
  <si>
    <t xml:space="preserve">CASA REFUGIO PSRA MUJERES VULENRABLES Y CASA DEL CUIDADO </t>
  </si>
  <si>
    <t>FORTALECIMIENTO DEL SECTOR AGROINDUSTRIAL MEDIANTE LA DOTACIÓN DE ACTIVOS Y FORMACIÓN A LA ASOCIACIÓN AMUCIPALMITO EN SU PLANTA PILOTO DE TRANSFORMACIÓN DE FRUTAS Y VERDURAS EN EL CORREGIMIENTO DEL PIÑAL, MUNICIPIO DE LOS PALMITOS DEL DEPARTAMENTO DE SUCRE (BPIN: 202400000000536) (Meta del proyecto: 79) (Tipo de Banco: Banco Territorial)
ENTREGA DE ACTIVOS PRODUCTIVOS A EMPRESAS Y EMPREDIMIENTOS DE MUJERES VULNERABLES  (Meta del Proyecto/gestión: ) (Tipo de Banco: Banco de Gestiones)</t>
  </si>
  <si>
    <t xml:space="preserve">Fortalecimiento de la economía arcoíris y promoción del ejercicio y goce pleno de los derechos del sector poblacional LGBTIQ+ en el departamento de Sucre ( Proyecto Arcoiris)-  Fortalecimiento de la capacidad productiva de mujeres vulnerables de los munic (Meta del Proyecto: ) </t>
  </si>
  <si>
    <t>202400000000536</t>
  </si>
  <si>
    <t>TALLERES SALUD MENTAL, PREVENCIÓN VBG, PREVENCIÓN DE EMBARAZO EN ADOLESCENTES, PREVENCIÓN DE SUSTANCIAS PSICOACTIVAS, NUEVAS MASCULINIDADES, PROYECTO DE VIDA Y AUTOESTIMA, LEY 1257 FUNCIONARIOS, LEY 1257 MUJERES, FORMACION LIDERAZGO SOCIOPOLITICO  (BPIN: Por gestión)  (Meta del Proyecto: 9) (Ejecutado: 9)
LINEA "YO SI TE CREO", CAMPAÑA MUJER EN LA CARCEL "SOY PODEROSA", MECANISMO ARTICULADOR, FERIAS DE EMPRENDIMIENTO Y FORTALECIMIENTO A LA ASOCIATIVIDAD  (BPIN: Por gestión)  (Meta del Proyecto: 5) (Ejecutado: 5)</t>
  </si>
  <si>
    <t>APOYO A LA CREACIÓN DEL BANCO DE ALIMENTOS DEL DEPARTAMENTO DE SUCRE (BPIN: 202500000024121) (Meta del proyecto: 1) (Tipo de Banco: Banco Territorial)
FORTALECIMIENTO DE LIDERAZGOS POLITICOS DE MUJERES COMUNALES Y LIDERESAS DEL DEPARTAMENTO DE SUCRE (BPIN: 202500000028833) (Meta del proyecto: 1) (Tipo de Banco: Banco Territorial)
Apoyo logístico para la realización de actividades culturales y productivas enmarcadas en la conmemoración del día de la mujer durante el año 2025 en el departamento de Sucre (BPIN: 202400000006014) (Meta del proyecto: 1) (Tipo de Banco: Banco Territorial)
Apoyo PARA LA REALIZACIÓN DE ACTIVIDADES CULTURALES Y ORGANIZATIVAS ENFOCADAS EN LA POBLACIÓN LGBTIQ+ DURANTE EL AÑO 2025  EN ELDEPARTAMENTO DE  Sucre (BPIN: 202400000006010) (Meta del proyecto: 4) (Tipo de Banco: Banco Territorial)
Mecanismo articulador, Linea yo si te creo, nuevas masculinidades, campaña mujer empoderada y productiva, red mujeres de primera, campaña prevención de embarazos, Defensores y defensoritos.  (Meta del Proyecto/gestión: ) (Tipo de Banco: Banco de Gestiones)</t>
  </si>
  <si>
    <t>Apoyo PARA LA REALIZACIÓN DE ACTIVIDADES CULTURALES Y ORGANIZATIVAS ENFOCADAS EN LA POBLACIÓN LGBTIQ+ DURANTE EL AÑO 2025  EN ELDEPARTAMENTO DE  Sucre (Tipo de Banco: Banco Territorial) (BPIN: 202400000006010) (Meta del Proyecto: 4) (Meta de la Vigencia: 4,00) (Ejecutado: 3) (Estado en Portafolio: Liquidado)
Apoyo logístico para la realización de actividades culturales y productivas enmarcadas en la conmemoración del día de la mujer durante el año 2025 en el departamento de  Sucre (Tipo de Banco: Banco Territorial) (BPIN: 202400000006014) (Meta del Proyecto: 1) (Meta de la Vigencia: 1,00) (Ejecutado: 1) (Estado en Portafolio: Liquidado)
Mecanismo articulador, Linea yo si te creo, nuevas masculinidades, campaña mujer empoderada y productiva, red mujeres de primera, campaña prevención de embarazos, Defensores y defensoritos.  (Tipo de Banco: Banco de Gestiones) (Meta del Proyecto/gestión: ) (Ejecutado: 7)</t>
  </si>
  <si>
    <t xml:space="preserve">FORTALECIMIENTO DE LA ECONOMÍA ARCOÍRIS Y PROMOCIÓN DEL EJERCICIO Y GOCE PLENO DE LOS DERECHOS DEL SECTOR POBLACIONAL LGBTIQ+ EN EL DEPARTAMENTO DE SUCRE (PROYECTO ARCOIRIS) (Meta del Proyecto: ) 
APOYO LOGÍSTICO PARA LA CREACIÓN, EL FORTALECIMIENTO  Y LA CONSOLIDACIÓN DE LA RED MUJER ESCUCHA DEL DEPARTAMENTO DE SUCRE Y EL I ENCUENTRO POLÍTICO DE MUJERES DEL DEPARTAMENTO DE SUCRE. (Meta del Proyecto: ) 
PROYECTO APOYO A LAS MEDIDAS DE ATENCIÓN TEMPORAL PARA CASOS DE TRATA DE PERSONAS Y OTRAS FORMAS DE VIOLENCIAS REPORTADAS EN LA VIGENCIA 2024 EN EL DEPARTAMENTO DE SUCRE (Meta del Proyecto: ) 
PROYECTO FORTALECIMIENTO A LA SALUD Y NUTRICIÓN A PERSONAS VIVIENDO CON VIH/SIDA PARA EL MEJORAMIENTO DE SUS CONDICIONES DE VIDA EN LOS MUNICIPIOS DE SINCELEJO, COROZAL, SAN MARCOS, TOLUVIEJO, TOLU, SAN ONOFRE, SAMPUÉS, MAJAGUAL, SINCÉ Y LOS PALMITOS EN E (Meta del Proyecto: ) 
CASA PARA LA DIGNIDAD DE LA MUJER (339 DE LA LEY 2294 DE 2023 PND) (Meta del Proyecto: ) </t>
  </si>
  <si>
    <t xml:space="preserve">APOYO LOGÍSTICO PARA LA CREACIÓN, EL FORTALECIMIENTO  Y LA CONSOLIDACIÓN DE LA RED MUJER ESCUCHA DEL DEPARTAMENTO DE SUCRE Y EL I ENCUENTRO POLÍTICO DE MUJERES DEL DEPARTAMENTO DE SUCRE. (Meta del Proyecto: ) 
CASA PARA LA DIGNIDAD DE LA MUJER (339 DE LA LEY 2294 DE 2023 PND) (Meta del Proyecto: ) 
FORTALECIMIENTO DE LA ECONOMÍA ARCOÍRIS Y PROMOCIÓN DEL EJERCICIO Y GOCE PLENO DE LOS DERECHOS DEL SECTOR POBLACIONAL LGBTIQ+ EN EL DEPARTAMENTO DE SUCRE (PROYECTO ARCOIRIS) (Meta del Proyecto: ) 
PROYECTO FORTALECIMIENTO A LA SALUD Y NUTRICIÓN A PERSONAS VIVIENDO CON VIH/SIDA PARA EL MEJORAMIENTO DE SUS CONDICIONES DE VIDA EN LOS MUNICIPIOS DE SINCELEJO, COROZAL, SAN MARCOS, TOLUVIEJO, TOLU, SAN ONOFRE, SAMPUÉS, MAJAGUAL, SINCÉ Y LOS PALMITOS EN E (Meta del Proyecto: ) 
PROYECTO APOYO A LAS MEDIDAS DE ATENCIÓN TEMPORAL PARA CASOS DE TRATA DE PERSONAS Y OTRAS FORMAS DE VIOLENCIAS REPORTADAS EN LA VIGENCIA 2024 EN EL DEPARTAMENTO DE SUCRE (Meta del Proyecto: ) </t>
  </si>
  <si>
    <t>202500000024121, 202500000028833, 202400000006014, 202400000006010</t>
  </si>
  <si>
    <t>APOYO LOGÍSTICO PARA LA REALIZACIÓN DE ACTIVIDADES CULTURALES Y PRODUCTIVAS ENMARCADAS EN LA CONMEMORACIÓN DEL DÍA DE LA MUJER EN EL DEPARTAMENTO DE SUCRE  (BPIN: 2024002700028)  (Meta del Proyecto: 160) (Ejecutado: 160)
CAPACITACIONES EN TEMAS CONTABLES FINANCIERON, EMPRENDIMIENTO, MARKETING DIGITAL,FOTOGRAFÍA, EN GÉNERO, ASOCIATIVIDAD, ENTRE OTROS.  (BPIN: Por Gestión)  (Meta del Proyecto: 440) (Ejecutado: 440)</t>
  </si>
  <si>
    <t>FORTALECIMIENTO DE LIDERAZGOS POLITICOS DE MUJERES COMUNALES Y LIDERESAS DEL DEPARTAMENTO DE SUCRE (BPIN: 202500000028833) (Meta del proyecto: 100) (Tipo de Banco: Banco Territorial)
APOYO PARA LA REALIZACIÓN DE ACTIVIDADES CULTURALES Y PRODUCTIVAS ENMARCADAS EN LA CONMEMORACIÓN DEL DIA DE LA MUJER EN EL DEPARTAMENTO DE SUCRE (BPIN: 202400000006014) (Meta del proyecto: 741) (Tipo de Banco: Banco Territorial)
Apoyo a la creación del banco de alimentos del departamento de  Sucre (BPIN: 202500000024121) (Meta del proyecto: 300) (Tipo de Banco: Banco Territorial)
Apoyo PARA LA REALIZACIÓN DE ACTIVIDADES CULTURALES Y ORGANIZATIVAS ENFOCADAS EN LA POBLACIÓN LGBTIQ+ DURANTE EL AÑO 2025  EN ELDEPARTAMENTO DE  Sucre (BPIN: 202400000006010) (Meta del proyecto: 133) (Tipo de Banco: Banco Territorial)
TALLER TU MARCA, TU PODER (Meta del Proyecto/gestión: 26) (Tipo de Banco: Banco de Gestiones)
FORMAR A LOS FUNCIONARIOS EN LA LEY 1257 DE 2008 (Meta del Proyecto/gestión: 50) (Tipo de Banco: Banco de Gestiones)</t>
  </si>
  <si>
    <t>Apoyo PARA LA REALIZACIÓN DE ACTIVIDADES CULTURALES Y ORGANIZATIVAS ENFOCADAS EN LA POBLACIÓN LGBTIQ+ DURANTE EL AÑO 2025  EN ELDEPARTAMENTO DE  Sucre (Tipo de Banco: Banco Territorial) (BPIN: 202400000006010) (Meta del Proyecto: 133) (Meta de la Vigencia: 133,00) (Ejecutado: 76) (Estado en Portafolio: Liquidado)
Apoyo logístico para la realización de actividades culturales y productivas enmarcadas en la conmemoración del día de la mujer durante el año 2025 en el departamento de  Sucre (Tipo de Banco: Banco Territorial) (BPIN: 202400000006014) (Meta del Proyecto: 741) (Meta de la Vigencia: 741,00) (Ejecutado: 413) (Estado en Portafolio: Liquidado)
TALLER TU MARCA, TU PODER (Tipo de Banco: Banco de Gestiones) (Meta del Proyecto/gestión: 26) (Ejecutado: 26)
FORMAR A LOS FUNCIONARIOS EN LA LEY 1257 DE 2008 (Tipo de Banco: Banco de Gestiones) (Meta del Proyecto/gestión: 50) (Ejecutado: 61)</t>
  </si>
  <si>
    <t xml:space="preserve">CAPACITACIÓN A MUEJRES VULNERABLES PARA EL FORTALECIMIENTO DE SU ACTIVIDAD ECONOMICA (Meta del Proyecto: ) </t>
  </si>
  <si>
    <t>2024002700028, 202500000028833, 202400000006014, 202500000024121, 202400000006010</t>
  </si>
  <si>
    <t>Se realizó el fortalecimiento a emprendimiento y/o Asociaciones en el ambito economico y psicosocial en los Municipos de Los palmitos, Coveñas, Sincelejo, Ovejas, El Roble, San Marcos, Corozal, Majagual, Sampues y San Onofre.  (BPIN: Por Gestión)  (Meta del Proyecto: 10) (Ejecutado: 10)</t>
  </si>
  <si>
    <t>FORTALECIMIENTO DE LIDERAZGOS POLITICOS DE MUJERES COMUNALES Y LIDERESAS DEL DEPARTAMENTO DE SUCRE (BPIN: 202500000028833) (Meta del proyecto: 1) (Tipo de Banco: Banco Territorial)
CAMPAÑA SOY PODEROSA EN LA CARCEL LA VEGA (Meta del Proyecto/gestión: 1) (Tipo de Banco: Banco de Gestiones)</t>
  </si>
  <si>
    <t>CAMPAÑA SOY PODEROSA EN LA CARCEL LA VEGA (Tipo de Banco: Banco de Gestiones) (Meta del Proyecto/gestión: 1) (Ejecutado: 1)</t>
  </si>
  <si>
    <t xml:space="preserve">Apoyo logístico para la Creación y el Fortalecimiento de los Consejos Consultivos Municipales de (municipios priorizados) Población LGBTIQ+ y del Fortalecimiento del Consejo Consultivo Departamental  Y  el I ENCUENTRO Departamental de Consejeros lgbtiq+ (Meta del Proyecto: ) </t>
  </si>
  <si>
    <t>202500000028833</t>
  </si>
  <si>
    <t>Campañas para promover la salud sexual y reproductiva en 7 instituciones educativas y 1 en el Auditorio fortunato chadid  (BPIN: Por Gestión)  (Meta del Proyecto: 8) (Ejecutado: 8)</t>
  </si>
  <si>
    <t>PROYECTO CRISALIDA, EMPODERAMIENTO ECONOMICO, PSICOLOGICO Y SOCIOPOLITICO DE LAS MUJERES DE LA CAMPAÑA YO EMPODERADA Y PRODUCTIVA DEL DEPARTAMENTO DE SUCRE (BPIN: ) (Meta del proyecto: ) (Tipo de Banco: Banco Territorial)</t>
  </si>
  <si>
    <t xml:space="preserve">Campañas para promover la salud sexual y reproductiva  (Meta del Proyecto: ) </t>
  </si>
  <si>
    <t>CAPACITACION EN ESTATUTO DE CIUDADANIA JUVENIL (Meta del Proyecto/gestión: 200) (Tipo de Banco: Banco de Gestiones)</t>
  </si>
  <si>
    <t>CAPACITACION EN ESTATUTO DE CIUDADANIA JUVENIL (Tipo de Banco: Banco de Gestiones) (Meta del Proyecto/gestión: 200) (Ejecutado: 30)</t>
  </si>
  <si>
    <t xml:space="preserve">FOMENTO DE LA CULTURA DEPORTIVA PARA MUEJERES DEL DEPARTAMENTO DE SUCRE (Meta del Proyecto: ) </t>
  </si>
  <si>
    <t>CAPACITACION EN FLORES TROQUELADAS Y TIE DYE  (BPIN: Por Gestión)  (Meta del Proyecto: 34) (Ejecutado: 31)
CAPACITACION EN MENTALIDAD Y CULTURA EMPRENDEDORA  (BPIN: Por Gestión)  (Meta del Proyecto: 23) (Ejecutado: 23)
CAPACITACION EN CONVOCATORIA DEL FONDO MUJER FOMUR  (BPIN: Por Gestión)  (Meta del Proyecto: 360) (Ejecutado: 360)
CAPACITACIÓN A NIÑOS, NIÑAS Y ADOLESCENTES COMO DEFENSORES Y DEFENSORITOS  (BPIN: Por Gestión)  (Meta del Proyecto: 105) (Ejecutado: 105)</t>
  </si>
  <si>
    <t>ASISTENCIAS TECNICAS A LOS SISTEMAS DE PARTICIPACIÓN JUVENIL MUNICIPALES.  (Meta del Proyecto/gestión: ) (Tipo de Banco: Banco de Gestiones)</t>
  </si>
  <si>
    <t>ASISTENCIAS TECNICAS A LOS SISTEMAS DE PARTICIPACIÓN JUVENIL MUNICIPALES.  (Tipo de Banco: Banco de Gestiones) (Meta del Proyecto/gestión: ) (Ejecutado: 200)</t>
  </si>
  <si>
    <t xml:space="preserve">Fortalecimiento de la capacidad productiva de mujeres vulnerables de los municipios de Corozal, Sincelejo, Coveñas, Majagual, Los Palmitos, Ovejas, Morroa, San Marcos, El Roble, Sincé y Sampués en el departamento de Sucre (Meta del Proyecto: ) </t>
  </si>
  <si>
    <t>Campaña de sensibilización "17 de mayo dia internacional contra la homofobia, bifobia y transfobia"  (BPIN: Por Gestión)  (Meta del Proyecto: 100) (Ejecutado: 100)</t>
  </si>
  <si>
    <t>Campaña sobre Homofobia, transfobia, bifobia y lesfobia en la Institución Educativa Carmelo Percy Vergara. (Meta del Proyecto/gestión: 64) (Tipo de Banco: Banco de Gestiones)</t>
  </si>
  <si>
    <t>Campaña sobre Homofobia, transfobia, bifobia y lesfobia en la Institución Educativa Carmelo Percy Vergara. (Tipo de Banco: Banco de Gestiones) (Meta del Proyecto/gestión: 64) (Ejecutado: 64)</t>
  </si>
  <si>
    <t>SE BENEFICIARON DOS PERSONAS CON UN HORNO DE PANADERIA Y UNA MESA EN ACERO INOXIDABLE  (BPIN: Por Gestión)  (Meta del Proyecto: 2) (Ejecutado: 2)</t>
  </si>
  <si>
    <t>APOYO LOGÍSTICO PARA LA REALIZACIÓN DE ACTIVIDADES CULTURALES Y ORGANIZATIVAS EN EL MES DE LA DIVERSIDAD ENFOCADAS EN LA POBLACION LGTBIQ+ DEL DEPARTAMENTO 
ENTREGA DE ROLLOS DE TELA 
CONVOCATORIA FONDO MUJER  (Meta del Proyecto/gestión: ) (Tipo de Banco: Banco de Gestiones)</t>
  </si>
  <si>
    <t>APOYO LOGÍSTICO PARA LA REALIZACIÓN DE ACTIVIDADES CULTURALES Y ORGANIZATIVAS EN EL MES DE LA DIVERSIDAD ENFOCADAS EN LA POBLACION LGTBIQ+ DEL DEPARTAMENTO 
ENTREGA DE ROLLOS DE TELA 
CONVOCATORIA FONDO MUJER  (Tipo de Banco: Banco de Gestiones) (Meta del Proyecto/gestión: ) (Ejecutado: 18)</t>
  </si>
  <si>
    <t xml:space="preserve">Fortalecimiento de la economía arcoíris y promoción del ejercicio y goce pleno de los derechos del sector poblacional LGBTIQ+ en el departamento de Sucre (Proyecto Arcoiris) (Meta del Proyecto: ) </t>
  </si>
  <si>
    <t>APOYO LOGÍSTICO PARA LA REALIZACIÓN DE ACTIVIDADES CULTURALES Y ORGANIZATIVAS EN EL MES DE LA DIVERSIDAD ENFOCADAS EN LA POBLACION LGTBIQ+ DEL DEPARTAMENTO  (BPIN: 2024002700101)  (Meta del Proyecto: 1) (Ejecutado: 1)</t>
  </si>
  <si>
    <t>APOYO PARA LA REALIZACIÓN DE ACTIVIDADES CULTURALES Y ORGANIZATIVAS ENFOCADAS EN LA POBLACIÓN LGBTIQ+ EN EL DEPARTAMENTO DE SUCRE (BPIN: 202400000006010) (Meta del proyecto: 13) (Tipo de Banco: Banco Territorial)
ESPACIOS DE PARTICIPACIÓN PROMOVIDOS CON MIEMBROS DE LA COMUNIDAD LGTBIQ+ (Meta del Proyecto/gestión: ) (Tipo de Banco: Banco de Gestiones)</t>
  </si>
  <si>
    <t>Apoyo PARA LA REALIZACIÓN DE ACTIVIDADES CULTURALES Y ORGANIZATIVAS ENFOCADAS EN LA POBLACIÓN LGBTIQ+ DURANTE EL AÑO 2025  EN ELDEPARTAMENTO DE  Sucre (Tipo de Banco: Banco Territorial) (BPIN: 202400000006010) (Meta del Proyecto: 2) (Meta de la Vigencia: 2,00) (Ejecutado: 2) (Estado en Portafolio: Liquidado)
ESPACIOS DE PARTICIPACIÓN PROMOVIDOS CON MIEMBROS DE LA COMUNIDAD LGTBIQ+ (Tipo de Banco: Banco de Gestiones) (Meta del Proyecto/gestión: ) (Ejecutado: 18)</t>
  </si>
  <si>
    <t>2024002700101, 202400000006010</t>
  </si>
  <si>
    <t>PROYECTO FORTALECIMIENTO A LA SALUD Y NUTRICIÓN A PERSONAS VIVIENDO CON VIH/SIDA PARA EL MEJORAMIENTO DE SUS CONDICIONES DE VIDA EN LOS MUNICIPIOS DE SINCELEJO, COROZAL, SAN MARCOS, TOLUVIEJO, TOLU, SAN ONOFRE, SAMPUÉS, MAJAGUAL, SINCÉ Y LOS PALMITOS EN E  (BPIN: 2024002700053)  (Meta del Proyecto: 150) (Ejecutado: 150)</t>
  </si>
  <si>
    <t>APOYO LOGÍSTICO PARA LA REALIZACIÓN DE ACTIVIDADES CULTURALES Y ORGANIZATIVAS EN EL MES DE LA DIVERSIDAD ENFOCADAS EN LA POBLACION LGTBIQ+ DEL DEPARTAMENTO 2025 (BPIN: ) (Meta del proyecto: ) (Tipo de Banco: Banco Territorial)</t>
  </si>
  <si>
    <t xml:space="preserve">APOYO LOGÍSTICO PARA LA REALIZACIÓN DE ACTIVIDADES CULTURALES Y ORGANIZATIVAS EN EL MES DE LA DIVERSIDAD ENFOCADAS EN LA POBLACION LGTBIQ+ DEL DEPARTAMENTO 2026 (Meta del Proyecto: ) </t>
  </si>
  <si>
    <t xml:space="preserve">APOYO LOGÍSTICO PARA LA REALIZACIÓN DE ACTIVIDADES CULTURALES Y ORGANIZATIVAS EN EL MES DE LA DIVERSIDAD ENFOCADAS EN LA POBLACION LGTBIQ+ DEL DEPARTAMENTO 2027 (Meta del Proyecto: ) </t>
  </si>
  <si>
    <t>2024002700053</t>
  </si>
  <si>
    <t>Elaboración plan sectorial de educación, está aprobado en comité ejecutivo de la Secretaría de Educación en 2024  (BPIN: Por Gestión)  (Meta del Proyecto: 1) (Ejecutado: 1)</t>
  </si>
  <si>
    <t>Campañas de socialización normativa realizadas por la Secretaría de Educación  (BPIN: Por Gestión)  (Meta del Proyecto: 10) (Ejecutado: 10)
APOYO A LOS FOROS EDUCATIVOS "SUCRE, TIERRA DE OPORTUNIDADES, EDUCACIÓN Y PAZ EN SU SEGUNDA ETAPA EN EL DEPARTAMENTO DE SUCRE.  (BPIN: 2024002700127)  (Meta del Proyecto: 2) (Ejecutado: 2)
APOYO AL FORO EDUCATIVO SUCRE TIERRA DE OPORTUNIDADES "EDUCACIÓN Y PAZ EN SU PRIMERA ETAPA EN EL DEPARTAMENTO DE SUCRE"  (BPIN: 2024002700120)  (Meta del Proyecto: 1) (Ejecutado: 1)</t>
  </si>
  <si>
    <t>Campañas de socialización normativa realizadas por la Secretaría de Educación (Meta del Proyecto/gestión: 20) (Tipo de Banco: Banco de Gestiones)</t>
  </si>
  <si>
    <t>Campañas de socialización normativa realizadas por la Secretaría de Educación (Tipo de Banco: Banco de Gestiones) (Meta del Proyecto/gestión: 20) (Ejecutado: 20)</t>
  </si>
  <si>
    <t>Gestión - Campañas de socialización normativa realizadas por la Secretaría de Educación (Meta del Proyecto: ) (Por Gestión)</t>
  </si>
  <si>
    <t>2024002700127, 2024002700120</t>
  </si>
  <si>
    <t>Gestionar los mecanismos institucionales necesarios a través de los distintos actores del sistema educativo para implementar el Plan Decenal de Educación con criterios de Eficiencia, Eficacia, Innovación y Sostenibilidad.
Campañas de socialización normativa realizadas por la Secretaría de Educación</t>
  </si>
  <si>
    <t>Expedición del calendario escolar 2025 por parte de la Secretaría de Educación  (BPIN: Por Gestión)  (Meta del Proyecto: 1) (Ejecutado: 1)</t>
  </si>
  <si>
    <t>Calendario Escolar Académico- Por norma se expide en Octubre (Meta del Proyecto/gestión: 1) (Tipo de Banco: Banco de Gestiones)</t>
  </si>
  <si>
    <t>Calendario Escolar Académico- Por norma se expide en Octubre (Tipo de Banco: Banco de Gestiones) (Meta del Proyecto/gestión: 1) (Ejecutado: 1)</t>
  </si>
  <si>
    <t>Gestionar los mecanismos institucionales necesarios a través de los distintos actores del sistema educativo para implementar el Plan Decenal de Educación con criterios de Eficiencia, Eficacia, Innovación y Sostenibilidad.
Documento normativo elaborado por la Secretaría de Educación</t>
  </si>
  <si>
    <t>Documentos de lineamientos técnicos en educación inicial, preescolar, básica y media expedidos (Tipo de Banco: Banco de Gestiones)</t>
  </si>
  <si>
    <t>Documentos de lineamientos técnicos en educación inicial, preescolar, básica y media expedidos (Tipo de Banco: Banco de Gestiones) (Ejecutado: 1)</t>
  </si>
  <si>
    <t xml:space="preserve">Gestión - Documento técnico elaborado por la Secretaría de Educación (Meta del Proyecto: ) </t>
  </si>
  <si>
    <t>Gestionar los mecanismos institucionales necesarios a través de los distintos actores del sistema educativo para implementar el Plan Decenal de Educación con criterios de Eficiencia, Eficacia, Innovación y Sostenibilidad.
Documento técnico elaborado por la Secretaría de Educación</t>
  </si>
  <si>
    <t>Servicio de asistencia técnica en educación inicial Decreto 1411 y Ampliación del grado jardín.  (BPIN: Por Gestión)  (Meta del Proyecto: 30) (Ejecutado: 109)
Asistencia técnica proyecto educativo institucional - PEI  (BPIN: Por Gestión)  (Meta del Proyecto: 80) (Ejecutado: 119)
APOYO AL PROGRAMA DE FONDOS EDUCATIVOS (FOSE) PARA EL SEGUIMIENTO, CONTROL Y CONSOLIDACION FINANCIERA DE RECURSOS DE GRATUIDAD EDUCATIVA VIGENCIA 2024, PARA LOS ESTABLECIMIENTOS EDUCATIVOS DEL DEPARTAMENTO DE SUCRE  (BPIN: 2024002700013)  (Meta del Proyecto: 186) (Ejecutado: 108)</t>
  </si>
  <si>
    <t>Proyecto de apoyo en recurso humano especializado (Contadores) al Programa de Fondos Educativos (Fose) para el Seguimiento, Control Y Consolidacion Financiera de Recursos de Gratuidad Educativa para los Establecimientos Educativos del departamento de Sucre (BPIN: ) (Meta del proyecto: ) (Tipo de Banco: Banco Territorial)
Servicio de asistencia técnica en educación inicial Decreto 1411 y Ampliación del grado jardín y Asistencia técnica proyecto educativo institucional - PEI (Tipo de Banco: Banco de Gestiones)
Acompañamiento para la caracterización de la población perteneciente a grupos étnicos en los establecimientos educativos para su registro en el Sistema integrado de matrícula (Meta del Proyecto/gestión: ) (Tipo de Banco: Banco de Gestiones)
Asistencia tecnica FOSE (Meta del Proyecto/gestión: ) (Tipo de Banco: Banco de Gestiones)</t>
  </si>
  <si>
    <t>Servicio de asistencia técnica en educación inicial Decreto 1411 y Ampliación del grado jardín y Asistencia técnica proyecto educativo institucional - PEI (Tipo de Banco: Banco de Gestiones) (Ejecutado: 84)
Acompañamiento para la caracterización de la población perteneciente a grupos étnicos en los establecimientos educativos para su registro en el Sistema integrado de matrícula (Tipo de Banco: Banco de Gestiones) (Meta del Proyecto/gestión: ) (Ejecutado: 7)
Asistencia tecnica FOSE (Tipo de Banco: Banco de Gestiones) (Meta del Proyecto/gestión: ) (Ejecutado: 168)</t>
  </si>
  <si>
    <t>Proyecto de apoyo en recurso humano especializado (Contadores) al Programa de Fondos Educativos (Fose) para el Seguimiento, Control Y Consolidacion Financiera de Recursos de Gratuidad Educativa para los Establecimientos Educativos del departamento de Sucr (Meta del Proyecto: ) 
Gestión - Acompañamiento para la caracterización de la población perteneciente a grupos étnicos en los establecimientos educativos para su registro en el Sistema integrado de matrícula (Meta del Proyecto: ) 
Gestión - Servicio de asistencia técnica en educación inicial Decreto 1411 y Ampliación del grado jardín. (Meta del Proyecto: ) 
Gestión - Asistencia técnica proyecto educativo institucional - PEI (Meta del Proyecto: ) 
APOYO A LA REALIZACIÓN DEL FORO EDUCATIVO Y LOS DIFERENTES ENCUENTROS PEDAGOGICOS E INTERACTIVOS VIGENCIA 2026, DE LA SECRETARIA DE EDUCACIÓN DEPARTAMENTAL DE SUCRE (Meta del Proyecto: 1200) (202500000038748)</t>
  </si>
  <si>
    <t xml:space="preserve">Proyecto de apoyo en recurso humano especializado (Contadores) al Programa de Fondos Educativos (Fose) para el Seguimiento, Control Y Consolidacion Financiera de Recursos de Gratuidad Educativa para los Establecimientos Educativos del departamento de Sucr (Meta del Proyecto: ) 
Gestión - Asistencia técnica proyecto educativo institucional - PEI (Meta del Proyecto: ) 
Gestión - Servicio de asistencia técnica en educación inicial Decreto 1411 y Ampliación del grado jardín. (Meta del Proyecto: ) 
Gestión - Acompañamiento para la caracterización de la población perteneciente a grupos étnicos en los establecimientos educativos para su registro en el Sistema integrado de matrícula (Meta del Proyecto: ) </t>
  </si>
  <si>
    <t>2024002700013, 202500000038748</t>
  </si>
  <si>
    <t>Proyecto de apoyo en recurso humano especializado (Contadores) al Programa de Fondos Educativos (Fose) para el Seguimiento, Control Y Consolidacion Financiera de Recursos de Gratuidad Educativa para los Establecimientos Educativos del departamento de Sucre.
Fortalecimiento de establecimientos educativos mediante la asistencia técnica para la ampliación de cobertura y la garantía de la Educación Inicial con calidad, en los establecimientos educativos en el Departamento de Sucre. (2 indicadores: servicio de asistencia técnica en educación inicial Decreto 1411 y Ampliación del grado jardín).
Acompañamiento para la caracterización de la población perteneciente a grupos étnicos en los establecimientos educativos para su registro en el Sistema integrado de matrícula (SIMAT).
Este indicador es el resultado de la unificación de 4 indicadores de los cuales 3 son de incremento que suman en total 120 y 1 es de mantenimiento que suma en total 186</t>
  </si>
  <si>
    <t>Documentos sobre evaluación de permanencia en la educación elaborados (Tipo de Banco: Banco de Gestiones)</t>
  </si>
  <si>
    <t>Por Gestión - Documento sobre evaluación de permanencia elaborado por la Secretaría de Educación (Meta del Proyecto: ) (Por Gestión)</t>
  </si>
  <si>
    <t>Sistema integrado de matricula - SIMAT  (BPIN: Por Gestión)  (Meta del Proyecto: 1) (Ejecutado: 1)</t>
  </si>
  <si>
    <t>IMPLEMENTACION DE UNA ESTRATEGIA PARA EL MEJORAMIENTO DE LA PRESTACIÓN DE LOS SERVICIOS Y LA CALIDAD EDUCATIVA EN LOS ESTABLECIMIENTOS EDUCATIVOS PRIORIZADOS DE LOS MUNICIPIOS NO CERTIFICADOS DEL DEPARTAMENTO DE SUCRE (BPIN: 202500000038818) (Meta del proyecto: 1) (Tipo de Banco: Banco Territorial)
Sistema integrado de matricula - SIMAT (Meta del Proyecto/gestión: 1) (Tipo de Banco: Banco de Gestiones)</t>
  </si>
  <si>
    <t>Sistema integrado de matricula - SIMAT (Tipo de Banco: Banco de Gestiones) (Meta del Proyecto/gestión: 1) (Ejecutado: 1)</t>
  </si>
  <si>
    <t xml:space="preserve">Gestión - sistema integrado de matricula - SIMAT (Meta del Proyecto: ) </t>
  </si>
  <si>
    <t>202500000038818</t>
  </si>
  <si>
    <t>Se realizó tour linguistico y cultural en las 5 subregiones, beneficiando a un gran numero de estudiantes en temas de bilinguismo, se tiene previsto la realización del proyecto foro de bilingüismo en el mes de noviembre.  (BPIN: Por Gestión)  (Meta del Proyecto: 300) (Ejecutado: 682)
Programa Sucre Bilingüe  (BPIN: Por Gestión)  (Meta del Proyecto: 8800) (Ejecutado: 5351)
Alianzas Italia - Colombia  (BPIN: Por Gestión)  (Meta del Proyecto: 56) (Ejecutado: 56)
JEC_COMFASUCRE: Bilinguismo: Mejoramiento De Las Habilidades Comunicativas Y Metodológicas En El Idioma Extranjero Ingles  (BPIN: Por Gestión)  (Meta del Proyecto: 150) (Ejecutado: 150)</t>
  </si>
  <si>
    <t>SUCRE BILIGÜE - Ejecucción 2025 (Meta del Proyecto/gestión: 1000) (Tipo de Banco: Banco de Gestiones)</t>
  </si>
  <si>
    <t>SUCRE BILIGÜE - Ejecucción 2025 (Tipo de Banco: Banco de Gestiones) (Meta del Proyecto/gestión: 1000) (Ejecutado: 2300)</t>
  </si>
  <si>
    <t xml:space="preserve">Elaboración del foro bilingüismo 2026 (Meta del Proyecto: ) </t>
  </si>
  <si>
    <t xml:space="preserve">Elaboración del foro bilingüismo 2027 (Meta del Proyecto: ) </t>
  </si>
  <si>
    <t>Fortalecer la alianza SENA, Gobernación de Sucre, Instituciones Educativas Técnicas Agropecuarias y alcaldías, estableciendo un Convenio Marco que impulse la sostenibilidad y ampliación de coberturas en los programas de articulación y doble titulación e incluir los programas que coadyuven a mejorar la tasa de tránsito de la educación media a la educación superior.
Elaboración del foro bilingüismo</t>
  </si>
  <si>
    <t>Convenio Doble Titulación con SENA, programas productivos en las IETAS adscritas a la ETC Sucre.  (BPIN: Por Gestión)  (Meta del Proyecto: 20) (Ejecutado: 20)</t>
  </si>
  <si>
    <t>IMPLEMENTACIÓN DE UNA ESTRATEGIA DIRIGIDA A FOMENTAR LA PRODUCTIVIDAD AGRICOLA EN LAS INSTITUCIONES EDUCATIVAS TÉCNICO AGROPECUARIAS EN EL DEPARTAMENTO DE SUCRE (BPIN: 202500000041223) (Meta del proyecto: 20) (Tipo de Banco: Banco Territorial)
Convenio Doble Titulación con SENA, programas productivos en las IETAS adscritas a la ETC Sucre. 2025 (Meta del Proyecto/gestión: 20) (Tipo de Banco: Banco de Gestiones)</t>
  </si>
  <si>
    <t>Convenio Doble Titulación con SENA, programas productivos en las IETAS adscritas a la ETC Sucre. 2025 (Tipo de Banco: Banco de Gestiones) (Meta del Proyecto/gestión: 20) (Ejecutado: 20)</t>
  </si>
  <si>
    <t xml:space="preserve">Convenio Sena Doble Titulación 2026 (Meta del Proyecto: ) </t>
  </si>
  <si>
    <t xml:space="preserve">Convenio Sena Doble Titulación 2027 (Meta del Proyecto: ) </t>
  </si>
  <si>
    <t>202500000041223</t>
  </si>
  <si>
    <t>Gestionar los recursos económicos mediante el acceso a las convocatorias del orden internacional, nacional y regional para el fortalecimiento de los proyectos pedagógicos y productivos sostenibles en las IETAS del departamento. Incluye el desarrollo de estrategias que vinculen la educación media con el sector productivo, que promuevan la pertinencia en la educación.
Convenio SENA doble titulación</t>
  </si>
  <si>
    <t>Convenio de entendimiento con Tommy INC  (BPIN: Por Gestión)  (Meta del Proyecto: 5) (Ejecutado: 5)</t>
  </si>
  <si>
    <t>Convenio de entendimiento con Tommy INC (Meta del Proyecto/gestión: ) (Tipo de Banco: Banco de Gestiones)</t>
  </si>
  <si>
    <t xml:space="preserve">Convenio de entendimiento con Tommy INC (Meta del Proyecto: ) </t>
  </si>
  <si>
    <t>Gestionar los procesos de formación continua en el uso e implementación de prácticas de aula transformadoras y creativas que permitan potenciar el aprendizaje significativo de los estudiantes. Implementación de Piloto Maestro Tomi.
Convenio de entendimiento con Tommy INC</t>
  </si>
  <si>
    <t>Se entregó un equipo Tomi 8 al Centro Educativo Galapago
Se entregaron 4 Tomi Routers:
Institucion Educativa Las Palmas - Sede Principal
Institucion Educativa Macajan - Sede Principal
Institucion Educativa Normal Superior De La Mojana - Sede Principal
Gei  (BPIN: Por Gestión)  (Meta del Proyecto: 5) (Ejecutado: 5)
PROYECTO FORTALECIMIENTO DE LOS ESTABLECIMIENTOS EDUCATIVOS MEDIANTE EL PROGRAMA DE EDUCACION INCLUSIVA CON CALIDAD Y EQUIDAD PARA LA ATENCIÓN A LA DIVERSIDAD, DURANTE LA VIGENCIA 2024 EN EL DEPARTAMENTO DE SUCRE.  (BPIN: 2023002700152)  (Meta del Proyecto: 210) (Ejecutado: 215)</t>
  </si>
  <si>
    <t>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(BPIN: 202500000019337) (Meta del proyecto: 211) (Tipo de Banco: Banco Territorial)</t>
  </si>
  <si>
    <t>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(Tipo de Banco: Banco Territorial) (BPIN: 202500000019337) (Meta del Proyecto: 211) (Meta de la Vigencia: 211,00) (Ejecutado: 236) (Estado en Portafolio: En Ejecución)</t>
  </si>
  <si>
    <t>Gestionar los procesos de formación continua en el uso e implementación de prácticas de aula transformadoras y creativas que permitan potenciar el aprendizaje significativo de los estudiantes (Por Gestión). (Meta del Proyecto: ) (Por Gestión)</t>
  </si>
  <si>
    <t>202500000019337, 2023002700152</t>
  </si>
  <si>
    <t>APOYO A LA IMPLEMENTACIÓN DEL PROGRAMA PRENSA ESCUELA PARA EL FORTALECIMIENTO DE COMPETENCIAS INTEGRALES EN LOS ESTUDIANTES DE LOS ESTABLECIMIENTOS OFICIALES DE LOS MUNICIPIOS NO CERTIFICADOS DEL DEPARTAMENTO DE SUCRE  (BPIN: 2024002700057)  (Meta del Proyecto: 1680) (Ejecutado: 1680)
APOYO A LOS PROCESOS DE BIENESTAR LABORAL Y CAPACITACION A DOCENTES, DIRECTIVOS DOCENTES Y ADMINISTRATIVOS DE LA SECRETARÍA DE EDUCACIÓN DEL DEPARTAMENTO DE SUCRE  (BPIN: 2024002700128)  (Meta del Proyecto: 3816) (Ejecutado: 1)</t>
  </si>
  <si>
    <t>APOYO A LOS PROCESOS DE BIENESTAR LABORAL Y CAPACITACION A DOCENTES, DIRECTIVOS DOCENTES Y ADMINISTRATIVOS DE LA SECRETARÍA DE EDUCACIÓN DEL DEPARTAMENTO DE SUCRE (BPIN: 2024002700128) (Meta del proyecto: 3636) (Tipo de Banco: Banco Territorial)
APOYO A LA IMPLEMENTACIÓN DEL PROGRAMA PRENSA ESCUELA  PARA EL FORTALECIMIENTO  DE COMPETENCIAS INTEGRALES EN LOS ESTUDIANTES DE LOS ESTABLECIMIENTOS EDUCATIVOS OFICIALES DE LOS MUNICIPIOS NO CERTIFICADOS PARA LA VIGENCIA 2025 DEL DEPARTAMENTO DE SUCRE (BPIN: 202400000004287) (Meta del proyecto: 1770) (Tipo de Banco: Banco Territorial)
FORTALECIMIENTO A DOCENTES Y DIRECTIVOS DOCENTES EN COMPETENCIAS BÁSICAS, ESPECIFICAS, CIUDADANAS Y SOCIOEMOCIONALES DURANTE LA VIGENCIA 2025 EN EL DEPARTAMENTO DE SUCRE (BPIN: 202400000002259) (Meta del proyecto: 400) (Tipo de Banco: Banco Territorial)
APOYO A LA REALIZACION DEL FORO EDUCATIVO Y LOS DIFERENTES ENCUENTROS PEDAGOGICOS E INTERACTIVOS DE LA SECRETARIA DE EDUCACION DEPARTAMENTAL DE SUCRE (BPIN: ) (Meta del proyecto: 1200) (Tipo de Banco: Banco Territorial)</t>
  </si>
  <si>
    <t xml:space="preserve">APOYO A LA REALIZACIÓN DEL FORO EDUCATIVO Y LOS DIFERENTES ENCUENTROS PEDAGÓGICOS E INTERACTIVOS VIGENCIA 2026 DE LA SECRETARIA DE EDUCACIÓN DEPARTAMENTAL DE SUCRE. (Meta del Proyecto: 1200) (202500000038478)
APOYO A LA IMPLEMENTACIÓN DEL PROGRAMA PRENSA ESCUELA PARA EL FORTALECIMIENTO DE COMPETENCIAS INTEGRALES EN LOS ESTUDIANTES DE LOS ESTABLECIMIENTOS OFICIALES DE LOS MUNICIPIOS NO CERTIFICADOS DEL DEPARTAMENTO DE SUCRE  (Meta del Proyecto: ) </t>
  </si>
  <si>
    <t xml:space="preserve">APOYO A LA IMPLEMENTACIÓN DEL PROGRAMA PRENSA ESCUELA PARA EL FORTALECIMIENTO DE COMPETENCIAS INTEGRALES EN LOS ESTUDIANTES DE LOS ESTABLECIMIENTOS OFICIALES DE LOS MUNICIPIOS NO CERTIFICADOS DEL DEPARTAMENTO DE SUCRE  (Meta del Proyecto: ) 
APOYO A LOS FOROS EDUCATIVOS PARA LA VIGENCIA 2027 EN EL DEPARTAMENTO DE SUCRE (Meta del Proyecto: ) </t>
  </si>
  <si>
    <t>2024002700057, 2024002700128, 202500000038478, 202400000004287, 202400000002259</t>
  </si>
  <si>
    <t>Gestionar recursos y establecer alianzas público y privadas para cualificar a los docentes en los distintos enfoques de evaluación, especialmente en la evaluación formativa. 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En alianza público y privada, gestionar recursos para impulsar distintas estrategias/acciones que favorezcan la Lectura Crítica y las cinco (5) clases de Pensamiento Lógico Matemático.</t>
  </si>
  <si>
    <t>Se adelantó diplomado con la IAFIT, beneficiándo 7 docentes, uno en herramientas TIC ejecutado por Celsia, Beneficiando 45 docentes.  (BPIN: Por Gestión)  (Meta del Proyecto: 400) (Ejecutado: 444)
IMPLEMENTACIÓN PROGRAMA DE FORMACIÓN DE CAPACIDADES EN CIENCIA, TECNOLOGÍA E INNOVACIÓN EN EL DEPARTAMENTO DE SUCRE. (FORMACIÓN MAESTRIAS Y DOCTORADOS)  (BPIN: 2013000100074)  (Meta del Proyecto: )</t>
  </si>
  <si>
    <t>FORTALECIMIENTO A DOCENTES Y DIRECTIVOS DOCENTES EN COMPETENCIAS BÁSICAS, ESPECIFICAS, CIUDADANAS Y SOCIOEMOCIONALES DURANTE LA VIGENCIA 2026 EN EL DEPARTAMENTO DE SUCRE (Meta del Proyecto: ) 
FORTALECIMIENTO EN COMPETENCIAS GERENCIALES Y DE INNOVACIÓN EN CIENCIAS AGROPECUARIAS A DIRECTIVOS DOCENTES Y DOCENTES DE LAS INSTITUCIONES EDUCATIVAS TÉCNICAS AGROPECUARIAS - IETAS DEL DEPARTAMENTO DE SUCRE VIGENCIA 2026. (Meta del Proyecto: 500) (202500000039142)</t>
  </si>
  <si>
    <t xml:space="preserve">FORTALECIMIENTO A DOCENTES Y DIRECTIVOS DOCENTES EN COMPETENCIAS BÁSICAS, ESPECIFICAS, CIUDADANAS Y SOCIOEMOCIONALES DURANTE LA VIGENCIA 2027 EN EL DEPARTAMENTO DE SUCRE (Meta del Proyecto: ) </t>
  </si>
  <si>
    <t>2013000100074, 202500000039142</t>
  </si>
  <si>
    <t xml:space="preserve">Proyecto preicfes (Meta del Proyecto: ) </t>
  </si>
  <si>
    <t>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Establecer alianzas públicas y privadas para la implementación de un programa de formación presencial Pre-ICFES para las instituciones educativas oficiales en alianza con empresas y compañías en el marco de su Responsabilidad Social Empresarial (Ecopetrol, Argos, Canacol, Promigas y otros).</t>
  </si>
  <si>
    <t>IMPLEMENTACIÓN DE LA ESTRATEGIA DE CONECTIVIDAD ESCOLAR – CONEXIÓN TOTAL – DEL MINISTERIO DE EDUCACIÓN NACIONAL VIGENCIA 2024 EN ESTABLECIMIENTOS Y/O SEDES EDUCATIVAS OFICIALES DE LOS MUNICIPIOS NO CERTIFICADOS DEL DEPARTAMENTO DE SUCRE  (BPIN: 2024002700047)  (Meta del Proyecto: 55558) (Ejecutado: 55558)</t>
  </si>
  <si>
    <t>IMPLEMENTACIÓN DE LA ESTRATEGIA DE CONECTIVIDAD ESCOLARDURANTE LA VIGENCIA 2025 EN ESTABLECIMIENTOS Y/O SEDES EDUCATIVAS DEL DEPARTAMENTO DE SUCRE. (BPIN: 202500000027014) (Meta del proyecto: 66087) (Tipo de Banco: Banco Territorial)</t>
  </si>
  <si>
    <t>IMPLEMENTACIÓN DE UNA ESTRATEGIA DE CONECTIVIDAD ESCOLAR DURANTE LA VIGENCIA 2026 EN ESTABLECIMIENTOS Y/O SEDES EDUCATIVAS OFICIALES DEL DEPARTAMENTO DE SUCRE. (Meta del Proyecto: 33758) (202500000037457)</t>
  </si>
  <si>
    <t xml:space="preserve">IMPLEMENTACIÓN DE LA ESTRATEGIA DE CONECTIVIDAD ESCOLAR – CONEXIÓN TOTAL – DEL MINISTERIO DE EDUCACIÓN NACIONAL VIGENCIA 2027 EN ESTABLECIMIENTOS Y/O SEDES EDUCATIVAS OFICIALES DE LOS MUNICIPIOS NO CERTIFICADOS DEL DEPARTAMENTO DE SUCRE. (Meta del Proyecto: ) </t>
  </si>
  <si>
    <t>2024002700047, 202500000027014, 202500000037457</t>
  </si>
  <si>
    <t>Corresponde a la instalación del servicio de internet en los establecimientos educativos para fines pedagógicos. Proyecto Implementación de La Estrategia de Conectividad Escolar – Conexión Total – del Ministerio de Educación Nacional Vigencia 2024 En Establecimientos Y/O Sedes Educativas Oficiales de Los Municipios No Certificados del departamento de Sucre</t>
  </si>
  <si>
    <t>Acompañamiento para la implementación de un modelo educativo intercultural (Meta del Proyecto/gestión: ) (Tipo de Banco: Banco de Gestiones)</t>
  </si>
  <si>
    <t>Acompañamiento para la implementación de un modelo educativo intercultural (Tipo de Banco: Banco de Gestiones) (Meta del Proyecto/gestión: ) (Ejecutado: 1)</t>
  </si>
  <si>
    <t xml:space="preserve">Acompañamiento para la implementación de un modelo educativo intercultural (Meta del Proyecto: ) </t>
  </si>
  <si>
    <t>Asistencia de docentes al foro de bilingüismo 2024  (BPIN: Por Gestión)  (Meta del Proyecto: 150) (Ejecutado: 150)
Asistencia docentes al Tour linguistico y cultural 2024  (BPIN: Por Gestión)  (Meta del Proyecto: 187) (Ejecutado: 187)
CAPACITACION docentes - Webinar IA y aprendizaje de idiomas  (BPIN: Por Gestión)  (Meta del Proyecto: 24) (Ejecutado: 24)
docentes formados con ALIANZA - ITALIA- COLOMBIA  (BPIN: Por Gestión)  (Meta del Proyecto: 2) (Ejecutado: 2)</t>
  </si>
  <si>
    <t>Formación bilingüe para docentes (Meta del Proyecto/gestión: 102) (Tipo de Banco: Banco de Gestiones)</t>
  </si>
  <si>
    <t>Formación bilingüe para docentes (Tipo de Banco: Banco de Gestiones) (Meta del Proyecto/gestión: 102) (Ejecutado: 102)</t>
  </si>
  <si>
    <t xml:space="preserve">Formación bilingüe para docentes (Meta del Proyecto: ) </t>
  </si>
  <si>
    <t>Gestionar los recursos económicos mediante el acceso a las convocatorias del orden internacional, nacional y regional para el fortalecimiento de los proyectos pedagógicos y productivos sostenibles en las IETAS del departamento. (Meta del Proyecto/gestión: 8) (Tipo de Banco: Banco de Gestiones)</t>
  </si>
  <si>
    <t xml:space="preserve">Gestionar los recursos económicos mediante el acceso a las convocatorias del orden internacional, nacional y regional para el fortalecimiento de los proyectos pedagógicos y productivos sostenibles en las IETAS del departamento. Incluye el desarrollo de es (Meta del Proyecto: ) </t>
  </si>
  <si>
    <t>Gestionar los recursos económicos mediante el acceso a las convocatorias del orden internacional, nacional y regional para el fortalecimiento de los proyectos pedagógicos y productivos sostenibles en las IETAS del departamento. Incluye el desarrollo de estrategias que vinculen la educación media con el sector productivo, que promuevan la pertinencia en la educación.</t>
  </si>
  <si>
    <t xml:space="preserve">La meta fue incluida para financiar la preinversión de proyectos de infraestructura que cumplan con las metas del plan de desarrollo. Actualmente no se tiene proyecto en formulación (Meta del Proyecto: ) </t>
  </si>
  <si>
    <t>Evaluación anual realizada a docentes y directivos docentes  (BPIN: Por Gestión)  (Meta del Proyecto: 1900) (Ejecutado: 1750)</t>
  </si>
  <si>
    <t>Evaluación anual realizada a docentes y directivos docente (Meta del Proyecto/gestión: 1900) (Tipo de Banco: Banco de Gestiones)</t>
  </si>
  <si>
    <t xml:space="preserve">Gestión - Evaluación anual realizada a docentes y directivos docente (Meta del Proyecto: ) </t>
  </si>
  <si>
    <t>Apoyo a las escuelas de padres realizadas en los establecimientos educativos  (BPIN: Por Gestión)  (Meta del Proyecto: 160) (Ejecutado: 206)</t>
  </si>
  <si>
    <t>Gestión - Apoyo a las escuelas de padres realizadas en los establecimientos educativos (Meta del Proyecto/gestión: 120) (Tipo de Banco: Banco de Gestiones)</t>
  </si>
  <si>
    <t>Gestión - Apoyo a las escuelas de padres realizadas en los establecimientos educativos (Tipo de Banco: Banco de Gestiones) (Meta del Proyecto/gestión: 120) (Ejecutado: 120)</t>
  </si>
  <si>
    <t xml:space="preserve">Gestión - apoyo a las escuelas de padres realizadas en los establecimientos educativos (Meta del Proyecto: ) </t>
  </si>
  <si>
    <t>Implementación de las Zonas de Orientación Escolar – ZOE para fortalecer la comunidad educativa de manera continua en los EE del Departamento de Sucre, logrando de esta manera movilizar prácticas educativas en los diferentes actores sociales de las escuelas, socializando estrategias pedagógicas, mediación escolar (club de mediadores, escucha activa. 
Resolución de conflictos, salud mental, inteligencia emocional entre otras) para prevenir los riesgos de exclusión y estigma social.</t>
  </si>
  <si>
    <t>Gestión - Funcionamiento de la Junta Departamental de Educación JUDE (Meta del Proyecto/gestión: 1) (Tipo de Banco: Banco de Gestiones)</t>
  </si>
  <si>
    <t>Se realizaron 11 mesas en los municipios de Coloso, El Roble, Since, Betulia, Guaranda, Ovejas, Toluviejo, Galeras, San Marcos, San Onofre, San Benito  (BPIN: Por Gestión)  (Meta del Proyecto: 38) (Ejecutado: 38)</t>
  </si>
  <si>
    <t>Apoyo a la atención integral para la convivencia escolar: 20 ESTABLECIMIENTOS EDUCATIVOS (Meta del Proyecto/gestión: 20) (Tipo de Banco: Banco de Gestiones)</t>
  </si>
  <si>
    <t>Apoyo a la atención integral para la convivencia escolar: 20 ESTABLECIMIENTOS EDUCATIVOS (Tipo de Banco: Banco de Gestiones) (Meta del Proyecto/gestión: 20) (Ejecutado: 20)</t>
  </si>
  <si>
    <t xml:space="preserve">Personal para apoyo a la atención integral para la convivencia escolar (Meta del Proyecto: ) </t>
  </si>
  <si>
    <t>Incluye los proyectos encaminados al fortalecimiento de la Convivencia Escolar y construcción de Ciudadanía en Las I.E Oficiales en el departamento de Sucre.
Gestionar los recursos humanos, técnicos y económicos en las instituciones educativas oficiales que no cuentan con un equipo psicosocial conformado por un psico orientador para la atención de casos de problemáticas que afectan la convivencia escolar e implementar en las instituciones educativas la ruta de convivencia escolar según lo establecido en la Ley 1620 de 2013.</t>
  </si>
  <si>
    <t>Estudiantes de 10 y 11 beneficiados con ferias universitarias  (BPIN: Por Gestión)  (Meta del Proyecto: 3000) (Ejecutado: 1725)
Estudiantes de 10 y 11 con el plan de orientación socio ocupacional de los establecimientos educativos del departamento de Sucr  (BPIN: Por Gestión)  (Meta del Proyecto: 7261) (Ejecutado: 7261)</t>
  </si>
  <si>
    <t>Gestión - Orientación socio ocupacional orientada a los jovenes de los establecimientos educativos (POSO) (Meta del Proyecto/gestión: ) (Tipo de Banco: Banco de Gestiones)</t>
  </si>
  <si>
    <t xml:space="preserve">Gestión - orientación socio ocupacional orientada a los jovenes de los establecimientos educativos (Meta del Proyecto: ) </t>
  </si>
  <si>
    <t>MEJORAMIENTO INTEGRAL Y DOTACIÓN DE LAS AULAS DE INFORMÁTICAS Y FORMACIÓN DOCENTES EN HERRAMIENTAS TICS PARA LA INNOVACIÓN EDUCATIVA DEL MUNICIPIO DE TOLUVIEJO-SUCRE(CENTRO EDUCATIVO SAN JOSE, I.E. MACAJAN - SEDE PRICIPAL, CENTRO EDUCATIVO EL CAÑITO, I.E. (Homologado)  (BPIN: 20210214000083)  (Meta del Proyecto: 5) (Ejecutado: 5)</t>
  </si>
  <si>
    <t>Presupuesto de regalías</t>
  </si>
  <si>
    <t>20210214000083</t>
  </si>
  <si>
    <t>Proyectos de Implementación de ambientes de aprendizaje significativo y puesta en marcha de aulas móviles interactivas innovadoras para la formación de estudiantes de las instituciones educativas del Departamento de Sucre.
Gestión de recursos mediante alianzas públicas y privadas para la implementación de ambientes de aprendizaje significativo y puesta en marcha de aulas móviles interactivas innovadoras para la formación de estudiantes de las instituciones educativas del Departamento de Sucre.</t>
  </si>
  <si>
    <t>Asistencia técnica en procesos de formación integral, pedagógica y curricular para los docentes de los establecimientos educativos oficiales en la ampliación del tiempo escolar, en los establecimientos educativos de jornada única existentes.  (BPIN: Por Gestión)  (Meta del Proyecto: 11) (Ejecutado: 12)</t>
  </si>
  <si>
    <t>Asistencia técnica en procesos de formación integral, pedagógica y curricular para los docentes de los establecimientos educativos oficiales en la ampliación del tiempo escolar, en los establecimientos educativos de jornada única existentes. (Meta del Proyecto/gestión: 11) (Tipo de Banco: Banco de Gestiones)</t>
  </si>
  <si>
    <t>Asistencia técnica en procesos de formación integral, pedagógica y curricular para los docentes de los establecimientos educativos oficiales en la ampliación del tiempo escolar, en los establecimientos educativos de jornada única existentes. (Tipo de Banco: Banco de Gestiones) (Meta del Proyecto/gestión: 11) (Ejecutado: 12)</t>
  </si>
  <si>
    <t xml:space="preserve">Gestión - Asistencia técnica en procesos de formación integral, pedagógica y curricular para los docentes de los establecimientos educativos oficiales en la ampliación del tiempo escolar, en los establecimientos educativos de jornada única existentes. (Meta del Proyecto: ) </t>
  </si>
  <si>
    <t>Fortalecimiento de los establecimientos educativos mediante el programa de educación inclusiva con calidad y equidad para la atención a la población con discapacidad durante la vigencia 2025, en el departamento de  Sucre (Meta del Proyecto/gestión: 210) (Tipo de Banco: Banco de Gestiones)</t>
  </si>
  <si>
    <t xml:space="preserve">PROYECTO FORTALECIMIENTO DE LOS ESTABLECIMIENTOS EDUCATIVOS MEDIANTE EL PROGRAMA DE EDUCACION INCLUSIVA CON CALIDAD Y EQUIDAD PARA LA ATENCIÓN A LA DIVERSIDAD, DURANTE LA VIGENCIA 2026 EN EL DEPARTAMENTO DE SUCRE (Meta del Proyecto: ) </t>
  </si>
  <si>
    <t xml:space="preserve">PROYECTO FORTALECIMIENTO DE LOS ESTABLECIMIENTOS EDUCATIVOS MEDIANTE EL PROGRAMA DE EDUCACION INCLUSIVA CON CALIDAD Y EQUIDAD PARA LA ATENCIÓN A LA DIVERSIDAD, DURANTE LA VIGENCIA 2027 EN EL DEPARTAMENTO DE SUCRE (Meta del Proyecto: ) </t>
  </si>
  <si>
    <t>Ruta por la inclusión para cualificar a directivos, docentes, administrativos y orientadores escolares de los establecimientos educativos del departamento, en el marco del Decreto 1421 de 2017 de la educación inclusiva con calidad y equidad; estudiantes con discapacidad de las sedes educativas del departamento. Seguimiento y elaboración de Planes Individuales De Ajustes Razonables (PIAR) y Diseño Universal para el Aprendizaje (DUA).
Proyectos de Fortalecimiento de Los Establecimientos Educativos Mediante El Programa de Educacion Inclusiva Con Calidad Y Equidad Para La Atención A La Diversidad.</t>
  </si>
  <si>
    <t>Se adelanto la apertura de el grado de educación inicial (Jardin, Prejardin) en 24 establecimientos educativos, mediante Resolución  (BPIN: Por Gestión)  (Meta del Proyecto: 20) (Ejecutado: 24)</t>
  </si>
  <si>
    <t>Gestión - Apoyo a establecimientos educativos en la implementación de nivel preescolar (Meta del Proyecto/gestión: ) (Tipo de Banco: Banco de Gestiones)</t>
  </si>
  <si>
    <t xml:space="preserve">Gestión - Apoyo a establecimientos educativos en la implementación de nivel preescolar (Meta del Proyecto: ) </t>
  </si>
  <si>
    <t>Modelo rural San Onofre en educación inicial 5 sedes educativas  (BPIN: Por Gestión)  (Meta del Proyecto: 5) (Ejecutado: 5)
Modelos educativos flexibles para estudiantes de los establecimientos educativos  (BPIN: Por Gestión)  (Meta del Proyecto: 6) (Ejecutado: 6)</t>
  </si>
  <si>
    <t>Estudiantes beneficiarios de Modelos educativos flexibles para establecimientos educativos: Escuela Nueva, Post Primaria,  Telesecundaria, Etnoeducación, y Educación Adulta (Misional) (Meta del Proyecto/gestión: 9) (Tipo de Banco: Banco de Gestiones)</t>
  </si>
  <si>
    <t>Estudiantes beneficiarios de Modelos educativos flexibles para establecimientos educativos: Escuela Nueva, Post Primaria,  Telesecundaria, Etnoeducación, y Educación Adulta (Misional) (Tipo de Banco: Banco de Gestiones) (Meta del Proyecto/gestión: 9) (Ejecutado: 17617)</t>
  </si>
  <si>
    <t xml:space="preserve">modelos educativos flexibles para estudiantes de los establecimientos educativos (Misional) (Meta del Proyecto: ) </t>
  </si>
  <si>
    <t>Zonas de orientación escolar  (BPIN: Por Gestión)  (Meta del Proyecto: 1) (Ejecutado: 1703)</t>
  </si>
  <si>
    <t>Gestión - Personas beneficiadas con las estrategias de promoción escolar: PAE, Transporte Escolar, Centros de Interes. (Meta del Proyecto/gestión: ) (Tipo de Banco: Banco de Gestiones)</t>
  </si>
  <si>
    <t>Gestión - Personas beneficiadas con las estrategias de promoción escolar: PAE, Transporte Escolar, Centros de Interes. (Tipo de Banco: Banco de Gestiones) (Meta del Proyecto/gestión: ) (Ejecutado: 50000)</t>
  </si>
  <si>
    <t xml:space="preserve">Gestión - Zonas de orientación escolar (Meta del Proyecto: ) </t>
  </si>
  <si>
    <t>Implementación de las Zonas de Orientación Escolar – ZOE para fortalecer la comunidad educativa de manera continua en los EE del Departamento de Sucre, logrando de esta manera movilizar prácticas educativas en los diferentes actores sociales de las escuelas, socializando estrategias pedagógicas, mediación escolar (club de mediadores, escucha activa. 
Gestión de recursos a través de alianzas pública-privada de cooperación internacional, sector privado y gobiernos territoriales para implementar estrategias de permanencia “Mi Bici al Colegio”, con el objeto de promover medios alternativos de transporte escolar en el Departamento de Sucre.</t>
  </si>
  <si>
    <t>APOYO AL PROGRAMA DE ALIMENTACIÓN ESCOLAR -PAE REGULAR- EN LAS  INSTITUCIONES EDUCATIVAS OFICIALES DEL DEPARTAMENTO DE  SUCRE VIGENCIA 2024 - Está formulado con un Producto Diferente 220107900: Estudiantes beneficiados del programa de alimentación escolar; Homologado  (BPIN: 2023002700175)  (Meta del Proyecto: 4530600) (Ejecutado: 4530600)
APOYO AL PROGRAMA DE ALIMENTACIÓN ESCOLAR PARA PUEBLOS INDÍGENAS (PAIP) PARA LA VIGENCIA 2024 EN EL DEPARTAMENTO DE SUCRE  (BPIN: 2023002700176)  (Meta del Proyecto: 1788480) (Ejecutado: 1788480)</t>
  </si>
  <si>
    <t>Apoyo al programa de alimentación escolar para pueblos indígenas (PAIP) primera etapa en los establecimientos educativos oficiales del departamento de Sucre (BPIN: 202400000004487) (Meta del proyecto: 1024) (Tipo de Banco: Banco Territorial)
APOYO AL PROGRAMA DE ALIMENTACION ESCOLAR - PAE - PRIMERA ETAPA EN LOS ESTABLECIMIENTOS EDUCATIVOS OFICIALES DEL DEPARTAMENTO DE SUCRE (BPIN: 2024002700139) (Meta del proyecto: 2610160) (Tipo de Banco: Banco Territorial)
APOYO AL PROGRAMA DE ALIMENTACIÓN ESCOLAR -PAE REGULAR- EN LAS  INSTITUCIONES EDUCATIVAS OFICIALES DEL DEPARTAMENTO DE  SUCRE VIGENCIA 2025 (BPIN: ) (Meta del proyecto: ) (Tipo de Banco: Banco de Regalías)</t>
  </si>
  <si>
    <t>Apoyo al programa de alimentación escolar -PAE- primera etapa en los establecimientos educativos oficiales del departamento de  Sucre (Tipo de Banco: Banco Territorial) (BPIN: 2024002700139) (Meta del Proyecto: 2610160) (Meta de la Vigencia: 2.610.160,00) (Ejecutado: 3002011) (Estado en Portafolio: Entregado)
Apoyo al programa de alimentación escolar para pueblos indígenas (PAIP)  primera etapa en los establecimientos educativos oficiales del departamento de  Sucre (Tipo de Banco: Banco Territorial) (BPIN: 202400000004487) (Meta del Proyecto: 1423408) (Meta de la Vigencia: 1.423.408,00) (Ejecutado: 693104) (Estado en Portafolio: En Ejecución)</t>
  </si>
  <si>
    <t xml:space="preserve">APOYO AL PROGRAMA DE ALIMENTACIÓN ESCOLAR -PAE REGULAR- EN LAS  INSTITUCIONES EDUCATIVAS OFICIALES DEL DEPARTAMENTO DE  SUCRE VIGENCIA 2026 (Meta del Proyecto: ) 
APOYO AL PROGRAMA DE ALIMENTACIÓN ESCOLAR PARA PUEBLOS INDÍGENAS (PAIP) PARA LA VIGENCIA 2026 EN EL DEPARTAMENTO DE SUCRE (Meta del Proyecto: ) </t>
  </si>
  <si>
    <t xml:space="preserve">APOYO AL PROGRAMA DE ALIMENTACIÓN ESCOLAR -PAE REGULAR- EN LAS  INSTITUCIONES EDUCATIVAS OFICIALES DEL DEPARTAMENTO DE  SUCRE VIGENCIA 2027 (Meta del Proyecto: ) 
APOYO AL PROGRAMA DE ALIMENTACIÓN ESCOLAR PARA PUEBLOS INDÍGENAS (PAIP) PARA LA VIGENCIA 2027 EN EL DEPARTAMENTO DE SUCRE (Meta del Proyecto: ) </t>
  </si>
  <si>
    <t>202400000004487, 2024002700139, 2023002700175, 2023002700176</t>
  </si>
  <si>
    <t xml:space="preserve">Implementación del plan de alimentación escolar para el suministro diario de complemento alimentario jornada de la mañana y tarde, complemento almuerzo preparados en sitio de consumo e industrializadas para niños, niñas y adolescentes matriculados en las instituciones educativas oficiales de los 25 municipios no certificados del Departamento de Sucre, reportados en el aplicativo SIMAT, conforme al calendario académico del año lectivo vigente, durante los días hábiles escolares, según lo establecido en los lineamientos técnicos, administrativos y financieros del programa de alimentación escolar. </t>
  </si>
  <si>
    <t>CONSTRUCCIÓN DE LA INSTITUCIÓN EDUCATIVA TÉCNICO AGROPECUARIA DE CHINULITO EN EL MUNICIPIO DE COLOSÓ (Meta del Proyecto: 1) (20211301011982)</t>
  </si>
  <si>
    <t>20211301011982</t>
  </si>
  <si>
    <t>ADECUACIÓN DE LAS INSTALACIONES DE LA INSTITUCIÓN EDUCATIVA INSTITUTO LA UNIÓN, EN EL MUNICIPIO DE LA UNIÓN,DEPARTAMENTO DE SUCRE (2023002700128):1  (BPIN: 2023002700128)  (Meta del Proyecto: 1) (Ejecutado: 1)
MANTENIMIENTO DE LAS INSTALACIONES DEL CENTRO DE DESARROLLO INFANTIL RAYITO DE LUZ EN EL MUNICIPIO DE SINCÉ, DEPARTAMENTO DE SUCRE (2024002700043)  (BPIN: 2024002700043)  (Meta del Proyecto: 1) (Ejecutado: 1)
CONVOCATORIA FFIE (2021-2024)  (BPIN: Por Gestión)  (Meta del Proyecto: 10) (Ejecutado: 23)</t>
  </si>
  <si>
    <t>CONVOCATORIA FFIE (2021-2024): CE el torno san marcos, IE palo alto san marcos
IE sabaneta sede villa lopez betulia, IE puerto lopez guaranda,CE tierra santa guaranda, IE. Pio ii Coveñas,CE. Santa Fe Coveñas, CE. El Yeso, MorroaIE. Brisas del Mar Morroa  IE. Pajarito la Unión, IE. Las Palmitas la Unión,  IE. Bazán Sincé,  IE. Moralito Sincé , IE. Sabaneta sede charco Niza Betulia, IE el Limón de San Benito. (BPIN: ) (Meta del proyecto: 15) (Tipo de Banco: Banco de Aliados)
CONSTRUCCIÓN DE CERRAMIENTO DE LA INSTITUCIÓN EDUCATIVA MARISCAL SUCRE EN EL MUNICIPIO DE SAMPUES SUCRE (BPIN: 2022002700134) (Meta del proyecto: 1) (Tipo de Banco: Banco Territorial)
MEJORAMIENTO DE LA INSTITUCIÓN EDUCATIVA EL MAMÓN, SEDE PRINCIPAL, EN EL MUNICIPIO DE COROZAL, DEPARTAMENTO DE SUCRE (BPIN: SIN ASIGNACIÓN AUN) (Meta del proyecto: 1) (Tipo de Banco: Banco Territorial)
MEJORAMIENTO DE LA  INFRAESTRUCTURA DE LA INSTITUCION EDUCATIVA BUENAVISTA - SEDE PRIMARIA SAN FRANCISCO DE ASIS, MUNICIPIO DE BUENAVISTA, DEPARTAMENTO DE SUCRE (BPIN: 2024002700115) (Meta del proyecto: 1) (Tipo de Banco: Banco Territorial)
AMPLIACIÓN Y MEJORAMIENTO DE LA INFRAESTRUCTURA EDUCATIVA DE LA SUBREGIÓN DE LA MOJANA, EN LOS NIVELES PREESCOLAR, BÁSICA Y MEDIA (BPIN: 2021002700161) (Meta del proyecto: 10) (Tipo de Banco: Banco Territorial)
ADECUACIÓN Y MEJORAMIENTO DE SEDES EDUCATIVAS DE LA SUBREGIÓN SAN JORGE Y SABANAS, POR UNA EDUCACIÓN DIFERENTE, DEPARTAMENTO DE SUCRE (BPIN: 2023002700070) (Meta del proyecto: 6) (Tipo de Banco: Banco de Regalías)
Sedes educativas mejoradas (Tipo de Banco: Banco de Gestiones)</t>
  </si>
  <si>
    <t>Mejoramiento de la Infraestructura de la Institución Educativa Buenavista - Sede Primaria San Francisco de Asís municipio de Buenavista Departamento de   Sucre (Tipo de Banco: Banco Territorial) (BPIN: 2024002700115) (Meta del Proyecto: 1) (Meta de la Vigencia: 1,00) (Ejecutado: 1) (Estado en Portafolio: En proceso de liquidación)
CONVOCATORIA FFIE (2021-2024): CE el torno san marcos, IE palo alto san marcos
IE sabaneta sede villa lopez betulia, IE puerto lopez guaranda,CE tierra santa guaranda, IE. Pio ii Coveñas,CE. Santa Fe Coveñas, CE. El Yeso, MorroaIE. Brisas del Mar Morroa  IE. Pajarito la Unión, IE. Las Palmitas la Unión,  IE. Bazán Sincé,  IE. Moralito Sincé , IE. Sabaneta sede charco Niza Betulia, IE el Limón de San Benito.  (Tipo de Banco: Banco de Aliados)   (Meta del Proyecto: 15)  (Ejecutado: 15) 
Sedes educativas mejoradas (Tipo de Banco: Banco de Gestiones) (Ejecutado: 20)</t>
  </si>
  <si>
    <t xml:space="preserve">FORTALECIMIENTO DE LA INFRAESTRUCTURA EN IE DEL MUNICIPIO DE SAN ONOFRE, SUCRE. (TOROBÉ- BARRANCAS- HIGUERÓN-PALO ALTO) (20211301011396) :4  (Meta del Proyecto: ) (20211301011396)
CONSTRUCCIÓN DE LA INSTITUCIÓN EDUCATIVA TÉCNICA AGROPECUARIA SAN ONOFRE DE TOROBÉ: (2022002700003) (Meta del Proyecto: ) (2022002700003)
Proyecto de mejoramiento y adecuación de infraestructura educativa en 25 instituciones educativas:8 (Meta del Proyecto: ) </t>
  </si>
  <si>
    <t xml:space="preserve">Proyecto de mejoramiento y adecuación de infraestructura educativa en 25 instituciones educativas (Meta del Proyecto: ) </t>
  </si>
  <si>
    <t>2023002700128, 2024002700043, 2022002700134, 2024002700115, 20211301011396, 2022002700003, 2021002700161, 2023002700070</t>
  </si>
  <si>
    <t>Sedes dotadas (Tipo de Banco: Banco de Gestiones)</t>
  </si>
  <si>
    <t>DOTACIÓN DE MOBILIARIO ESCOLAR PARA LOS ESTABLECIMIENTOS EDUCATIVOS DE LOS MUNICIPIOS NO CERTIFICADOS DEL DEPARTAMENTO DE SUCRE (Meta del Proyecto: ) 
DOTACIÓN TECNOLÓGICA PARA LAS INSTITUCIONES Y SEDES EDUCATIVAS EN SUCRE (Pendiente BPIN) (Meta del Proyecto: ) 
DOTACIÓN DE MOBILIARIO Y MENAJE DE COMEDORES ESCOLARES EN IE DE LOS MUNICIPIOS PDET DEL DEPARTAMENTO DE SUCRE (2022002700037) (Meta del Proyecto: ) (2022002700037)
DOTACIÓN DE MOBILIARIO ESCOLAR Y ADMINISTRATIVO EN INSTITUCIONES EDUCATIVAS RURALES DE LOS MUNICIPIOS PDET DEL DEPARTAMENTO DE SUCRE (2022002700038) (Meta del Proyecto: ) (2022002700038)</t>
  </si>
  <si>
    <t>2022002700037, 2022002700038</t>
  </si>
  <si>
    <t>La ejecución de la meta depende de la ocurrencia de incidentes o desastres naturales que ponen en riesgo la prestación del servicio educativo en los establecimientos educativos (Meta del Proyecto/gestión: ) (Tipo de Banco: Banco de Gestiones)</t>
  </si>
  <si>
    <t xml:space="preserve">La ejecución de la meta depende de la ocurrencia de incidentes o desastres naturales que ponen en riesgo la prestación del servicio educativo en los establecimientos educativos (Meta del Proyecto: ) </t>
  </si>
  <si>
    <t xml:space="preserve">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 </t>
  </si>
  <si>
    <t>SUMINISTRO DE LA PRIMERA, SEGUNDA Y TERCERA DOTACION DE VESTUARIOS Y CALZADOS DE LABOR VIGENCIA 2024, A LOS DOCENTES Y ADMINISTRATIVOS DE LAS INSTITUCIONES EDUCATIVAS DEL DEPARTAMENTO DE SUCRE  (BPIN: 2024002700023)  (Meta del Proyecto: 265) (Ejecutado: 261)
ACTUALIZACIÓN DE LOS COSTOS DE PRESTACIÓN DE SERVICIOS PERSONALES VIGENCIA 2025 A FUNCIONARIOS DOCENTES, DIRECTIVOS DOCENTES Y ADMINISTRATIVOS DEL SECTOR EDUCATIVO OFICIAL EN EL DEPARTAMENTO DE SUCRE  (BPIN: 2023002700166)  (Meta del Proyecto: 265) (Ejecutado: 261)</t>
  </si>
  <si>
    <t>ACTUALIZACIÓN DE LOS COSTOS DE PRESTACIÓN DE SERVICIOS PERSONALES VIGENCIA 2025 A FUNCIONARIOS DOCENTES, DIRECTIVOS DOCENTES Y ADMINISTRATIVOS DEL SECTOR EDUCATIVO OFICIAL EN EL DEPARTAMENTO DE SUCRE (BPIN: 2024002700170) (Meta del proyecto: 261) (Tipo de Banco: Banco Territorial)
SUMINISTRO DE LA PRIMERA, SEGUNDA Y TERCERA DOTACION DE VESTUARIOS Y CALZADOS DE LABOR VIGENCIA 2025, A LOS DOCENTES Y ADMINISTRATIVOS DE LAS INSTITUCIONES EDUCATIVAS DEL DEPARTAMENTO DE SUCRE (BPIN: 2024002700166) (Meta del proyecto: 261) (Tipo de Banco: Banco Territorial)</t>
  </si>
  <si>
    <t>Actualización De Los Costos De Prestación De Servicios Personales Vigencia 2025 A Funcionarios Docentes Directivos Docentes Y Administrativos Del Sector Educativo Oficial En El Departamento De  Sucre (Tipo de Banco: Banco Territorial) (BPIN: 2024002700170) (Meta del Proyecto: 259) (Meta de la Vigencia: 259,00) (Ejecutado: 1566) (Estado en Portafolio: En Ejecución)</t>
  </si>
  <si>
    <t xml:space="preserve">SUMINISTRO DE LA PRIMERA, SEGUNDA Y TERCERA DOTACION DE VESTUARIOS Y CALZADOS DE LABOR VIGENCIA 2026, A LOS DOCENTES Y ADMINISTRATIVOS DE LAS INSTITUCIONES EDUCATIVAS DEL DEPARTAMENTO DE SUCRE (Meta del Proyecto: ) </t>
  </si>
  <si>
    <t xml:space="preserve">SUMINISTRO DE LA PRIMERA, SEGUNDA Y TERCERA DOTACION DE VESTUARIOS Y CALZADOS DE LABOR VIGENCIA 2027, A LOS DOCENTES Y ADMINISTRATIVOS DE LAS INSTITUCIONES EDUCATIVAS DEL DEPARTAMENTO DE SUCRE (Meta del Proyecto: ) </t>
  </si>
  <si>
    <t>2024002700023, 2023002700166, 2024002700170, 2024002700166</t>
  </si>
  <si>
    <t xml:space="preserve">Proyectos de actualización de los Costos de Prestación de Servicios Personales a Funcionarios Docentes, Directivos Docentes Y Administrativos del Sector Educativo Oficial En El departamento de Sucre.
Al cierre de vigencia 2023 se contaban con 265 establecimientos educativos, en la actualidad en la Secretaria de Educación se cuenta con 261  establecimientos educativos activos, por lo que si bien no se cumple con la meta programa, se esta cumpliendo con el 100% de los establecimientos que estan en funcionamiento. </t>
  </si>
  <si>
    <t>APOYO AL PROGRAMA DE FONDOS EDUCATIVOS (FOSE) PARA EL SEGUIMIENTO, CONTROL Y CONSOLIDACION FINANCIERA DE RECURSOS DE GRATUIDAD EDUCATIVA VIGENCIA 2024, PARA LOS ESTABLECIMIENTOS EDUCATIVOS DEL DEPARTAMENTO DE SUCRE - Verificar Producto escogído  (BPIN: 2024002700013)  (Meta del Proyecto: 1) (Ejecutado: 1)</t>
  </si>
  <si>
    <t>APOYO AL PROGRAMA DE FONDOS EDUCATIVOS (FOSE) PARA EL SEGUIMIENTO, CONTROL Y CONSOLIDACION FINANCIERA DE RECURSOS DE GRATUIDAD EDUCATIVA VIGENCIA 2025, PARA LOS ESTABLECIMIENTOS EDUCATIVOS DEL DEPARTAMENTO DE SUCRE (BPIN: 2024002700171) (Meta del proyecto: 259) (Tipo de Banco: Banco Territorial)</t>
  </si>
  <si>
    <t xml:space="preserve">APOYO AL PROGRAMA DE FONDOS EDUCATIVOS (FOSE) PARA EL SEGUIMIENTO, CONTROL Y CONSOLIDACION FINANCIERA DE RECURSOS DE GRATUIDAD EDUCATIVA VIGENCIA 2026, PARA LOS ESTABLECIMIENTOS EDUCATIVOS DEL DEPARTAMENTO DE SUCRE (Meta del Proyecto: ) </t>
  </si>
  <si>
    <t xml:space="preserve">APOYO AL PROGRAMA DE FONDOS EDUCATIVOS (FOSE) PARA EL SEGUIMIENTO, CONTROL Y CONSOLIDACION FINANCIERA DE RECURSOS DE GRATUIDAD EDUCATIVA VIGENCIA 2027, PARA LOS ESTABLECIMIENTOS EDUCATIVOS DEL DEPARTAMENTO DE SUCRE (Meta del Proyecto: ) </t>
  </si>
  <si>
    <t>2024002700013, 2024002700171</t>
  </si>
  <si>
    <t>266 establecimientos educativos con inspección vigilancia y control (Misional). De los 266 establecimientos educativos, se les ha realizado hasta la fecha inspección y vigilancia a 218 Establecimientos educativos  (BPIN: Por Gestión)  (Meta del Proyecto: 266) (Ejecutado: 243)</t>
  </si>
  <si>
    <t>266 establecimientos educativos con inspección vigilancia y control (Misional) (Meta del Proyecto/gestión: 266) (Tipo de Banco: Banco de Gestiones)</t>
  </si>
  <si>
    <t>266 establecimientos educativos con inspección vigilancia y control (Misional) (Tipo de Banco: Banco de Gestiones) (Meta del Proyecto/gestión: 266) (Ejecutado: 251)</t>
  </si>
  <si>
    <t xml:space="preserve">266 establecimientos educativos con inspección vigilancia y control (Misional) (Meta del Proyecto: ) </t>
  </si>
  <si>
    <t xml:space="preserve">Proyecto de gestión documental para mejorar el almacenamiento de las historias laborales de la Secretaria de Educación departamental (Meta del Proyecto: ) </t>
  </si>
  <si>
    <t xml:space="preserve">Proyecto de alfbetización (Por Formular) (Meta del Proyecto: ) </t>
  </si>
  <si>
    <t>Entidades o Instituciones de educación con Asistencia técnica apara el Trabajo y Desarrollo Humano- ETDH. (Meta del Proyecto/gestión: 10) (Tipo de Banco: Banco de Gestiones)</t>
  </si>
  <si>
    <t>Entidades o Instituciones de educación con Asistencia técnica apara el Trabajo y Desarrollo Humano- ETDH. (Tipo de Banco: Banco de Gestiones) (Meta del Proyecto/gestión: 10) (Ejecutado: 10)</t>
  </si>
  <si>
    <t xml:space="preserve">Gestión - Asistencia técnica a Entidades o instituciones de educación para el Trabajo y Desarrollo Humano- ETDH  (Meta del Proyecto: ) </t>
  </si>
  <si>
    <t xml:space="preserve">Documento de estudios técnicos para la educación superior (Meta del Proyecto: ) </t>
  </si>
  <si>
    <t>FORTALECIMIENTO DE LAS ACCIONES DE RETENCIÓN ESTUDIANTIL PARA LA SEDE ECO-REGIÓN MOJANA DE LA UNIVERSIDAD DE SUCRE, DEPARTAMENTO DE SUCRE  (BPIN: 2024002700143)  (Meta del Proyecto: 1710) (Ejecutado: 1710)</t>
  </si>
  <si>
    <t xml:space="preserve">Gestionar alianzas y proyectos para proveer becas (Meta del Proyecto: ) </t>
  </si>
  <si>
    <t>2024002700143</t>
  </si>
  <si>
    <t>Gestión de espacios de fomentos de Educación Superior: Establecer un “Pacto por la Educación Superior en Sucre” entre el MEN, Gobernación de Sucre, alcaldías, instituciones educativas, universidades y sector privado para desarrollar un modelo inclusivo y gratuito, ampliando cobertura y oportunidades para jóvenes sucreños. (Meta del Proyecto/gestión: ) (Tipo de Banco: Banco de Gestiones)</t>
  </si>
  <si>
    <t xml:space="preserve">Gestión de espacios de fomento sd e Educación Superior (Meta del Proyecto: ) </t>
  </si>
  <si>
    <t>Establecer un “Pacto por la Educación Superior en Sucre” entre el MEN, Gobernación de Sucre, alcaldías, instituciones educativas, universidades y sector privado para desarrollar un modelo inclusivo y gratuito, ampliando cobertura y oportunidades para jóvenes sucreños.</t>
  </si>
  <si>
    <t>Primera versión programa COMPETENCIAS PARA LA VIDA, Secretaría de Educación de Sucre, Corporación Universitaria de Asturias y centro de servicio universitario ALMAMATTER. Se brindó apoyo institucional a Alma Matter para la gestión becas con convocatoria a  (BPIN: Por Gestión)  (Meta del Proyecto: 30) (Ejecutado: 30)
Segunda versión Programa Competencias para la Vida Secretaría de Educación Departamental, grupo Educativo Educa Edtech y centro de servicio universitario Alma Matter  (BPIN: Por Gestión)  (Meta del Proyecto: 100) (Ejecutado: 100)</t>
  </si>
  <si>
    <t>Gestionar alianzas y proyectos para proveer becas (Meta del Proyecto/gestión: ) (Tipo de Banco: Banco de Gestiones)</t>
  </si>
  <si>
    <t>Establecer un “Pacto por la Educación Superior en Sucre” entre el MEN, Gobernación de Sucre, alcaldías, instituciones educativas, universidades y sector privado para desarrollar un modelo inclusivo y gratuito, ampliando cobertura y oportunidades para jóvenes sucreños.
Deportista apoyado - Becas educativas (20)</t>
  </si>
  <si>
    <t xml:space="preserve">Documento normativo si surge la necesidad (Meta del Proyecto: ) </t>
  </si>
  <si>
    <t xml:space="preserve">Proyecto Adquisición de equipos para los laboratorios de la Universidad de Sucre. - UNISUCRE (Meta del Proyecto: ) </t>
  </si>
  <si>
    <t xml:space="preserve">Proyecto Mejoramiento accesibilidad al campus Puerta Roja de la Universidad de Sucre - UNISUCRE (Meta del Proyecto: ) </t>
  </si>
  <si>
    <t>Corresponde a visitas de asistencia técnica  (BPIN: Por Gestión)  (Meta del Proyecto: ) (Ejecutado: 1500)</t>
  </si>
  <si>
    <t>Fortalecimiento del Sistema Integral Departamental de Evaluación Sanitaria y de la Prestación de Servicios de Salud - SIDEVASS en el departamento de Sucre (BPIN: 202500000021337) (Meta del proyecto: 300) (Tipo de Banco: Banco Territorial)
Fortalecimiento DE LAS COMPETENCIAS DE LA SECRETARÍA DE SALUD EN: DIRECCIÓN DEL SECTOR SALUD, PRESTACIÓN DE SERVICIOS DE SALUD, SALUD PÚBLICA Y ASEGURAMIENTO, EN EL DEPARTAMENTO DE Sucre (BPIN: 202500000021789) (Meta del proyecto: 300) (Tipo de Banco: Banco Territorial)
Desarrollo de Acciones Complementarias para el Fortalecimiento de las Competencias de la Secretaria de Salud en: Dirección del Sector Salud, Prestación de Servicios de Salud, Salud Pública y Aseguramiento, en el Departamento de Sucre. (BPIN: 202500000033140) (Meta del proyecto: 300) (Tipo de Banco: Banco Territorial)
Dotación del Sistema Integral Departamental de Evaluación Sanitaria y de la Prestación de Servicios de Salud - SIDEVASS en el departamento de Sucre (BPIN: 202500000032457) (Meta del proyecto: 200) (Tipo de Banco: Banco Territorial)
Apoyo financiero para el funcionamiento de la nómina general de la Secretaría de Salud Departamental de   Sucre (BPIN: 202500000042537) (Meta del proyecto: 100) (Tipo de Banco: Sin Tipo de Banco)
Realizar visitas de IVC IVC ambiente, Sustancias Químicos,  medicamentos , Habilitacion  (Tipo de Banco: Banco de Gestiones)</t>
  </si>
  <si>
    <t>Fortalecimiento DE LAS COMPETENCIAS DE LA SECRETARÍA DE SALUD EN: DIRECCIÓN DEL SECTOR SALUD, PRESTACIÓN DE SERVICIOS DE SALUD, SALUD PÚBLICA Y ASEGURAMIENTO, EN EL DEPARTAMENTO DE   Sucre (Tipo de Banco: Banco Territorial) (BPIN: 202500000021789) (Meta del Proyecto: 300) (Meta de la Vigencia: 300,00) (Ejecutado: 300) (Estado en Portafolio: Acta Final)
Desarrollo de acciones complementarias para el fortalecimiento de las competencias de la secretaría de salud en: dirección del sector salud, prestación de servicios de salud, salud pública y aseguramiento, en el departamento de  Sucre (Tipo de Banco: Banco Territorial) (BPIN: 202500000033140) (Meta del Proyecto: 300000) (Meta de la Vigencia: 300.000,00) (Ejecutado: 300) (Estado en Portafolio: En Ejecución)
Apoyo financiero para el funcionamiento de la nómina general de la Secretaría de Salud Departamental de   Sucre (Tipo de Banco: Banco Territorial) (BPIN: 202500000042537) (Meta del Proyecto: 100) (Meta de la Vigencia: 100,00) (Ejecutado: 100) (Estado en Portafolio: Registrado en banco)
Fortalecimiento del Sistema Integral Departamental de Evaluación Sanitaria y de la Prestación de Servicios de Salud - SIDEVASS en el departamento de  Sucre (Tipo de Banco: Banco Territorial) (BPIN: 202500000021337) (Meta del Proyecto: 300) (Meta de la Vigencia: 300,00) (Ejecutado: 300) (Estado en Portafolio: Acta Final)
Realizar visitas de IVC IVC ambiente, Sustancias Químicos,  medicamentos , Habilitacion  (Tipo de Banco: Banco de Gestiones) (Ejecutado: 3207)</t>
  </si>
  <si>
    <t xml:space="preserve">FORTALECIMIENTO INSTITUCIONAL PARA  LA INSPECCIÓN, VIGILANCIA Y CONTROL A LOS PRESTADORES DE SERVICIOS DE SALUD VIGENCIA 2026 DEL DEPARTAMENTO DE SUCRE (Por Formular) (Meta del Proyecto: ) </t>
  </si>
  <si>
    <t xml:space="preserve">FORTALECIMIENTO INSTITUCIONAL PARA  LA INSPECCIÓN, VIGILANCIA Y CONTROL A LOS PRESTADORES DE SERVICIOS DE SALUD VIGENCIA 2027 DEL DEPARTAMENTO DE SUCRE (Por Formular) (Meta del Proyecto: ) </t>
  </si>
  <si>
    <t>202500000021337, 202500000021789, 202500000033140, 202500000032457, 202500000042537</t>
  </si>
  <si>
    <t>MT085MS</t>
  </si>
  <si>
    <t>MT085, MT115</t>
  </si>
  <si>
    <t>2, 30</t>
  </si>
  <si>
    <t>Tasas de mortalidad en menores de 5 años por enfermedad diarréica aguda (EDA)
Incidencia de la rabia humana</t>
  </si>
  <si>
    <t>6,4
0</t>
  </si>
  <si>
    <t>Defunciones por 100.000 menores de 5 años
Casos por cada 100.000 habitantes</t>
  </si>
  <si>
    <t>2022
2022</t>
  </si>
  <si>
    <t>Ministerio de Salud y Protección Social
Secretaría de Salud Departamental</t>
  </si>
  <si>
    <t>5,5
0</t>
  </si>
  <si>
    <t>FORTALECIMIENTO DE LA GOBERNANZA Y GOBERNABILIDAD PARA EL DESARROLLO DE ACCIONES DEL PLAN TERRITORIAL DE SALUD VIGENCIA 2024 EN EL DEPARTAMENTO DE SUCRE  (BPIN: 2024002700152)  (Meta del Proyecto: 1) (Ejecutado: 1)
IMPLEMENTACIÓN  DEL PROGRAMA SUCRE CON AUTORIDAD SANITARIA Y AMBIENTAL, PLAN DE ACCION TRANSITORIO 2024 EN EL DEPARTAMENTO DE SUCRE  (BPIN: 2024002700019)  (Meta del Proyecto: 26) (Ejecutado: 26)
IMPLEMENTACIÓN DEL PROGRAMA COMPASIÓN POR LA BIODIVERSIDAD, PLAN DE ACCION TRANSITORIO 2024  EN EL DEPARTAMENTO DE SUCRE  (BPIN: 2024002700018)  (Meta del Proyecto: 1) (Ejecutado: 1)
 FORTALECIMIENTO DE LA GOBERNANZA Y GOBERNABILIDAD PARA EL DESARROLLO DE ACCIONES DEL PLAN TERRITORIAL DE SALUD VIGENCIA 2024 EN EL DEPARTAMENTO DE SUCRE  (BPIN: 2024002700152)  (Meta del Proyecto: 1) (Ejecutado: 1)</t>
  </si>
  <si>
    <t>FORTALECIMIENTO DE LA GOBERNANZA Y GOBERNABILIDAD PARA EL DESARROLLO DE ACCIONES DEL PLAN TERRITORIAL DE SALUD VIGENCIA 2025 EN EL DEPARTAMENTO DE SUCRE (BPIN: 202400000007539) (Meta del proyecto: 1) (Tipo de Banco: Banco Territorial)
DESARROLLO DE ACCIONES DE PROMOCIÓN DE LA TENENCIA RESPONSABLE DE ANIMALES DE COMPAÑÍA (PERROS Y GATOS), PARA LA PREVENCIÓN DE ZOONOSIS EN EL DEPARTAMENTO DE SUCRE. (BPIN: 202500000035100) (Meta del proyecto: 1) (Tipo de Banco: Banco Territorial)</t>
  </si>
  <si>
    <t>Fortalecimiento de la gobernanza y gobernabilidad para el desarrollo de acciones del plan territorial de salud vigencia 2025 en el departamento de   Sucre (Tipo de Banco: Banco Territorial) (BPIN: 202400000007539) (Meta del Proyecto: 1) (Meta de la Vigencia: 1,00) (Ejecutado: 1) (Estado en Portafolio: En Ejecución)</t>
  </si>
  <si>
    <t xml:space="preserve">FORTALECIMIENTO DE LA GOBERNANZA Y GOBERNABILIDAD PARA EL DESARROLLO DE ACCIONES DEL PLAN TERRITORIAL DE SALUD VIGENCIA 2025 EN EL DEPARTAMENTO DE SUCRE (Por Formular) (Meta del Proyecto: ) 
DESARROLLO DE ACCIONES DE PROMOCIÓN DE LA TENENCIA RESPONSABLE DE ANIMALES DE COMPAÑÍA (PERROS Y GATOS), PARA LA PREVENCIÓN DE ZOONOSIS -SEGUNDA FASE-EN EL DEPARTAMENTO DE SUCRE (Por Formular) (Meta del Proyecto: ) 
IMPLEMENTACION DE ACCIONES INTEGRADAS DE ZOONOSIS EN LA PROMOCION, PREVENCION Y VIGILANCIA QUE PERMITAN LA REDUCCIÓN DE INCIDENCIAS DE  ENFERMEDADES ZOONÓTICAS EN EL DEPARTAMENTO DE SUCRE (Por Formular) (Meta del Proyecto: ) 
FORTALECIMIENTO DE LA GOBERNANZA Y GOBERNABILIDAD PARA EL DESARROLLO DE ACCIONES DEL PLAN TERRITORIAL DE SALUD VIGENCIA 2026 EN EL DEPARTAMENTO DE SUCRE (Por Formular) (Meta del Proyecto: ) </t>
  </si>
  <si>
    <t xml:space="preserve">FORTALECIMIENTO DE LA GOBERNANZA Y GOBERNABILIDAD PARA EL DESARROLLO DE ACCIONES DEL PLAN TERRITORIAL DE SALUD VIGENCIA 2027 EN EL DEPARTAMENTO DE SUCRE (Por Formular) (Meta del Proyecto: ) </t>
  </si>
  <si>
    <t>2024002700019, 2024002700152, 202400000007539, 2024002700018, 2024002700152, 202500000035100</t>
  </si>
  <si>
    <t>El proyecto anotado en la casilla 2024 con su código BPIN, se tomó de la pestaña BASE PARA CONSULTA porque en Portafolio 2024 no se encuentra. La fuente de financiación para todos los proyectos relacionados es SGP SALUD., Los proyecto anotados en la casilla 2024 con sus códigos BPIN, se tomaron de la pestaña BASE PARA CONSULTA porque en Portafolio 2024 no se encuentran. La fuente de financiación para todos los proyectos relacionados es SGP SALUD.</t>
  </si>
  <si>
    <t>Proyecto: Fortaleciminto de la Autoridad Sanitaria y ambiental; corresponde a las acciones de IVC en salud Publica , 
Proyecto : Implementacion de acciones para el desarrollo de la dimension salud ambiental, componente Sacionees de salud relacionadas con el ambiente (Zoonosis)</t>
  </si>
  <si>
    <t>ACTUALIZACIÓN DE LA POLÍTICA PÚBLICA DE SALUD MENTAL DEL DEPARTAMENTO DE SUCRE (Meta del Proyecto/gestión: 1) (Tipo de Banco: Banco de Gestiones)</t>
  </si>
  <si>
    <t>ACTUALIZACIÓN DE LA POLÍTICA PÚBLICA DE SALUD MENTAL DEL DEPARTAMENTO DE SUCRE (Tipo de Banco: Banco de Gestiones) (Meta del Proyecto/gestión: 1) (Ejecutado: 1)</t>
  </si>
  <si>
    <t>IMPLEMENTACIÓN DE DISPOSITIVOS COMUNITARIOS EN EL MARCO DE LA ESTRATEGIA SUCRE ESCUCHA EN EL DEPARTAMENTO DE SUCRE  (BPIN: 2022002700159)  (Meta del Proyecto: 1) (Ejecutado: 1)
DESARROLLO  DE LA DIMENSIÓN SEXUALIDAD, DERECHOS SEXUALES Y REPRODUCTIVOS DEL PROGRAMA SALUD PÚBLICA PRIORITARIA Y DIFERENTE, PLAN DE ACCION TRANSITORIO 2024 EN EL DEPARTAMENTO DE SUCRE  (BPIN: 2024002700016)  (Meta del Proyecto: 26) (Ejecutado: 26)</t>
  </si>
  <si>
    <t>2024002700016, 2022002700159</t>
  </si>
  <si>
    <t>MT088MS</t>
  </si>
  <si>
    <t>MT088, MT091, MT094, MT099, MT101, MT104, MT106, MT108, MT110, MT113, MT116, MT119, MT122, MT125</t>
  </si>
  <si>
    <t>3, 6, 9, 14, 16, 19, 21, 23, 25, 28, 31, 34, 37, 40</t>
  </si>
  <si>
    <t>Razon de mortalidad materna a los 42 dias
Mortalidad por desnutrición en menores de 5 años
Cobertura de vacunación Pentavalente en menor de 1 año
Mortalidad en menores de 5 años por infección respiratoria aguda (IRA)
Tasa de mortalidad prematura por enfermedades del sistema circulatorio
Tasa ajustada de mortalidad por tumor maligno de la mama de la mujer
Tasa ajustada de mortalidad por lesiones autoinfligidas intencionalmente (suicidios)
Tasa de fecundidad específica en mujeres de 10 a 19 años
Tasa de fecundidad específica en mujeres de 10 a 14 años
Incidencia del dengue
Tasa de enfermedad laboral
Gestión de Políticas, Planes y Proyectos en Salud
Personas con discapacidad certificada
Número de víctimas del conflicto armado con acceso a programas de atención psicosocial</t>
  </si>
  <si>
    <t>29,3
5,0999999999999996
100,5
7,7
160,9
12,02
4,3600000000000003
34,6
3
494,9
6,5
57
3301
0</t>
  </si>
  <si>
    <t>Casos por cada 100 mil nacidos vivos
Casos por cada 100 mil menores de 5 años
Porcentaje (Multiplicado por 100)
Casos por cada 1.000 nacidos vivos
Defunciones por cada 100.000 habitantes entre 30 y 70 años
Defunciones por cada 100.000 mujeres
Defunciones por cada 100.000 habitantes
Nacidos vivos de mujeres entre 10 y 19 años
Nacidos vivos de mujeres entre 10 y 14 años
Casos por cada 100.000 habitantes
Casos por cada 100.000 afiliados al SGSST
Puntos
Personas
Número</t>
  </si>
  <si>
    <t>2022
2022
2023
2022
2022
2022
2022
2022
2022
2022
2023
2021
2023
2023</t>
  </si>
  <si>
    <t>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Secretaría de Salud Departamental (estimación propia)
Indice Departamental en Salud - Así Vamos en Salud
Ministerio de Salud y Protección Social
Secretaría de Salud Departamental</t>
  </si>
  <si>
    <t>40
4,8
95
6,5
155
11
4,4000000000000004
33
2,2000000000000002
300
5
80
3601
2485</t>
  </si>
  <si>
    <t>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(Ejecutado: 1)
Gestión ante el MSPS para asignación de equipos básicos al 100% de los municipios del Departamento de Sucre, recurso con el cual se lleva servicios de salud a la Zona Rural dispersa  (BPIN: Por Gestión)  (Meta del Proyecto: 1) (Ejecutado: 1)
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(Ejecutado: 1)</t>
  </si>
  <si>
    <t>IMPLEMENTACIÓN DE ACCIONES EN SALUD PÚBLICA PARA EL DESARROLLO DE LAS INTERVENCIONES INDIVIDUALES Y COLECTIVAS PARA LA AFECTACIÓN POSITIVA DE LOS DETERMINANTES SOCIALES DE LA SALUD, CON ENFOQUE FAMILIAR Y DE ATENCIÓN PRIMARIA EN SALUD VIGENCIA 2025 EN EL  (BPIN: 202400000006645) (Meta del proyecto: 1) (Tipo de Banco: Banco Territorial)</t>
  </si>
  <si>
    <t>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(Tipo de Banco: Banco Territorial) (BPIN: 202400000006645) (Meta del Proyecto: 14) (Meta de la Vigencia: 14,00) (Ejecutado: 14) (Estado en Portafolio: En Ejecución)</t>
  </si>
  <si>
    <t xml:space="preserve">IMPLEMENTACIÓN DE ACCIONES EN SALUD PÚBLICA PARA EL DESARROLLO DE LAS INTERVENCIONES INDIVIDUALES Y COLECTIVAS PARA LA AFECTACIÓN POSITIVA DE LOS DETERMINANTES SOCIALES DE LA SALUD, CON ENFOQUE FAMILIAR Y DE ATENCIÓN PRIMARIA EN SALUD VIGENCIA 2026 EN EL  (Meta del Proyecto: ) </t>
  </si>
  <si>
    <t xml:space="preserve">IMPLEMENTACIÓN DE ACCIONES EN SALUD PÚBLICA PARA EL DESARROLLO DE LAS INTERVENCIONES INDIVIDUALES Y COLECTIVAS PARA LA AFECTACIÓN POSITIVA DE LOS DETERMINANTES SOCIALES DE LA SALUD, CON ENFOQUE FAMILIAR Y DE ATENCIÓN PRIMARIA EN SALUD VIGENCIA 2027 EN EL  (Meta del Proyecto: ) </t>
  </si>
  <si>
    <t>2024002700165, 202400000006645</t>
  </si>
  <si>
    <t>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y con BPIN. El proyecto para la vigencia 2025, se registrará en banco de proyectos antes de finalizar la vigencia 2024 y así sucesivamente. Los proyectos relacionados incluyen el componente PIC de cada una de las "dimensiones". Fuente de Financiación: SGP SALUD., El proyecto para la vigencia 2024 se encuentra  formulado y con BPIN. El proyecto para la vigencia 2025, se registrará en banco de proyectos antes de finalizar la vigencia 2024 y así sucesivamente. Los proyectos relacionados incluyen el componente PIC de cada una de las "dimensiones". Fuente de Financiación: SGP SALUD.</t>
  </si>
  <si>
    <t xml:space="preserve">Proyecto: Implementacion de acciones para el desarrollo de la Dimension de Sexualidad,Derechos Sexuales y Reproductivos , Proyecto: Implementacion de acciones para el desarrollo de la Dimension de Seguridad alimentaria y nutricional, Proyecto: Implementacion de acciones para el desarrollo del componente Inmunoprevenibles , Proyecto : Desarrollo de acciones del componente Enfermedades Emergentes, Reemergentes y Desatendidas , Proyecto: Implementacion de acciones para el desarrollo de la dimension Vida Saludable y Enfermedades Cronicas No Transmisibles, Proyecto: Implementacion de acciones para el desarrollo de la dimension Vida Saludable y Enfermedades Cronicas No Transmisibles, Proyecto: Implementacion de acciones para el desarrollo de la dimension de Convivencia social y Salud Mental , Proyecto: Implementacion de acciones para el desarrollo de la Dimension de Sexualidad,Derechos Sexuales y Reproductivos , Proyecto: Implementacion de acciones para el desarrollo de la Dimension de Sexualidad,Derechos Sexuales y Reproductivos , Recurso humano de la planta de personal de ETV, por rentas cedidas y Transferencia de la nacion (Esta observación no es aplicable, para los proyectos relacionados), Proyecto : Implementacion de acciones para el desarrollo de la dimension salud ambiental, componente Sacionees de salud relacionadas con el ambiente (Zoonosis) (Esta observación no es aplicable, para los proyectos relacionados), Planeacion proyecto PIC de cada vigencia, Proyecto: Prestacion de Servicio de certificación de discapacidad para las personas con discapacidad (Se dará cumplimiento con el proyecto de PIC que engloba a todas las dimensiones, entre ellas, la de enfermedades crónicas), Proyecto: Implementacion de acciones para el desarrollo de la dimension transversal Gestion diferencial de poblaciones vulnerables </t>
  </si>
  <si>
    <t>MT089MS</t>
  </si>
  <si>
    <t>MT089, MT090, MT093, MT098, MT100, MT103, MT105, MT107, MT109, MT111, MT114, MT117, MT120, MT123, MT126</t>
  </si>
  <si>
    <t>4, 5, 8, 13, 15, 18, 20, 22, 24, 26, 29, 32, 35, 38, 41</t>
  </si>
  <si>
    <t>Razon de mortalidad materna a los 42 dias
Mortalidad por desnutrición en menores de 5 años
Cobertura de vacunación Pentavalente en menor de 1 año
Mortalidad en menores de 5 años por infección respiratoria aguda (IRA)
Tasa de mortalidad prematura por enfermedades del sistema circulatorio
Tasa ajustada de mortalidad por tumor maligno de la mama de la mujer
Tasa ajustada de mortalidad por lesiones autoinfligidas intencionalmente (suicidios)
Tasa de fecundidad específica en mujeres de 10 a 19 años
Tasa de fecundidad específica en mujeres de 10 a 14 años
Gestión de Políticas, Planes y Proyectos en Salud
Incidencia del dengue
Tasa de enfermedad laboral
Personas con discapacidad certificada
Número de víctimas del conflicto armado con acceso a programas de atención psicosocial</t>
  </si>
  <si>
    <t>29,3
5,0999999999999996
100,5
7,7
160,9
12,02
4,3600000000000003
34,6
3
57
494,9
6,5
26
3301
0</t>
  </si>
  <si>
    <t>Casos por cada 100 mil nacidos vivos
Casos por cada 100 mil menores de 5 años
Porcentaje (Multiplicado por 100)
Casos por cada 1.000 nacidos vivos
Defunciones por cada 100.000 habitantes entre 30 y 70 años
Defunciones por cada 100.000 mujeres
Defunciones por cada 100.000 habitantes
Nacidos vivos de mujeres entre 10 y 19 años
Nacidos vivos de mujeres entre 10 y 14 años
Puntos
Casos por cada 100.000 habitantes
Casos por cada 100.000 afiliados al SGSST
Número
Personas
Número</t>
  </si>
  <si>
    <t>2022
2022
2023
2022
2022
2022
2022
2022
2022
2021
2022
2023
2023
2023
2023</t>
  </si>
  <si>
    <t>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Ministerio de Salud y Protección Social
Indice Departamental en Salud - Así Vamos en Salud
Ministerio de Salud y Protección Social
Secretaría de Salud Departamental (estimación propia)
Secretaría de Salud Departamental (estimación propia)
Ministerio de Salud y Protección Social
Secretaría de Salud Departamental</t>
  </si>
  <si>
    <t>40
4,8
95
6,5
155
11
4,4000000000000004
33
2,2000000000000002
80
300
5
26
3601
2485</t>
  </si>
  <si>
    <t>Servicio de asistencia técnica, servicio de asistencia técnica</t>
  </si>
  <si>
    <t>DESARROLLO DE ACCIONES DE GESTIÓN EN SALUD PÚBLICA PARA EL FORTALECIMIENTO INSTITUCIONAL, SECTORIAL Y COMUNITARIO VIGENCIA 2024 EN EL DEPARTAMENTO DE SUCRE  (BPIN: 2024002700159)  (Meta del Proyecto: 26) (Ejecutado: 26)</t>
  </si>
  <si>
    <t>Desarrollo de acciones complementarias de gestión en salud pública para el fortalecimiento institucional, sectorial y comunitario vigencia 2025 en el departamento de  Sucre (BPIN: 202500000026215) (Meta del proyecto: 26) (Tipo de Banco: Banco Territorial)
DESARROLLO DE ACCIONES DE GESTIÓN EN SALUD PÚBLICA PARA EL FORTALECIMIENTO INSTITUCIONAL, SECTORIAL Y COMUNITARIO VIGENCIA 2025 EN EL DEPARTAMENTO DE SUCRE (BPIN: 202400000006651) (Meta del proyecto: 364) (Tipo de Banco: Banco Territorial)
Desarrollo de acciones complementarias de gestión en salud pública para el fortalecimiento institucional, sectorial y comunitario vigencia 2025 en el departamento de  Sucre (BPIN: 202500000026215) (Meta del proyecto: 26) (Tipo de Banco: Banco Territorial)
DESARROLLO DE ACCIONES DE GESTIÓN EN SALUD PÚBLICA PARA EL FORTALECIMIENTO INSTITUCIONAL, SECTORIAL Y COMUNITARIO VIGENCIA 2025 EN EL DEPARTAMENTO DE SUCRE (BPIN: 202400000006651) (Meta del proyecto: 26) (Tipo de Banco: Banco Territorial)
Desarrollo de acciones complementarias de gestión en salud pública para el fortalecimiento institucional, sectorial y comunitario vigencia 2025 en el departamento de  Sucre (BPIN: 202500000026215) (Meta del proyecto: 26) (Tipo de Banco: Banco Territorial)
Desarrollo de acciones complementarias de gestión en salud pública para el fortalecimiento institucional, sectorial y comunitario vigencia 2025 en el departamento de  Sucre (BPIN: 202500000026215) (Meta del proyecto: 26) (Tipo de Banco: Banco Territorial)
DESARROLLO DE ACCIONES DE GESTIÓN EN SALUD PÚBLICA PARA EL FORTALECIMIENTO INSTITUCIONAL, SECTORIAL Y COMUNITARIO VIGENCIA 2025 EN EL DEPARTAMENTO DE SUCRE (BPIN: 202400000006651) (Meta del proyecto: 26) (Tipo de Banco: Banco Territorial)</t>
  </si>
  <si>
    <t>Desarrollo de acciones complementarias de gestión en salud pública para el fortalecimiento institucional, sectorial y comunitario vigencia 2025 en el departamento de  Sucre (Tipo de Banco: Banco Territorial) (BPIN: 202500000026215) (Meta del Proyecto: 26) (Meta de la Vigencia: 26,00) (Ejecutado: 26) (Estado en Portafolio: En Ejecución)
Desarrollo de acciones de gestión en salud pública para el fortalecimiento institucional, sectorial y comunitario vigencia 2025 en el departamento de  Sucre (Tipo de Banco: Banco Territorial) (BPIN: 202400000006651) (Meta del Proyecto: 364) (Meta de la Vigencia: 364,00) (Ejecutado: 364) (Estado en Portafolio: En Ejecución)
Desarrollo de acciones de gestión en salud pública para el fortalecimiento institucional, sectorial y comunitario vigencia 2025 en el departamento de  Sucre (Tipo de Banco: Banco Territorial) (BPIN: 202400000006651) (Meta del Proyecto: 364) (Meta de la Vigencia: 364,00) (Ejecutado: 364) (Estado en Portafolio: En Ejecución)
Desarrollo de acciones complementarias de gestión en salud pública para el fortalecimiento institucional, sectorial y comunitario vigencia 2025 en el departamento de  Sucre (Tipo de Banco: Banco Territorial) (BPIN: 202500000026215) (Meta del Proyecto: 26) (Meta de la Vigencia: 26,00) (Ejecutado: 26) (Estado en Portafolio: En Ejecución)</t>
  </si>
  <si>
    <t xml:space="preserve">DESARROLLO DE ACCIONES DE GESTIÓN EN SALUD PÚBLICA PARA EL FORTALECIMIENTO INSTITUCIONAL, SECTORIAL Y COMUNITARIO VIGENCIA 2026 EN EL DEPARTAMENTO DE SUCRE (Por Formular) (Meta del Proyecto: ) 
DESARROLLO DE ACCIONES DE GESTIÓN EN SALUD PÚBLICA PARA EL FORTALECIMIENTO INSTITUCIONAL, SECTORIAL Y COMUNITARIO VIGENCIA 2026 EN EL DEPARTAMENTO DE SUCRE (Meta del Proyecto: ) 
FORTALECIMIENTO DE LA GOBERNANZA Y GOBERNABILIDAD PARA EL DESARROLLO DE ACCIONES DEL PLAN TERRITORIAL DE SALUD VIGENCIA 2026 EN EL DEPARTAMENTO DE SUCRE (Por Formular) (Meta del Proyecto: ) </t>
  </si>
  <si>
    <t xml:space="preserve">DESARROLLO DE ACCIONES DE GESTIÓN EN SALUD PÚBLICA PARA EL FORTALECIMIENTO INSTITUCIONAL, SECTORIAL Y COMUNITARIO VIGENCIA 2027 EN EL DEPARTAMENTO DE SUCRE (Por Formular) (Meta del Proyecto: ) 
DESARROLLO DE ACCIONES DE GESTIÓN EN SALUD PÚBLICA PARA EL FORTALECIMIENTO INSTITUCIONAL, SECTORIAL Y COMUNITARIO VIGENCIA 2027 EN EL DEPARTAMENTO DE SUCRE (Meta del Proyecto: ) 
FORTALECIMIENTO DE LA GOBERNANZA Y GOBERNABILIDAD PARA EL DESARROLLO DE ACCIONES DEL PLAN TERRITORIAL DE SALUD VIGENCIA 2027 EN EL DEPARTAMENTO DE SUCRE (Por Formular) (Meta del Proyecto: ) </t>
  </si>
  <si>
    <t>Presupuesto ordinario, Sin recursos asignados en el cuatrienio</t>
  </si>
  <si>
    <t>2024002700159, 202500000026215, 202400000006651</t>
  </si>
  <si>
    <t>El proyecto para la vigencia 2024 se encuentra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"dimensiones". Fuente de Financiación: SGP SALUD., 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"dimensiones". Fuente de Financiación: SGP SALUD.</t>
  </si>
  <si>
    <t xml:space="preserve">Proyecto: Implementacion de acciones para el desarrollo de la Dimension de Sexualidad,Derechos Sexuales y Reproductivos , Proyecto: Implementacion de acciones para el desarrollo de la Dimension de Seguridad alimentaria y nutricional, Proyecto: Implementacion de acciones para el desarrollo del componente Inmunoprevenibles , Proyecto : Desarrollo de acciones del componente Enfermedades Emergentes, Reemergentes y Desatendidas , Proyecto: Implementacion de acciones para el desarrollo de la dimension Vida Saludable y Enfermedades Cronicas No Transmisibles, Proyecto: Implementacion de acciones para el desarrollo de la dimension Vida Saludable y Enfermedades Cronicas No Transmisibles, Proyecto: Implementacion de acciones para el desarrollo de la dimension de Convivencia social y Salud Mental , Proyecto: Implementacion de acciones para el desarrollo de la Dimension de Sexualidad,Derechos Sexuales y Reproductivos , Proyecto: Implementacion de acciones para el desarrollo de la Dimension de Sexualidad,Derechos Sexuales y Reproductivos , Asistencia técnica a los municipios, Proyecto: Implementacion de acciones para el desarrollo del componente Enfermedades Endemoepidemicas (ETV), Proyecto: Implementacion de acciones para el desarrollo de la dimension Salud y Ambito Laboral , Proyecto: Fortalecimiento de la Autoridad Sanitaria y ambiental, Proyecto: Implementacion de acciones para el desarrollo de la dimension Vida Saludable y Enfermedades Cronicas No Transmisibles (Se dará cumplimiento con el proyecto de Asistencias Técnicas, que engloba a todas las dimensiones, entre ellas, la de enfermedades crónicas), Proyecto: Implementacion de acciones para el desarrollo de la dimension transversal Gestion diferencial de poblaciones vulnerables </t>
  </si>
  <si>
    <t>DESARROLLO DE LA DIMENSIÓN SEGURIDAD ALIMENTARIA Y NUTRICIONAL DEL PROGRAMA SALUD PÚBLICA PRIORITARIA Y DIFERENTE, PLAN DE ACCION TRANSITORIO 2024 EN EL DEPARTAMENTO DE SUCRE  (BPIN: 2024002700006)  (Meta del Proyecto: 26) (Ejecutado: 26)</t>
  </si>
  <si>
    <t>2024002700006</t>
  </si>
  <si>
    <t>DESARROLLO DE LA DIMENSIÓN VIDA SALUDABLE Y ENFERMEDADES TRANSMISIBLES – ENFERMEDADES INMUNOPREVENIBLES DEL PROGRAMA SALUD PÚBLICA PRIORITARIA Y DIFERENTE, PLAN DE ACCION TRANSITORIO 2024 EN EL DEPARTAMENTO DE SUCRE  (BPIN: 2024002700021)  (Meta del Proyecto: 26) (Ejecutado: 26)</t>
  </si>
  <si>
    <t>2024002700021</t>
  </si>
  <si>
    <t xml:space="preserve">CONSTRUCCIÓN Y DOTACIÓN DEL CUARTO DE ALMACENAMIENTO DE BIOLÓGICOS DEL DEPARTAMENTO DE SUCRE (Por Formular) (Meta del Proyecto: ) </t>
  </si>
  <si>
    <t>ESTUDIOS Y DISEÑOS PARA LA CONSTRUCCIÓN Y DOTACIÓN DEL CUARTO DE ALMACENAMIENTO DE BIOLÓGICOS DEL DEPARTAMENTO DE SUCRE (Por Formular) (BPIN: ) (Meta del proyecto: 1) (Tipo de Banco: Sin Tipo de Banco)</t>
  </si>
  <si>
    <t>DESARROLLO DE LA DIMENSIÓN VIDA SALUDABLE Y CONDICIONES NO TRANSMISIBLES DEL PROGRAMA SALUD PÚBLICA PRIORITARIA Y DIFERENTE, PLAN DE ACCION TRANSITORIO 2024 EN EL DEPARTAMENTO DE SUCRE  (BPIN: 2024002700014)  (Meta del Proyecto: 26) (Ejecutado: 26)</t>
  </si>
  <si>
    <t>Se realizar Campañas de promoción de la salud y prevención de Cancer de Mama (Tipo de Banco: Banco de Gestiones)</t>
  </si>
  <si>
    <t>Se realizar Campañas de promoción de la salud y prevención de Cancer de Mama (Tipo de Banco: Banco de Gestiones) (Ejecutado: 1)</t>
  </si>
  <si>
    <t>2024002700014</t>
  </si>
  <si>
    <t>DESARROLLO DE LA DIMENSIÓN VIDA SALUDABLE Y ENFERMEDADES TRANSMISIBLES – CONDICIONES Y SITUACIONES ENDEMOEPIDEMICAS DEL PROGRAMA SALUD PÚBLICA PRIORITARIA Y DIFERENTE, PLAN DE ACCION TRANSITORIO 2024 EN EL DEPARTAMENTO DE SUCRE  (BPIN: 2024002700015)  (Meta del Proyecto: 26) (Ejecutado: 26)
CARACTERIZACIÓN DEL RIESGO DE ENFERMEDADES TRANSMITIDAS POR VECTORES BASADO EN VIGILANCIA ENTOMOLÓGICA Y ANÁLISIS MOLECULAR DE AGENTES ETIOLÓGICOS DE VECTORES TRANSMISORES EN EL DEPARTAMENTO DE SUCRE  (BPIN: 2024002700090)  (Meta del Proyecto: 8) (Ejecutado: 8)
FORTALECIMIENTO DE CAPACIDADES PARA ATENDER LA EMERGENCIA POR DENGUE EN EL DEPARTAMENTO DE SUCRE  (BPIN:  202400000002295)  (Meta del Proyecto: 1) (Ejecutado: 1)</t>
  </si>
  <si>
    <t>Implementación del plan de manejo integrado de vectores en el departamento de  Sucre (BPIN: 202500000030276) (Meta del proyecto: 1) (Tipo de Banco: Banco Territorial)
Caracterización del riesgo de enfermedades transmitidas por vectores basado en vigilancia entomológica y análisis molecular de agentes etiológicos de vectores transmisores e implementación de medidas preventivas vigencia 2025 en el departamento de  Sucre (BPIN: 202500000030808) (Meta del proyecto: 1) (Tipo de Banco: Banco Territorial)</t>
  </si>
  <si>
    <t>Implementación del plan de manejo integrado de vectores en el departamento de  Sucre (Tipo de Banco: Banco Territorial) (BPIN: 202500000030276) (Meta del Proyecto: 1) (Meta de la Vigencia: 1,00) (Ejecutado: 1) (Estado en Portafolio: En Ejecución)</t>
  </si>
  <si>
    <t>2024002700090, 2024002700015, 202400000002295, 202500000030276, 202500000030808</t>
  </si>
  <si>
    <t>DESARROLLO DE LA DIMENSIÓN SALUD Y ÁMBITO LABORAL DEL PROGRAMA SALUD PÚBLICA PRIORITARIA Y DIFERENTE, PLAN DE ACCIÓN TRANSITORIO 2024 EN EL DEPARTAMENTO DE SUCRE  (BPIN: 2024002700004)  (Meta del Proyecto: 15) (Ejecutado: 15)</t>
  </si>
  <si>
    <t>2024002700004</t>
  </si>
  <si>
    <t>IMPLEMENTACIÓN DE LA CERTIFICACIÓN DE DISCAPACIDAD Y REGISTRO DE LOCALIZACIÓN Y CARACTERIZACIÓN DE PERSONAS CON DISCAPACIDAD VIGENCIA 2024 EN EL DEPARTAMENTO DE SUCRE  (BPIN: 2024002700114)  (Meta del Proyecto: 1033) (Ejecutado: 1033)</t>
  </si>
  <si>
    <t>Implementación del proceso de certificación de discapacidad y registro de localización y caracterización de personas con Discapacidad vigencia 2025, en el departamento de Sucre (BPIN: 202500000020257) (Meta del proyecto: 1309) (Tipo de Banco: Banco Territorial)
Implementación del complemento del proceso de certificación de discapacidad y registro de localización y caracterización de personas con Discapacidad vigencia 2025, en el departamento de Sucre (BPIN: 202500000027045) (Meta del proyecto: 809) (Tipo de Banco: Banco Territorial)</t>
  </si>
  <si>
    <t>Implementación del proceso de certificación de discapacidad y registro de localización y caracterización de personas con Discapacidad vigencia 2025, en el departamento de   Sucre (Tipo de Banco: Banco Territorial) (BPIN: 202500000020257) (Meta del Proyecto: 1309) (Meta de la Vigencia: 1.309,00) (Ejecutado: 1309) (Estado en Portafolio: En Ejecución)</t>
  </si>
  <si>
    <t>IMPLEMENTACIÓN DEL PROCESO DE CERTIFICACIÓN DE DISCAPACIDAD Y REGISTRO DE LOCALIZACIÓN Y CARACTERIZACIÓN DE PERSONAS CON DISCAPACIDAD VIGENCIA 2026 EN EL DEPARTAMENTO DE SUCRE (Meta del Proyecto: 849) (202500000043536)</t>
  </si>
  <si>
    <t xml:space="preserve">IMPLEMENTACIÓN DE LA CERTIFICACIÓN DE DISCAPACIDAD Y REGISTRO DE LOCALIZACIÓN Y CARACTERIZACIÓN DE PERSONAS CON DISCAPACIDAD VIGENCIA 2027 EN EL DEPARTAMENTO DE SUCRE (Por Formular) (Meta del Proyecto: ) </t>
  </si>
  <si>
    <t>2024002700114, 202500000020257, 202500000043536, 202500000027045</t>
  </si>
  <si>
    <t>DESARROLLO DE LA DIMENSIÓN CONVIVENCIA SOCIAL Y SALUD MENTAL DEL PROGRAMA SALUD PUBLICA PRIORITARIA Y DIFERENTE  PLAN DE ACCIÓN TRANSITORIO 2024 EN EL DEPARTAMENTO DE SUCRE  (BPIN: 2024002700011)  (Meta del Proyecto: 26) (Ejecutado: 26)</t>
  </si>
  <si>
    <t>2024002700011</t>
  </si>
  <si>
    <t>CONSTRUCCION DEL LABORATORIO DE SALUD PUBLICA DEL DEPARTAMENTO DE SUCRE (Meta del Proyecto: 1) (2021002700109)</t>
  </si>
  <si>
    <t>2021002700109</t>
  </si>
  <si>
    <t>MT129MS</t>
  </si>
  <si>
    <t>MT129, MT130</t>
  </si>
  <si>
    <t>44, 45</t>
  </si>
  <si>
    <t>Tasa de prevalencia de lepra
Tasa De Letalidad Por Tuberculosis Pulmonar</t>
  </si>
  <si>
    <t>0,8
2,9</t>
  </si>
  <si>
    <t>Casos por 100 Mil Hab
Muertes por Cada 100 Casos</t>
  </si>
  <si>
    <t>Ministerio de Salud
Ministerio de Salud</t>
  </si>
  <si>
    <t>1
5</t>
  </si>
  <si>
    <t>4 salud y Bienestar
5 salud y Bienestar</t>
  </si>
  <si>
    <t>DESARROLLO DE LA DIMENSIÓN VIDA SALUDABLE Y ENFERMEDADES TRANSMISIBLES - ENFERMEDADES EMERGENTES, REEMERGENTES Y DESATENDIDAS DEL PROGRAMA SALUD PÚBLICA PRIORITARIA Y DIFERENTE, PLAN DE ACCION TRANSITORIO 2024 EN EL DEPARTAMENTO DE SUCRE  (BPIN: 2024002700005)  (Meta del Proyecto: 26) (Ejecutado: 26)
IMPLEMENTACIÓN Y DESARROLLO DEL PROGRAMA NACIONAL DE ELIMINACIÓN DE LEPRA O ENFERMEDAD DE HANSEN VIGENCIA 2024, EN EL DEPARTAMENTO DE SUCRE  (BPIN: 2024002700163)  (Meta del Proyecto: 1) (Ejecutado: 1)
DESARROLLO DE LA DIMENSIÓN TRANSVERSAL GESTIÓN DIFERENCIAL DE POBLACIONES VULNERABLES DEL PROGRAMA SALUD PÚBLICA PRIORITARIA Y DIFERENTE, PLAN DE ACCIÓN TRANSITORIO 2024 EN EL DEPARTAMENTO DE SUCRE  (BPIN: 2024002700007)  (Meta del Proyecto: 22) (Ejecutado: 22)
IMPLEMENTACIÓN Y DESARROLLO DEL PROGRAMA DE PREVENCIÓN Y CONTROL DE LA TUBERCULOSIS VIGENCIA 2024, EN EL DEPARTAMENTO DE SUCRE  (BPIN: 2024002700164)  (Meta del Proyecto: 1) (Ejecutado: 1)</t>
  </si>
  <si>
    <t>IMPLEMENTACIÓN Y DESARROLLO DEL PROGRAMA NACIONAL DE ELIMINACIÓN DE LEPRA O ENFERMEDAD DE HANSEN VIGENCIA 2025, EN EL DEPARTAMENTO DE SUCRE (BPIN: 202500000000206) (Meta del proyecto: 1) (Tipo de Banco: Banco Territorial)
IMPLEMENTACIÓN Y DESARROLLO DEL PROGRAMA DE PREVENCIÓN Y CONTROL DE LA TUBERCULOSIS VIGENCIA 2025, EN EL DEPARTAMENTO DE SUCRE (BPIN: 202500000000209) (Meta del proyecto: 1) (Tipo de Banco: Banco Territorial)</t>
  </si>
  <si>
    <t>Implementación Y Desarrollo Del Programa Nacional De Eliminación De Lepra O Enfermedad De Hansen Vigencia 2025, En El Departamento De  Sucre (Tipo de Banco: Banco Territorial) (BPIN: 202500000000206) (Meta del Proyecto: 1) (Meta de la Vigencia: 1,00) (Ejecutado: 1) (Estado en Portafolio: En Ejecución)
Implementación Y desarrollo del Programa de Prevención y Control de la Tuberculosis vigencia 2025 en el departamento de   Sucre (Tipo de Banco: Banco Territorial) (BPIN: 202500000000209) (Meta del Proyecto: 1) (Meta de la Vigencia: 1,00) (Ejecutado: 1) (Estado en Portafolio: En Ejecución)</t>
  </si>
  <si>
    <t>IMPLEMENTACIÓN Y DESARROLLO DEL PROGRAMA NACIONAL DE ELIMINACIÓN DE LEPRA O ENFERMEDAD DE HANSEN VIGENCIA 2026, EN EL DEPARTAMENTO DE SUCRE (Meta del Proyecto: 1) (202500000038324)
IMPLEMENTACIÓN Y DESARROLLO DEL PROGRAMA DE PREVENCIÓN Y CONTROL DE LA TUBERCULOSIS VIGENCIA 2026, EN EL DEPARTAMENTO DE SUCRE (Meta del Proyecto: 1) (202500000038325)</t>
  </si>
  <si>
    <t xml:space="preserve">IMPLEMENTACIÓN Y DESARROLLO DEL PROGRAMA NACIONAL DE ELIMINACIÓN DE LEPRA O ENFERMEDAD DE HANSEN VIGENCIA 2027 EN EL DEPARTAMENTO DE SUCRE  (Por Formular) (Meta del Proyecto: ) 
IMPLEMENTACIÓN Y DESARROLLO DEL PROGRAMA DE PREVENCIÓN Y CONTROL DE LA TUBERCULOSIS VIGENCIA 2027, EN EL DEPARTAMENTO DE SUCRE (Meta del Proyecto: ) </t>
  </si>
  <si>
    <t>2024002700005, 2024002700163, 202500000000206, 202500000038324, 2024002700007, 2024002700164, 202500000038325, 202500000000209</t>
  </si>
  <si>
    <t>Los proyectos de Lepra se financian con recursos del Presupuesto General de la Nación - Transferencias Nacionales - Ministerio de Salud y Protección Social. Debe gestionarse un recurso del departamento para concurrir en las vigencias 2025 a 2027, para alcanzar las metas físicas propuestas., Los proyectos de TBC se financian con recursos del Presupuesto General de la Nación - Transferencias Nacionales - Ministerio de Salud y Protección Social. Debe gestionarse un recurso del departamento para concurrir en las vigencias 2025 a 2027, para alcanzar las metas físicas propuestas.</t>
  </si>
  <si>
    <t xml:space="preserve">FORTALECIMIENTO DE SISTEMAS DE INFORMACIÓN DE LA SECRETARÍA DE SALUD DEPARTAMENTAL DE SUCRE (Por Formular) (Meta del Proyecto: ) </t>
  </si>
  <si>
    <t>APOYO A LA TRANSFERENCIA DE RECURSOS DE SUBSIDIO A LA OFERTA CON EL FIN DE FINANCIAR LOS GASTOS DE OPERACIÓN DE LAS EMPRESAS SOCIALES DEL ESTADO Y ADMINISTRADORES DE INFRAESTRUCTURA PUBLICA DE LOS MUNICIPIOS NO CERTIFICADOS VIGENCIA 2025, DEL DEPARTAMENTO (Meta del Proyecto/gestión: 16) (Tipo de Banco: Banco de Gestiones)</t>
  </si>
  <si>
    <t>APOYO A LA TRANSFERENCIA DE RECURSOS DE SUBSIDIO A LA OFERTA CON EL FIN DE FINANCIAR LOS GASTOS DE OPERACIÓN DE LAS EMPRESAS SOCIALES DEL ESTADO Y ADMINISTRADORES DE INFRAESTRUCTURA PUBLICA DE LOS MUNICIPIOS NO CERTIFICADOS VIGENCIA 2025, DEL DEPARTAMENTO (Tipo de Banco: Banco de Gestiones) (Meta del Proyecto/gestión: 16) (Ejecutado: 16)</t>
  </si>
  <si>
    <t>APOYO A LA TRANSFERENCIA DE RECURSOS DE SUBSIDIO A LA OFERTA CON EL FIN DE FINANCIAR LOS GASTOS DE OPERACIÓN DE LAS EMPRESAS SOCIALES DEL ESTADO Y ADMINISTRADORES DE INFRAESTRUCTURA PUBLICA DE LOS MUNICIPIOS NO CERTIFICADOS VIGENCIA 2026, DEL DEPARTAMENTO DE SUCRE (Meta del Proyecto: 17) (202500000043535)</t>
  </si>
  <si>
    <t xml:space="preserve">APOYO A LA TRANSFERENCIA DE RECURSOS DE SUBSIDIO A LA OFERTA CON EL FIN DE FINANCIAR LOS GASTOS DE OPERACIÓN DE LAS EMPRESAS SOCIALES DEL ESTADO Y ADMINISTRADORES DE INFRAESTRUCTURA PUBLICA DE LOS MUNICIPIOS NO CERTIFICADOS VIGENCIA 2027, DEL DEPARTAMENTO (Meta del Proyecto: ) </t>
  </si>
  <si>
    <t>202500000043535</t>
  </si>
  <si>
    <t>Adquisición de dotación para los servicios de: Cirugía, Imágenes Diagnósticas y Hospitalización Adulto del Hospital Universitario de Sincelejo E.S.E Sucre (BPIN: 202500000023043) (Meta del proyecto: 17) (Tipo de Banco: Banco Territorial)
DOTACIÓN DE EQUIPOS BIOMÉDICOS PARA LA SEDE LA CAMPIÑA ADSCRITA A LA ESE UNIDAD DE SALUD SAN FRANCISCO DE ASIS DE SINCELEJO, SUCRE (Meta del Proyecto/gestión: 1) (Tipo de Banco: Banco de Gestiones)</t>
  </si>
  <si>
    <t>Adquisición de dotación para los servicios de: Cirugía, Imágenes Diagnósticas y Hospitalización Adulto del Hospital Universitario de Sincelejo E.S.E  Sucre (Tipo de Banco: Banco Territorial) (BPIN: 202500000023043) (Meta del Proyecto: 17) (Meta de la Vigencia: 17,00) (Ejecutado: 17) (Estado en Portafolio: En Ejecución)</t>
  </si>
  <si>
    <t>202500000023043</t>
  </si>
  <si>
    <t>Adquisición DE DOS AMBULANCIAS BÁSICAS PARA EL SERVICIO DE TRANSPORTE ASISTENCIAL DEL HOSPITAL UNIVERSITARIO DE SINCELEJO E.S.E,   Sucre (BPIN: 202500000026299) (Meta del proyecto: 1) (Tipo de Banco: Banco Territorial)
DOTACION DE AMBULANCIAS 4X4 PARA TRANSPORTE ASISTENCIAL BÁSICO TIPO TAB PARA LAS E.S.E  CENTRO DE SALUD LOS PALMITOS, CENTRO DE SALUD OVEJAS, HOSPITAL LOCAL SAN ONOFRE Y CENTRO DE SALUD COLOSÓ DEL DEPARTAMENTO DE SUCRE. (Meta del Proyecto/gestión: 4) (Tipo de Banco: Banco de Gestiones)
DOTACIÓN DE AMBULANCIAS PARA LAS E.S.E de San Marcos y Sincelejo (Meta del Proyecto/gestión: 2) (Tipo de Banco: Banco de Gestiones)</t>
  </si>
  <si>
    <t>DOTACION DE AMBULANCIAS 4X4 PARA TRANSPORTE ASISTENCIAL BÁSICO TIPO TAB PARA LAS E.S.E  CENTRO DE SALUD LOS PALMITOS, CENTRO DE SALUD OVEJAS, HOSPITAL LOCAL SAN ONOFRE Y CENTRO DE SALUD COLOSÓ DEL DEPARTAMENTO DE SUCRE. (Tipo de Banco: Banco de Gestiones) (Meta del Proyecto/gestión: 4) (Ejecutado: 4)</t>
  </si>
  <si>
    <t>202500000026299</t>
  </si>
  <si>
    <t>DOTACIÓN DE UNA UNIDAD MÓVIL MÉDICA ODONTOLÓGICA PARA CADA UNA DE LAS E.S.E. DE SAN ANTONIO DE PALMITO,SAN JOSÉ DE TOLUVIEJO, SAN MIGUEL ARCANGEL DE COLOSÓ, SAN BLAS DE MORROA Y LOS PALMITOS, EN EL DEPARTAMENTO DE SUCRE  (BPIN: Por Gestión)  (Meta del Proyecto: ) (Ejecutado: 5)</t>
  </si>
  <si>
    <t>FORTALECIMIENTO DEL FONDO ROTATORIO DE ESTUPEFACIENTES DEL DEPARTAMENTO DE SUCRE (BPIN: 202500000019617) (Meta del proyecto: 26) (Tipo de Banco: Banco Territorial)</t>
  </si>
  <si>
    <t>Fortalecimiento del Fondo Rotatorio de Estupefacientes del departamento de  Sucre (Tipo de Banco: Banco Territorial) (BPIN: 202500000019617) (Meta del Proyecto: 26) (Meta de la Vigencia: 26,00) (Ejecutado: 26) (Estado en Portafolio: En Ejecución)</t>
  </si>
  <si>
    <t xml:space="preserve">FORTALECIMIENTO INSTITUCIONAL PARA LA ASISTENCIA TÉCNICA A LOS PRESTADORES DE SERVICIOS DE SALUD PÚBLICOS VIGENCIA 2026, DEL DEPARTAMENTO DE SUCRE (Por Formular) (Meta del Proyecto: ) </t>
  </si>
  <si>
    <t xml:space="preserve">FORTALECIMIENTO INSTITUCIONAL PARA LA ASISTENCIA TÉCNICA A LOS PRESTADORES DE SERVICIOS DE SALUD PÚBLICOS VIGENCIA 2027, DEL DEPARTAMENTO DE SUCRE (Por Formular) (Meta del Proyecto: ) </t>
  </si>
  <si>
    <t>202500000019617</t>
  </si>
  <si>
    <t xml:space="preserve">CONSTRUCCIÓN DE LA NUEVA SEDE DEL HOSPITAL UNIVERSITARIO DE SINCELEJO (Por Formular) (Meta del Proyecto: ) </t>
  </si>
  <si>
    <t>REMODELACIÓN DEL ÁREA QUIRÚRGICA DEL HUS SEDE COROZAL (En Proceso de Formulación) (BPIN: ) (Meta del proyecto: 1) (Tipo de Banco: Sin Tipo de Banco)
Adecuaciones a los servicios de consulta externa y pediatría del Hospital de Corozal (Tipo de Banco: Banco de Gestiones)</t>
  </si>
  <si>
    <t>Adecuaciones a los servicios de consulta externa y pediatría del Hospital de Corozal (Tipo de Banco: Banco de Gestiones) (Ejecutado: 1)</t>
  </si>
  <si>
    <t xml:space="preserve">ADECUACIÓN DEL CUARTO PISO DEL HUS SEDE PRINCIPAL (Por Formular) (Meta del Proyecto: ) 
ADECUACIÓN DE CUARTO DE CONTROL ELECTRICO Y CONSTRUCCIÓN DE CENTRAL DE GASES  EN EL HUS SEDE PRINCIPAL (Por Formular) (Meta del Proyecto: ) </t>
  </si>
  <si>
    <t>ESTUDIOS Y DISEÑOS PARA LA CONSTRUCCIÓN DE LA NUEVA SEDE DEL HOSPITAL UNIVERSITARIO DE SINCELEJO (Por Formular) (BPIN: ) (Meta del proyecto: ) (Tipo de Banco: Sin Tipo de Banco)</t>
  </si>
  <si>
    <t>CONSTRUCCIÓN DE OBRAS COMPLEMENTARIAS EN LA E.S.E CENTRO DE SALUD DE CAIMITO, DEPARTAMENTO DE SUCRE (2021002700160) (BPIN: 2021002700160) (Meta del proyecto: 1) (Tipo de Banco: Banco de Aliados)
ADECUACIÓN MENOR ESE CENTRO DE SALUD LOS PALMITOS (Meta del Proyecto/gestión: 1) (Tipo de Banco: Banco de Gestiones)
ADECUACION MENOR ESE SAN FRANCISCO SEDE LAS PALMAS (Tipo de Banco: Banco de Gestiones)
ADECUACION MENOR ESE SAN FRANCISCO LAGUNA FLOR (Tipo de Banco: Banco de Gestiones)</t>
  </si>
  <si>
    <t xml:space="preserve">ADECUACIÓN MENOR ESE CENTRO DE SALUD DE MAJAGUAL (En Proceso de Formulación) (Meta del Proyecto: ) </t>
  </si>
  <si>
    <t>2021002700160</t>
  </si>
  <si>
    <t>CONSTRUCCIÓN, EQUIPAMIENTO FIJO Y DOTACION DEL HOSPITAL DEL GOLFO DE MORROSQUILLO UBICADO EN EL MUNICIPIO DE COVEÑAS SUCRE (2023002700021) (Meta del Proyecto: ) (2023002700021)</t>
  </si>
  <si>
    <t>2023002700021</t>
  </si>
  <si>
    <t>APOYO AL PROCESO DE REORGANIZACIÓN, REDISEÑO Y MODERNIZACIÓN DE LA RED PÚBLICA DE SALUD DE ORDEN DEPARTAMENTAL EN SUCRE (BPIN: 2024002700104) (Meta del proyecto: 1) (Tipo de Banco: Banco Territorial)</t>
  </si>
  <si>
    <t>Apoyo al proceso de reorganización rediseño y modernización de la red pública de salud de orden departamental en   Sucre (Tipo de Banco: Banco Territorial) (BPIN: 2024002700104) (Meta del Proyecto: 1) (Meta de la Vigencia: 1,00) (Ejecutado: 1) (Estado en Portafolio: En Ejecución)</t>
  </si>
  <si>
    <t>2024002700104</t>
  </si>
  <si>
    <t>INDERSUCRE firmó los siguientes convenios: con FEDELIGAS (IDDRS-PCESAL 001-2024) con Athletico Corozal F.C. (IDDRS-CLUB-007-2024) por $70.000.000; con FUNEVEN (IDDRS-ESAL-015-2024) por $70.000.000 para el evento TEAM 249; con FUNINCIDE  (BPIN: Recursos Propios y Gestión)  (Meta del Proyecto: 17500) (Ejecutado: 17500)</t>
  </si>
  <si>
    <t>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(BPIN: Recursos Propios) (Meta del proyecto: 16278) (Tipo de Banco: Banco Territorial)
FORTALECIMIENTO DEL DEPORTE DE RESERVA Y ALTO RENDIMIENTO DEPORTIVO DE SUCRE A TRAVES DEL INSTITUTO DEPARTAMENTAL DE DEPORTES Y RECREACION DE SUCRE, INDERSUCRE (BPIN: Recursos Propios) (Meta del proyecto: 731) (Tipo de Banco: Banco Territorial)</t>
  </si>
  <si>
    <t xml:space="preserve">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(Tipo de Banco: Banco Territorial)  (BPIN: Recursos Propios)  (Meta del Proyecto: 16278)  (Ejecutado: 16278) 
FORTALECIMIENTO DEL DEPORTE DE RESERVA Y ALTO RENDIMIENTO DEPORTIVO DE SUCRE A TRAVES DEL INSTITUTO DEPARTAMENTAL DE DEPORTES Y RECREACION DE SUCRE, INDERSUCRE  (Tipo de Banco: Banco Territorial)  (BPIN: Recursos Propios)  (Meta del Proyecto: 731)  (Ejecutado: 731) </t>
  </si>
  <si>
    <t xml:space="preserve">EVENTOS DEPORTIVOS EN LOS MUNICIPIOS DEL DEPARTAMENTO DE SUCRE - PROGRAMAS MISIONALES DEL INSTITUTO (Meta del Proyecto: ) </t>
  </si>
  <si>
    <t>PAGO DE INCENTIVOS (BPIN: Recursos Propios) (Meta del proyecto: 1) (Tipo de Banco: Banco Territorial)
ORDENANZA MEDIANTE LA CUAL SE IMPLEMENTA EL PROGRAMA DE DEPORTISTA APOYADO EN EL DEPARTAMENTO DE SUCRE (BPIN: Recursos Propios) (Meta del proyecto: 1) (Tipo de Banco: Banco Territorial)
Ordenanza Tasa PRO-DEPORTE (Meta del Proyecto/gestión: 1) (Tipo de Banco: Banco de Gestiones)</t>
  </si>
  <si>
    <t>PAGO DE INCENTIVOS  (Tipo de Banco: Banco Territorial)  (BPIN: Recursos Propios)  (Meta del Proyecto: 1)  (Ejecutado: 1) 
Ordenanza Tasa PRO-DEPORTE (Tipo de Banco: Banco de Gestiones) (Meta del Proyecto/gestión: 1) (Ejecutado: 1)</t>
  </si>
  <si>
    <t>PROGRAMAS DE ESCUELAS DE FORMACIÓN DEPORTIVA  (BPIN: Recursos Propios y Gestión)  (Meta del Proyecto: 425) (Ejecutado: 425)</t>
  </si>
  <si>
    <t xml:space="preserve">PROGRAMAS DE ESCUELAS DE FORMACIÓN DEPORTIVA (Meta del Proyecto: ) </t>
  </si>
  <si>
    <t>FUNDACIÓN NACIONAL DEL DEPORTE, LA ACTIVIDAD FÍSICA Y RECREACIÓN - FUNNDAR (N° IDDRS- PCESAL 002-202) por $100.000.000  (BPIN: Recursos Propios)  (Meta del Proyecto: 100) (Ejecutado: 215)</t>
  </si>
  <si>
    <t>SISTEMA DEPARTAMENTAL DE CAPACITACIONES: Capacitación en Administración deportiva (BPIN: Recursos Propios) (Meta del proyecto: 35) (Tipo de Banco: Banco Territorial)</t>
  </si>
  <si>
    <t xml:space="preserve">SISTEMA DEPARTAMENTAL DE CAPACITACIONES: Capacitación en Administración deportiva  (Tipo de Banco: Banco Territorial)  (BPIN: Recursos Propios)  (Meta del Proyecto: 35)  (Ejecutado: 35) </t>
  </si>
  <si>
    <t xml:space="preserve">SISTEMA DEPARTAMENTAL DE CAPACITACIONES (Meta del Proyecto: ) 
SISTEMA DEPARTAMENTAL DE CAPACITACIONES: Técnico laboral en entrenamiento y Preparación física, formados el Politécnico del Caribe. (Meta del Proyecto: 80) </t>
  </si>
  <si>
    <t xml:space="preserve">SISTEMA DEPARTAMENTAL DE CAPACITACIONES (Meta del Proyecto: ) </t>
  </si>
  <si>
    <t>PROGRAMAS MISIONALES Y EVENTOS DEPORTIVOS  (BPIN: Recursos Propios y Gestión)  (Meta del Proyecto: 12000) (Ejecutado: 12000)</t>
  </si>
  <si>
    <t>PROGRAMAS MISIONALES Y EVENTOS DEPORTIVOS: Juegos Intercolegiados (BPIN: Recursos Propios y Gestión) (Meta del proyecto: 7500) (Tipo de Banco: Banco Territorial)
PROGRAMAS MISIONALES Y EVENTOS DEPORTIVOS: ESTRATEGIAS DE HÁBITOS DE ESTILO Y VIDA SALUDABLES. (BPIN: ) (Meta del proyecto: 10941) (Tipo de Banco: Banco Territorial)
PROGRAMAS MISIONALES Y EVENTOS DEPORTIVOS: CAMPAMENTO JUVENIL. (BPIN: ) (Meta del proyecto: 350) (Tipo de Banco: Banco Territorial)
PROGRAMAS MISIONALES Y EVENTOS DEPORTIVOS: ADULTO MAYOR (BPIN: ) (Meta del proyecto: 104) (Tipo de Banco: Banco Territorial)
PROGRAMAS MISIONALES Y EVENTOS DEPORTIVOS: DEPORTE SOCIAL COMUNITARIO. (BPIN: ) (Meta del proyecto: 1010) (Tipo de Banco: Banco Territorial)
FORTALECIMIENTO DEL DEPORTE, LA RECREACION Y LA ACTIVIDAD FISICA A TRAVES DE LA GESTION DE NOMINA ADMINISTRATIVA Y OPERACIONAL DEL INSTITUTO DEPARTAMENTAL DE DEPORTES Y RECREACION DE SUCRE (BPIN: 202500000014149) (Meta del proyecto: 14710) (Tipo de Banco: Banco Territorial)</t>
  </si>
  <si>
    <t xml:space="preserve">Fortalecimiento del deporte, la recreación y la actividad física a través de la gestión de nómina administrativa y operacional del Instituto Departamental de Deportes y Recreación de  Sucre (Tipo de Banco: Banco Territorial) (BPIN: 202500000014149) (Meta del Proyecto: 14710) (Meta de la Vigencia: 14.710,00) (Ejecutado: 11710) (Estado en Portafolio: En Ejecución)
PROGRAMAS MISIONALES Y EVENTOS DEPORTIVOS: ESTRATEGIAS DE HÁBITOS DE ESTILO Y VIDA SALUDABLES.  (Tipo de Banco: Banco Territorial)   (Meta del Proyecto: 10941)  (Ejecutado: 7600) 
PROGRAMAS MISIONALES Y EVENTOS DEPORTIVOS: CAMPAMENTO JUVENIL.  (Tipo de Banco: Banco Territorial)   (Meta del Proyecto: 350)  (Ejecutado: 350) 
PROGRAMAS MISIONALES Y EVENTOS DEPORTIVOS: ADULTO MAYOR  (Tipo de Banco: Banco Territorial)   (Meta del Proyecto: 104)  (Ejecutado: 104) 
PROGRAMAS MISIONALES Y EVENTOS DEPORTIVOS: DEPORTE SOCIAL COMUNITARIO.  (Tipo de Banco: Banco Territorial)   (Meta del Proyecto: 1010)  (Ejecutado: 1010) 
PROGRAMAS MISIONALES Y EVENTOS DEPORTIVOS: Juegos Intercolegiados  (Tipo de Banco: Banco Territorial)  (BPIN: Recursos Propios y Gestión)  (Meta del Proyecto: 7500)  (Ejecutado: 7500) </t>
  </si>
  <si>
    <t xml:space="preserve">PROGRAMAS MISIONALES Y EVENTOS DEPORTIVOS (Meta del Proyecto: ) </t>
  </si>
  <si>
    <t>202500000014149</t>
  </si>
  <si>
    <t>ADECUACION Y MANTENIMIENTO DE PISTA DE PATINAJE Y CANCHA EN EL MUNICIPIO DE COROZAL, DEPARTAMENTO DE SUCRE  (BPIN: Recursos propios)  (Meta del Proyecto: 1) (Ejecutado: 1)
ADECUACIÓN Y MANTENIMIENTO DE LA CANCHA MÚLTIPLE Y PISTA DE PATINAJE EN EL BARRIO ALTO PRADO, MUNICIPIO DE COROZAL, DEPARTAMENTO DE SUCRE  (BPIN: N/A)  (Meta del Proyecto: 1) (Ejecutado: 1)</t>
  </si>
  <si>
    <t>ADECUACION Y MANTENIMIENTO DE CANCHA MULTIFUNCIONAL Y PISTA DE PATINAJE EN EL MUNICIPIO DE SAN MARCOS, DEPARTAMENTO DE SUCRE (BPIN: 202500000015693) (Meta del proyecto: 1) (Tipo de Banco: Banco Territorial)
MANTENIMIENTO DE ESCENARIOS EN DIFERENTES MUNICIPIOS DEL DEPARTAMENTO DE SUCRE (BPIN: Recursos Propios) (Meta del proyecto: ) (Tipo de Banco: Banco Territorial)</t>
  </si>
  <si>
    <t xml:space="preserve">MANTENIMIENTO DE ESCENARIOS EN DIFERENTES MUNICIPIOS DEL DEPARTAMENTO DE SUCRE (Meta del Proyecto: ) </t>
  </si>
  <si>
    <t>202500000015693</t>
  </si>
  <si>
    <t>ADECUACION Y MANTENIMIENTO DE PISTA DE PATINAJE Y CANCHA EN EL MUNICIPIO DE COROZAL, DEPARTAMENTO DE SUCRE  (BPIN: Recursos Propios)  (Meta del Proyecto: 1) (Ejecutado: 1)</t>
  </si>
  <si>
    <t>ADECUACIÓN DE ESCENARIOS EN DIFERENTES MUNICIPIOS DEL DEPARTAMENTO DE SUCRE (BPIN: Recursos Propios) (Meta del proyecto: ) (Tipo de Banco: Banco Territorial)</t>
  </si>
  <si>
    <t xml:space="preserve">ADECUACIÓN DE ESCENARIOS EN DIFERENTES MUNICIPIOS DEL DEPARTAMENTO DE SUCRE (Meta del Proyecto: ) </t>
  </si>
  <si>
    <t>ESTUDIOS Y DISEÑOS PARA LA CONSTRUCCIÓN DE VILLA OLIMPICA FASE II EN EL MUNICIPIO DE TOLÚ, DEPARTAMENTO DE SUCRE  (BPIN: Por Gestión)  (Meta del Proyecto: 1) (Ejecutado: 1)
ESTUDIOS Y DISEÑOS PARA LA CONSTRUCCIÓN DE LA CANCHA DE SOFTBOL DEL CORREGIMIENTO DE MANICA, MUNICIPIO DE TOLUVIEJO  (BPIN: Recursos propios)  (Meta del Proyecto: 1) (Ejecutado: 1)
ESTUDIOS Y DISEÑOS PARA LA CONSTRUCCIÓN DE LA PISTA DE PATINAJE DEL ROBLE  (BPIN: Recursos propios)  (Meta del Proyecto: 1) (Ejecutado: 1)</t>
  </si>
  <si>
    <t>ESTUDIOS Y DISEÑOS PARA LA CONSTRUCCIÓN Y ADECUACIÓN DEL PARQUE PRINCIPAL DEL MUNICIPIO DE SAN JUAN DE BETULIA, DEPARTAMENTO DE SUCRE (BPIN: 202500000023649) (Meta del proyecto: 1) (Tipo de Banco: Banco Territorial)
ESTUDIOS Y DISEÑOS PARA LA CONSTRUCCIÓN DE LAS PISTA DE PATINAJE DEL ROBLE (Meta del Proyecto/gestión: 1) (Tipo de Banco: Banco de Gestiones)</t>
  </si>
  <si>
    <t>ESTUDIOS Y DISEÑOS PARA LA CONSTRUCCIÓN DE LAS PISTA DE PATINAJE DEL ROBLE (Tipo de Banco: Banco de Gestiones) (Meta del Proyecto/gestión: 1) (Ejecutado: 1)</t>
  </si>
  <si>
    <t xml:space="preserve">ESTUDIOS Y DISEÑOS PARA LA CONSTRUCCIÓN DE ESCENARIOS DEPORTIVOS Y RECREATIVOS EN EL DEPARTAMENTO DE SUCRE (Meta del Proyecto: ) </t>
  </si>
  <si>
    <t>202500000023649</t>
  </si>
  <si>
    <t>Construcción de cancha deportiva energética en el corregimiento de El Sitio, municipio de El Roble, Sucre (Meta del Proyecto: 1) (2025002700011)</t>
  </si>
  <si>
    <t>2025002700011</t>
  </si>
  <si>
    <t>CONSTRUCCIÓN DE PARQUES LINEALES EN LAS CALLES 28 Y 29 ENTRE CARRERAS 26 Y 27 EN LA ZONA URBANA DEL MUNICIPIO DE COROZAL, DEPARTAMENTO DE SUCRE  1 - En ejecución  HOMOLOGADO (BPIN: 2023002700029) (Meta del proyecto: ) (Tipo de Banco: Banco de Regalías)</t>
  </si>
  <si>
    <t>CONSTRUCCIÓN DE PARQUES LINEALES EN LAS CALLES 28 Y 29 ENTRE CARRERAS 26 Y 27 EN LA ZONA URBANA DEL MUNICIPIO DE COROZAL, DEPARTAMENTO DE SUCRE  (Tipo de Banco: Banco de Regalías)  (BPIN: 2023002700029)  (Meta Total del Proyecto: 2)  (Avance Acumulado Total de la Meta del Proyecto: 2)  (Meta del Proyecto para la Vigencia 2025: 2)  (Avance Acumulado de la Meta del Proyecto Para la Vigencia 2025: 2)</t>
  </si>
  <si>
    <t>CONSTRUCCION DE PARQUE RECREODEPORTIVO EN EL CORREGIMIENTO DE LAS PIEDRAS, MUNICIPIO DE TOLUVIEJO, DEPARTAMENTO DE SUCRE (Meta del Proyecto: ) (2025002700010)</t>
  </si>
  <si>
    <t>2025002700010, 2023002700029</t>
  </si>
  <si>
    <t>MANTENIMIENTO Y ADECUACIÓN DE LAS INSTALACIONES DEL CENTRO RECREACIONAL PELINKU, EN EL MUNICIPIO DE GALERAS - SUCRE 1 - Entregado  (BPIN: 2023002700125)  (Meta del Proyecto: 1) (Ejecutado: 1)
ADECUACIÓN Y MANTENIMIENTO DE PARQUE RECREODEPORTIVO EN EL BARRIO SAN MARTÍN EN EL MUNICIPIO DE GALERAS EN EL DEPARTAMENTO DE SUCRE: 1 HOMOLOGADO  (BPIN: 2023002700079)  (Meta del Proyecto: 1) (Ejecutado: 1)</t>
  </si>
  <si>
    <t>MEJORAMIENTO Y ADECUACIÓN DEL PARQUE CENTRAL DEL MUNICIPIO DE SANTIAGO DE TOLÚ Y DEL PARQUE PRINCIPAL DEL BARRIO LAS MARGARITAS DEL MUNICIPIO DE SINCELEJO DEPARTAMENTO DE SUCRE (BPIN: 2024002700075) (Meta del proyecto: 1) (Tipo de Banco: Banco de Regalías)
CONSTRUCCIÓN DE PARQUE RECREATIVO EN EL BARRIO LAS MARIANAS EN LA ZONA URBANA DEL MUNICIPIO DE MORROA - DEPARTAMENTO DE SUCRE (BPIN: 2022002700007) (Meta del proyecto: 1) (Tipo de Banco: Banco de Aliados)</t>
  </si>
  <si>
    <t>2023002700125, 2023002700079, 2024002700075, 2022002700007</t>
  </si>
  <si>
    <t>CONSTRUCCIÓN DE VILLA OLÍMPICA FASE I MUNICIPIO DE TOLÚ DEPARTAMENTO DE SUCRE (Meta del Proyecto: ) (2024002700193)</t>
  </si>
  <si>
    <t>2024002700193</t>
  </si>
  <si>
    <t>PROGRAMA DEPORTE ASOCIADO Y ALTOS 
LOGROS  (BPIN: Recursos Propios)  (Meta del Proyecto: 100) (Ejecutado: 125)</t>
  </si>
  <si>
    <t>PROGRAMA DEPORTE ASOCIADO Y ALTOS 
LOGROS (BPIN: Recursos Propios) (Meta del proyecto: 250) (Tipo de Banco: Banco Territorial)</t>
  </si>
  <si>
    <t xml:space="preserve">PROGRAMA DEPORTE ASOCIADO Y ALTOS 
LOGROS  (Tipo de Banco: Banco Territorial)  (BPIN: Recursos Propios)  (Meta del Proyecto: 250)  (Ejecutado: 250) </t>
  </si>
  <si>
    <t xml:space="preserve">PROGRAMA DEPORTE ASOCIADO Y ALTOS 
LOGROS (Meta del Proyecto: ) </t>
  </si>
  <si>
    <t>DEPORTISTA APOYADO  - (ENTREGA DE INCENTIVO ECONÓMICOS A LOS ATLETAS DESTACADO POR OBTENER MEDALLA EN LOS XXII JUEGOS DEPORTIVOS NACIONALES Y VI JUEGOS DEPORTIVOS PARANACIONALES DEL EJE CAFETERO 2023")  (BPIN: Recursos Propios)  (Meta del Proyecto: 10) (Ejecutado: 61)</t>
  </si>
  <si>
    <t>DEPORTISTA APOYADO: Estimulos para Educación Superior con Universidad Autónoma (BPIN: Recursos Propios y Gestión) (Meta del proyecto: 2) (Tipo de Banco: Banco Territorial)</t>
  </si>
  <si>
    <t xml:space="preserve">DEPORTISTA APOYADO: Estimulos para Educación Superior con Universidad Autónoma  (Tipo de Banco: Banco Territorial)  (BPIN: Recursos Propios y Gestión)  (Meta del Proyecto: 2)  (Ejecutado: 2) </t>
  </si>
  <si>
    <t xml:space="preserve">DEPORTISTA APOYADO (Meta del Proyecto: ) </t>
  </si>
  <si>
    <t>Estrategia Ciencias aplicadas al deporte en Sucre  (BPIN: Recursos Propios)  (Meta del Proyecto: 350) (Ejecutado: 350)</t>
  </si>
  <si>
    <t>Estrategia Ciencias aplicadas al deporte en Sucre (BPIN: Recursos Propios) (Meta del proyecto: 100) (Tipo de Banco: Banco Territorial)</t>
  </si>
  <si>
    <t xml:space="preserve">Estrategia Ciencias aplicadas al deporte en Sucre  (Tipo de Banco: Banco Territorial)  (BPIN: Recursos Propios)  (Meta del Proyecto: 100)  (Ejecutado: 100) </t>
  </si>
  <si>
    <t xml:space="preserve">Estrategia Ciencias aplicadas al deporte en Sucre (Meta del Proyecto: ) </t>
  </si>
  <si>
    <t>PROGRAMA DEPORTE ASOCIADO Y COMPETITIVO  (BPIN: Recursos Propios)  (Meta del Proyecto: 200) (Ejecutado: 200)</t>
  </si>
  <si>
    <t>PROGRAMA DEPORTE ASOCIADO Y COMPETITIVO: Deportaistas de ALTO RENDIMIENTO (BPIN: Recursos Propios) (Meta del proyecto: 10) (Tipo de Banco: Banco Territorial)</t>
  </si>
  <si>
    <t xml:space="preserve">PROGRAMA DEPORTE ASOCIADO Y COMPETITIVO: Deportaistas de ALTO RENDIMIENTO  (Tipo de Banco: Banco Territorial)  (BPIN: Recursos Propios)  (Meta del Proyecto: 10)  (Ejecutado: 10) </t>
  </si>
  <si>
    <t xml:space="preserve">PROGRAMA DEPORTE ASOCIADO Y COMPETITIVO (Meta del Proyecto: ) </t>
  </si>
  <si>
    <t>CONSTRUCCIÓN ESTADIO 20 DE ENERO EN EL MUNICIPIO DE SINCELEJO, DEPARTAMENTO DE SUCRE  (BPIN: 2019700010025)  (Meta del Proyecto: 1) (Ejecutado: 1)</t>
  </si>
  <si>
    <t xml:space="preserve">MEJORAMIENTO DE ESTADIO EN EL  DEPARTAMENTO DE SUCRE (Meta del Proyecto: ) </t>
  </si>
  <si>
    <t>2019700010025</t>
  </si>
  <si>
    <t>PROGRAMA DEPORTE ASOCIADO Y ALTOS 
LOGROS  (BPIN: Recursos Propios)  (Meta del Proyecto: 7) (Ejecutado: 24)</t>
  </si>
  <si>
    <t>PROGRAMA DEPORTE ASOCIADO Y ALTOS 
LOGROS (BPIN: Recursos Propios) (Meta del proyecto: 7) (Tipo de Banco: Banco Territorial)</t>
  </si>
  <si>
    <t xml:space="preserve">PROGRAMA DEPORTE ASOCIADO Y ALTOS 
LOGROS  (Tipo de Banco: Banco Territorial)  (BPIN: Recursos Propios)  (Meta del Proyecto: 7)  (Ejecutado: 12) </t>
  </si>
  <si>
    <t>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(Meta del Proyecto/gestión: 1) (Tipo de Banco: Banco de Gestiones)</t>
  </si>
  <si>
    <t>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(Tipo de Banco: Banco de Gestiones) (Meta del Proyecto/gestión: 1) (Ejecutado: 1)</t>
  </si>
  <si>
    <t>Estrategia sistema departamental de capacitaciones  (BPIN: Recursos Propios)  (Meta del Proyecto: 12) (Ejecutado: 12)</t>
  </si>
  <si>
    <t>Estrategia sistema departamental de capacitaciones (BPIN: Recursos Propios) (Meta del proyecto: 3) (Tipo de Banco: Banco Territorial)</t>
  </si>
  <si>
    <t xml:space="preserve">Estrategia sistema departamental de capacitaciones  (Tipo de Banco: Banco Territorial)  (BPIN: Recursos Propios)  (Meta del Proyecto: 3)  (Ejecutado: 3) </t>
  </si>
  <si>
    <t xml:space="preserve">Estrategia sistema departamental de capacitaciones (Meta del Proyecto: ) </t>
  </si>
  <si>
    <t xml:space="preserve">CONSTRUCCION DE SEDE ADMINISTRATIVA DE INDERSUCRE (Meta del Proyecto: ) </t>
  </si>
  <si>
    <t xml:space="preserve">Estrategia para el fortalecimiento de la investigación-creación en artes (plásticas y visuales, cine, musica, danza, teatro, circo) que permitan la adquisión  de competencias disciplinares y transdisciplinares para el desarrollo del quehacer creativo. (Meta del Proyecto: ) </t>
  </si>
  <si>
    <t xml:space="preserve">Estrategia para el fortalecimiento de la investigación-creación en artes (plásticas y visuales, cine, musica, danza, teatro, circo) que permitan la adquisión  de competencias disciplinares y transdisciplinares para el desarrollo del quehacer creativo. (Meta del Proyecto: ) 
Capacitación  a los  Bibliotecarios en  la prestación de los servicios públicos reglamentados por la Ley de Bibliotecas Públicas. (Meta del Proyecto: ) </t>
  </si>
  <si>
    <t>Capacitación   a los  Bibliotecarios en  la prestación de los servicios públicos reglamentados por la Ley de Bibliotecas Públicas.
LABORATORIO INTER Y TRANSDISCIPLINAR EN ARTES.  Estrategia para el fortalecimiento de la investigación-creación en artes (plásticas y viusuales, cine, musica, danza, teatro, circo) que permitan la adquisión  de competencias disciplinares y transdisciplinares para el desarrollo del quehacer creativo.</t>
  </si>
  <si>
    <t>IMPLEMENTACION DE UNA ESTRATEGIA DE PROFESIONALIZACION DE ARTISTAS,ARTISTAS FORMADORES Y GESTORES CULTURALES EN EL DEPARTAMENTO DE SUCRE (BPIN: 2021000020028) (Meta del proyecto: 126) (Tipo de Banco: Banco de Regalías)</t>
  </si>
  <si>
    <t>2021000020028</t>
  </si>
  <si>
    <t>Fortalecimiento a festivales encuentros culturales artísticos y patrimoniales carnavales fiestas y ferias tradicionales en el departamento de Sucre.  (BPIN: 2024002700160)  (Meta del Proyecto: 20) (Ejecutado: 20)
LABORATORIO ARTESANAL: Implementación del Laboratorio Artesanal de Sucre, una apuesta para el fortalecimiento de los oficios tradicionales y el impulso al desarrollo económico del sector productivo artesanal en 15 municipios del departamento de Sucre (202  (BPIN: 2023002700037)  (Meta del Proyecto: 16) (Ejecutado: 16)
1 Feria del Libro de Sucre, 1 encuentro de Bibliotecarios y Mediadores Socioculturales y 1 encuentro de Narradores orales. Sucre Teje Red y actividades de fortalecimieto  (BPIN: Por Gestión)  (Meta del Proyecto: 4) (Ejecutado: 4)
Festival cultural de Sucre  (BPIN: Por Gestión)  (Meta del Proyecto: 1) (Ejecutado: 1)
Festivales apoyados a traves de gestión  (BPIN: Por Gestión)  (Meta del Proyecto: 10) (Ejecutado: 10)</t>
  </si>
  <si>
    <t>FORTALECIMIENTO A FESTIVALES, ENCUENTROS CULTURALES, ARTISTICOS Y PATRIMONIALES, CARNAVALES, FIESTAS Y FERIAS TRADICIONALES PARA EL 2025, EN EL DEPARTAMENTO DE SURE (BPIN: 202400000007062) (Meta del proyecto: 80) (Tipo de Banco: Banco Territorial)
APOYO A LA PROMOCION, FOMENTO Y FORTALECIMIENTO CULTURAL Y COMERCIAL DE LOS SUBSECTORES CALZADO, MARROQUINERIA, ARTESANIAS, MODA, TEXTIL Y TURISMO 2025, EN EL MARCO DE LA REACTIVACIÓN ECONOMICA DEL DEPARTAMENTO DE SUCRE (BPIN: 202500000028822) (Meta del proyecto: 1) (Tipo de Banco: Banco Territorial)
APOYO EN LA PARTICIPACION INSTITUCIONAL EN EL MARCO DEL XXIIENCUENTRO CULTURAL A LA POLLERA COLORÁ, EN EL MUNICIPIO SAN LUIS DE SINCÉ, DEPARTAMENTO DE SUCRE (BPIN: 202500000029102) (Meta del proyecto: 1) (Tipo de Banco: Banco Territorial)
Apoyo a la promoción y posicionamiento en la feria de arte manual del caribe "AMA" del sector artesanal del departamento de Sucre (BPIN: 202500000021883) (Meta del proyecto: 1) (Tipo de Banco: Banco Territorial)
Implementación de actividades bibliotecarias y de mediación en el Marco del Encuentro de Bibliotecarios y mediadores socioculturales 2025, en el departamento de Sucre (BPIN: 202500000032133) (Meta del proyecto: 1) (Tipo de Banco: Banco Territorial)
Apoyo a la Promoción Y Posicionamiento En La Feria Gastronómica “Sabor Barranquilla” Del Sector Cultural del Departamento de Sucre (BPIN: 202500000031494) (Meta del proyecto: 1) (Tipo de Banco: Banco Territorial)
Apoyo a la promoción Gastronómica, Cultural y Turística en el marco de la continuidad de la estrategia Sucre Sabe Diferente en el departamento de Sucre (BPIN: 202500000026876) (Meta del proyecto: 1) (Tipo de Banco: Banco Territorial)
Implementación de Actividades Literarias y de Mediación Cultural vigencia 2025, en el departamento de Sucre (BPIN: 202500000035205) (Meta del proyecto: 2) (Tipo de Banco: Banco Territorial)
XI Festival Cultural de Sucre y SEGUNDO ENCUENTRO DE NARRADORES DE LA TRADICIÓN ORAL (BPIN: ) (Meta del proyecto: 2) (Tipo de Banco: Banco Territorial)</t>
  </si>
  <si>
    <t>Apoyo a la promoción, fomento y fortalecimiento cultural y comercial de los subsectores calzado, marroquinería, artesanías, moda, textil, y turismo 2025, en el marco de la reactivación económica del departamento de  Sucre (Tipo de Banco: Banco Territorial) (BPIN: 202500000028822) (Meta del Proyecto: 1) (Meta de la Vigencia: 1,00) (Ejecutado: 163808404,3) (Estado en Portafolio: )
Apoyo en la Participación Institucional en el Marco Del XXII Encuentro Cultural La Pollera Colorá, en el Municipio San Luis de Sincé, Departamento de  Sucre (Tipo de Banco: Banco Territorial) (BPIN: 202500000029102) (Meta del Proyecto: 1) (Meta de la Vigencia: 1,00) (Ejecutado: 1) (Estado en Portafolio: )
Apoyo a la promoción y posicionamiento en la feria de arte manual del caribe "AMA" del sector artesanal del departamento de  Sucre (Tipo de Banco: Banco Territorial) (BPIN: 202500000021883) (Meta del Proyecto: 1) (Meta de la Vigencia: 1,00) (Ejecutado: 1) (Estado en Portafolio: Liquidado)
Fortalecimiento a festivales, encuentros culturales, artísticos y patrimoniales, carnavales, fiestas y ferias tradicionales durante el año 2025, en el departamento de   Sucre (Tipo de Banco: Banco Territorial) (BPIN: 202400000007062) (Meta del Proyecto: 80) (Meta de la Vigencia: 80,00) (Ejecutado: 29) (Estado en Portafolio: No aplica liquidación)
Implementación de actividades bibliotecarias y de mediación en el Marco del Encuentro de Bibliotecarios y mediadores socioculturales 2025, en el departamento de   Sucre (Tipo de Banco: Banco Territorial) (BPIN: 202500000032133) (Meta del Proyecto: 1) (Meta de la Vigencia: 1,00) (Ejecutado: 1)
Apoyo a la Promoción Y Posicionamiento En La Feria Gastronómica “Sabor Barranquilla” Del Sector Cultural del Departamento de   Sucre (Tipo de Banco: Banco Territorial) (BPIN: 202500000031494) (Meta del Proyecto: 1) (Meta de la Vigencia: 1,00) (Ejecutado: 1)
Apoyo a la promoción Gastronómica, Cultural y Turística en el marco de la continuidad de la estrategia Sucre Sabe Diferente en el departamento de  Sucre (Tipo de Banco: Banco Territorial) (BPIN: 202500000026876) (Meta del Proyecto: 1) (Meta de la Vigencia: 1,00) (Ejecutado: 1)</t>
  </si>
  <si>
    <t xml:space="preserve">Festival Cultural de Sucre y apoyos a festivales, carnavales, ferias. 1 Feria del Libro de Sucre, 1 encuentro de Bibliotecarios y Mediadores Socioculturales y 1 encuentro de Narradores orales. Sucre Teje Red y actividades de fortalecimieto  de la lectura, (Meta del Proyecto: ) </t>
  </si>
  <si>
    <t>202400000007062, 2024002700160, 2023002700037, 202500000028822, 202500000029102, 202500000021883, 202500000032133, 202500000031494, 202500000026876, 202500000035205</t>
  </si>
  <si>
    <t>4 Ferias del Libro de Sucre ( III, IV , V  y VI versión) , 4 encuentros de Bibliotecarios y Mediadores Socioculturales y 4 encuentros de Narradores orales.
 Sucre Teje Red y actividades de fortalecimieto  de la lectura, la escritura y la oralidad  LEO  en el departamento de Sucre.</t>
  </si>
  <si>
    <t>FORTALECIMIENTO AL SECTOR CULTURAL EN EL DEPARTAMENTO DE SUCRE Y EN EL FONDO MIXTO DE PROMOCION DE LA CULTURA Y LAS ARTES DE SUCRE (BPIN: 202500000011274) (Meta del proyecto: 100) (Tipo de Banco: Banco Territorial)
Fortalecimiento del sector editorial de Sucre,editores y libreros. (BPIN: ) (Meta del proyecto: ) (Tipo de Banco: Banco Territorial)</t>
  </si>
  <si>
    <t>Fortalecimiento al sector cultural en el departamento de Sucre y en el Fondo Mixto de Promoción de la Cultura y las Artes de   Sucre (Tipo de Banco: Banco Territorial) (BPIN: 202500000011274) (Meta del Proyecto: 100) (Meta de la Vigencia: 100,00) (Ejecutado: 95) (Estado en Portafolio: En Ejecución)</t>
  </si>
  <si>
    <t xml:space="preserve">Fortalecimiento del  sector editorial de Sucre,editores y libreros. (Meta del Proyecto: ) </t>
  </si>
  <si>
    <t xml:space="preserve">Proyecto Fortalecimiento productivo del ecosistema del sector cinematografico de Sucre  (Meta del Proyecto: ) 
Fortalecimiento del  sector editorial de Sucre,editores y libreros. (Meta del Proyecto: ) </t>
  </si>
  <si>
    <t>202500000011274</t>
  </si>
  <si>
    <t>Fortalecimiento a los consejos departamentales de cultura de patrimonio y areas artisticas constituidos en el Departamento de Sucre  (BPIN: Por Gestión)  (Meta del Proyecto: 70) (Ejecutado: 70)</t>
  </si>
  <si>
    <t>Fortalecimiento a los consejos departamentales de cultura de patrimonio y areas artisticas constituidos en el Departamento de Sucre (BPIN: ) (Meta del proyecto: ) (Tipo de Banco: Banco Territorial)</t>
  </si>
  <si>
    <t xml:space="preserve">Fortalecimiento a los consejos departamentales de cultura de patrimonio y areas artisticas constituidos en el Departamento de Sucre (Meta del Proyecto: ) </t>
  </si>
  <si>
    <t>Asistencias técnicas y operativas a las Bibliotecas Adscritas a la Red Departamental de Sucre y a las administraciones municipales.  (BPIN: Recursos Propios)  (Meta del Proyecto: 100) (Ejecutado: 100)</t>
  </si>
  <si>
    <t>Fortalecimiento institucional en la Biblioteca Pública departamental José Elías Cury Lambraño, en el departamento de Sucre (BPIN: 202500000016943) (Meta del proyecto: 100) (Tipo de Banco: Banco Territorial)
Fortalecimiento de la red departamental de bibliotecas públicas de Sucre, mediante asistencias técnicas y operativas. (Meta del Proyecto/gestión: 100) (Tipo de Banco: Banco de Gestiones)</t>
  </si>
  <si>
    <t>Fortalecimiento institucional en la Biblioteca Pública departamental José Elías Cury Lambraño, en el departamento de   Sucre (Tipo de Banco: Banco Territorial) (BPIN: 202500000016943) (Meta del Proyecto: 100) (Meta de la Vigencia: 100,00) (Ejecutado: 100) (Estado en Portafolio: En Ejecución)
Fortalecimiento de la red departamental de bibliotecas públicas de Sucre, mediante asistencias técnicas y operativas. (Tipo de Banco: Banco de Gestiones) (Meta del Proyecto/gestión: 100) (Ejecutado: 100)</t>
  </si>
  <si>
    <t xml:space="preserve">Asistencias técnicas y operativas a las Bibliotecas Adscritas a la Red Departamental de Sucre y a las administraciones municipales. (Meta del Proyecto: ) </t>
  </si>
  <si>
    <t>202500000016943</t>
  </si>
  <si>
    <t xml:space="preserve">Investigación y caracterización sobre el estado  y actores de los subsectores de las artes, patrimonio, medios comunitarios y ciudadanos y bibliotecas   (Meta del Proyecto: ) </t>
  </si>
  <si>
    <t>Implementación de una estrategia para el fortalecimiento de la circulación artística a través del programa Artes en Movimiento 2024 en el departamento de Sucre.  (BPIN: 2024002700153)  (Meta del Proyecto: 44) (Ejecutado: 28)</t>
  </si>
  <si>
    <t>IMPLEMENTACION DE UNA ESTRATEGIA PARA EL FORTALECIMIENTO DE LA CIRCULACION ARTISITICA A TRAVES DEL PROGRAMA ARTES EN MOVIMIENTO 2025 EN EL DEPARTAMENTO DE SUCRE (BPIN: 202500000014385) (Meta del proyecto: 201) (Tipo de Banco: Banco Territorial)
Estrategia Conexión: Red de Circulación Cultural y artística (Meta del Proyecto/gestión: 2) (Tipo de Banco: Banco de Gestiones)</t>
  </si>
  <si>
    <t>Implementación de una estrategia para el fortalecimiento de la circulación artística a través del programa artes en movimiento 2025, en el departamento de  Sucre (Tipo de Banco: Banco Territorial) (BPIN: 202500000014385) (Meta del Proyecto: 201) (Meta de la Vigencia: 201,00) (Ejecutado: 65) (Estado en Portafolio: No aplica liquidación)
Estrategia Conexión: Red de Circulación Cultural y artística (Tipo de Banco: Banco de Gestiones) (Meta del Proyecto/gestión: 2) (Ejecutado: 8)</t>
  </si>
  <si>
    <t xml:space="preserve">Promover la circulación de autores y autoras Sucreñas en ferias eventos, y encuentros asociados a la literatura a nivel regional y nacional. (Meta del Proyecto: ) </t>
  </si>
  <si>
    <t>2024002700153, 202500000014385</t>
  </si>
  <si>
    <t>Fortalecimiento de las artes plásticas y visuales en los municipios de Sincelejo, Corozal, Morroa, Santiago de Tolú y San Pedro en el departamento de Sucre  (BPIN: 2023002700011)  (Meta del Proyecto: 43) (Ejecutado: 46)</t>
  </si>
  <si>
    <t>Fortalecimiento de los procesos de formación y difusión musical a través del programa "Sonidos para la Vida” durante el 2025 en el departamento de Sucre (BPIN: 202500000031648) (Meta del proyecto: 16) (Tipo de Banco: Banco Territorial)
Fortalecimiento de los procesos de formación y difusión musical a través del programa "Sonidos para la Vida” en el departamento de Sucre. (BPIN: ) (Meta del proyecto: 22) (Tipo de Banco: Banco Territorial)
Estrategia Alianza Formativa para las Artes, las culturas y los saberes vivos . (Meta del Proyecto/gestión: 3) (Tipo de Banco: Banco de Gestiones)</t>
  </si>
  <si>
    <t>Estrategia Alianza Formativa para las Artes, las culturas y los saberes vivos . (Tipo de Banco: Banco de Gestiones) (Meta del Proyecto/gestión: 3) (Ejecutado: 13)</t>
  </si>
  <si>
    <t xml:space="preserve">Fomento  de la oferta educativa  entregada  a la ciudadanía  para la formación en musicas tradicionales y sinfónicas en el departamento con el fin de fortalecer el patrimonio sonoro sucreño. (Meta del Proyecto: ) 
Fortalecimiento  a la oferta educativa   con enfoque psicosocial dirigida a la ciudadanía con el fin de fomentar  habilidades sociales y  capacidades en diferentes disciplinas artísticas como la danza, el teatro, las artes plásticas, el cine, circo como h (Meta del Proyecto: ) </t>
  </si>
  <si>
    <t>2023002700011, 202500000031648</t>
  </si>
  <si>
    <t>ESPACIOS  CREATIVOS PARA LA VIDA. Oferta educativa   con enfoque psicosocial dirigida a la ciudadanía con el fin de fortalecer habilidades sociales y  capacidades en diferentes disciplinas artísticas como la danza, el teatro, las artes plásticas, el cine, circo como herramienta para la prevención de la salud mental.
SONIDOS PARA LA VIDA Fomento  de la oferta educativa  entregada  a la ciudadanía  para la formación en musicas tradicionales y sinfónicas en el departamento con el fin de fortalecer el patrimonio sonoro sucreño.</t>
  </si>
  <si>
    <t xml:space="preserve">
ADECUACION Y MANTENIMIENTO MUSEO ARQUEOLOGICO MANUEL HUERTAS VERGARA UBICADO EN EL MUNICIPIO DE SINCELEJO, DEPARTAMENTO DE SUCRE (BPIN: ) (Meta del proyecto: 1) (Tipo de Banco: Banco Territorial)</t>
  </si>
  <si>
    <t xml:space="preserve">Segunda fase para la  Ampliación de la infraestructura y dotación  de la Biblioteca Departamental José Elias Cury Lambraño. (Meta del Proyecto: ) 
Segunda fase para la  Ampliación de la infraestructura y dotación  de la Biblioteca Departamental José Elias Cury Lambraño. (Meta del Proyecto: ) </t>
  </si>
  <si>
    <t xml:space="preserve">Ampliación de  la infraestructura y dotación de la Biblioteca departamental de Sucre José Elias Cury Lambraño, con espacios para el archivo histórico (archivo filmico),  sala infantil, sala de asistencia técnica técnica al material Bibliográfico, cinemateca y almacén para material bibliográfico, sala patrimonial, espacios de formaciòn y  parqueadero entre otros.  </t>
  </si>
  <si>
    <t>Construcción y dotación del centro de pensamientos y saberes ancestrales zenú en el municipio de San Antonio de palmito sucre. (BPIN: 2023002700039) (Meta del proyecto: 1) (Tipo de Banco: Banco de Regalías)</t>
  </si>
  <si>
    <t xml:space="preserve">Construcción y adecuación de infraestructura cultural para la ambientación turística y apropiación cultural de la obra y vida de Gabriel García Márquez, producto turístico del municipio de sucre, para la reactivación económica de departamento de sucre. (c (Meta del Proyecto: ) 
Construcción y adecuación de infraestructura cultural para la ambientación turística y apropiación cultural de la obra y vida de Gabriel García Márquez, producto turístico del municipio de sucre, para la reactivación económica de departamento de sucre. (Meta del Proyecto: ) </t>
  </si>
  <si>
    <t>2023002700039</t>
  </si>
  <si>
    <t>Construcción del Centro de pensamientos y saberes ancestrales Zenú, en el Municipio de San Antonio de Palmito. 
Construcción y adecuación de infraestructura cultural, para la ambientación turística y apropiación cultural de la vida y obra de Gabriel García Márquez,en los municipios de Sucre y Sincé.
Centro de Saberes  y fortalecimiento en turismo cultural y comunitario con enfoque ètnico, saberes propios  y sostenibilidad biocultural. Sanguaré,  Ricon del Mar, San Onofre ( Proyeto solicitado por Ministro y la Gobernadora)</t>
  </si>
  <si>
    <t>Agentes del sector que reciben asistencia técnica en gestión cultural y formulación de proyectos culturales, artisticos y de patrimonio.   (BPIN: Recursos Propios)  (Meta del Proyecto: 100) (Ejecutado: 711)</t>
  </si>
  <si>
    <t>Agentes del sector que reciben asistencia técnica en gestión cultural y formulación de proyectos culturales, artisticos y de patrimonio. (Meta del Proyecto/gestión: 100) (Tipo de Banco: Banco de Gestiones)</t>
  </si>
  <si>
    <t>Agentes del sector que reciben asistencia técnica en gestión cultural y formulación de proyectos culturales, artisticos y de patrimonio. (Tipo de Banco: Banco de Gestiones) (Meta del Proyecto/gestión: 100) (Ejecutado: 75)</t>
  </si>
  <si>
    <t xml:space="preserve">Agentes del sector que reciben asistencia técnica en gestión cultural y formulación de proyectos culturales, artisticos y de patrimonio.  (Meta del Proyecto: ) </t>
  </si>
  <si>
    <t>Dotación e impresión  de obras literarias de escritores Sucreños  producidas por el Fondo Editorial de Sucre, para el fortalecimieto de  las colecciones locales  de las Bibliotecas publicas adscritas a la Red Departamental de Bibliotecas Públicas de Sucre  (BPIN: Recursos propios)  (Meta del Proyecto: 39) (Ejecutado: 36)</t>
  </si>
  <si>
    <t>Dotación e impresión  de obras literarias de escritores Sucreños  producidas por el Fondo Editorial de Sucre, para el fortalecimieto de  las colecciones locales  de las Bibliotecas publicas adscritas a la Red Departamental de Bibliotecas Públicas de Sucre. (BPIN: ) (Meta del proyecto: 21) (Tipo de Banco: Banco Territorial)</t>
  </si>
  <si>
    <t xml:space="preserve">Dotación e impresión  de obras literarias de escritores Sucreños  producidas por el Fondo Editorial de Sucre, para el fortalecimieto de  las colecciones locales  de las Bibliotecas publicas adscritas a la Red Departamental de Bibliotecas Públicas de Sucre (Meta del Proyecto: ) </t>
  </si>
  <si>
    <t>Dotación e impresión  de obras literarias de escritores Sucreños  producidas por el Fondo Editorial de Sucre, para el fortalecimieto de  las colecciones locales  de las Bibliotecas publicas adscritas a la Red Departamental de Bibliotecas Públicas de Sucre.</t>
  </si>
  <si>
    <t xml:space="preserve">Dotación y fortalecimiento a los procesos culturales , artisticos y de las tradiciones del Pueblo Gitano en la Casa de la Cultura del Pueblo  Rom en el Municipio de  Sampués. (Meta del Proyecto: ) </t>
  </si>
  <si>
    <t>beneficios económicos periódicos  BEPS entregado a los creadores y gestores culturales, para garantizar una renta vitalicia a estos agentes.  (BPIN: Recursos Propios)  (Meta del Proyecto: 28) (Ejecutado: 28)</t>
  </si>
  <si>
    <t>Apoyo a la implementación de los planes especiales de salvaguardia del patrimonio inmaterial en el municipio de Santiago de Tolú, departamento de Sucre (BPIN: 202500000021507) (Meta del proyecto: 200) (Tipo de Banco: Banco Territorial)</t>
  </si>
  <si>
    <t>Apoyo a la implementación de los planes especiales de salvaguardia del patrimonio inmaterial en el municipio de Santiago de Tolú, departamento de   Sucre (Tipo de Banco: Banco Territorial) (BPIN: 202500000021507) (Meta del Proyecto: 200) (Meta de la Vigencia: 200,00) (Ejecutado: 200) (Estado en Portafolio: Liquidado)</t>
  </si>
  <si>
    <t xml:space="preserve">beneficios económicos periódicos  BEPS entregado a los creadores y gestores culturales, para garantizar una renta vitalicia a estos agentes. (Meta del Proyecto: 22) </t>
  </si>
  <si>
    <t>202500000021507</t>
  </si>
  <si>
    <t>Fortalecimiento para el desarrollo y la promoción cultural de los gestores y creadores culturales a traves de la convocatoria de estimulos en el Departamento de Sucre  (BPIN: 2024002700124)  (Meta del Proyecto: 140) (Ejecutado: 126)</t>
  </si>
  <si>
    <t>Convocatoria pública de portafolio de estímulos  (BPIN: ) (Meta del proyecto: 145) (Tipo de Banco: Banco Territorial)</t>
  </si>
  <si>
    <t xml:space="preserve">Convocatoria pública de portafolio de estímulos  (Meta del Proyecto: ) </t>
  </si>
  <si>
    <t>2024002700124</t>
  </si>
  <si>
    <t xml:space="preserve">Portafolio de Estímulos del Departamento de Sucre. Convocatoria anual de estimulos departamentales para financiar iniciativas con enfoque territorial, subsectorial y poblacional para las 5 subregiones  del departamento en las modalidades de becas, premios, reconocimientos además de procesos de formación, creación y circulación. ( presupuesto donde se incluye proyectos, logistica, evaluación y pago de jurado.
Becas INI-IMAGINANDO NUESTRA IMAGEN. Estimulos para la  formación y creación en Cine y medios audicovisuales. Corresponde a los estímulos económicos entregados a los actores del sector cinematografico con el fin de dar un impulso a la formación, creación y  y circulación del cine y los medios  audiovisuales en el territorio, permitiendo fortalecer su desarrollo y acceso a la cultura al público en general.
</t>
  </si>
  <si>
    <t>Formulación del plan especial de manejo y protección PEMP del centro histórico de Corozal (BPIN: ) (Meta del proyecto: 1) (Tipo de Banco: Banco Territorial)</t>
  </si>
  <si>
    <t xml:space="preserve">Formulación del plan especial de manejo y protección PEMP de Sucre, Sucre. (Meta del Proyecto: 1) 
Elaboración de planes especiales de manejo y protección PEMP para garantizar la protección, la conservación y la sostenibilidad de los bienes de interes cultural del departamento de Sucre. (Meta del Proyecto: 1) 
Elaboración de plan especial de salvaguardia para establecer las acciones y los lineamientos encaminados a garantizar la salvaguardia del Patrimonio Cultural Inmaterial del departamento de Sucre. (Musica de Banda). (Meta del Proyecto: 1) 
Apoyo a la implementación de los planes especiales de salvaguardia del patrimoinio inmaterial del departamento de Sucre ( cuadros vivos, trenzado caña flecha, ritos y festejos de la semana santa en Santiago de Tolù). (Meta del Proyecto: 1) 
Proceso de identificación e Inventario del patrimonio cultural material e inmaterial en los municipios del departamento de Sucre (Meta del Proyecto: 1) </t>
  </si>
  <si>
    <t xml:space="preserve">Apoyo a la implementación de los planes especiales de salvaguardia del patrimoinio inmaterial del departamento de Sucre ( cuadros vivos, trenzado caña flecha, ritos y festejos de la semana santa en Santiago de Tolù). (Meta del Proyecto: ) 
Elaboración de planes especiales de manejo y protección PEMP para garantizar la protección, la conservación y la sostenibilidad de los bienes de interes cultural del departamento de Sucre. (Meta del Proyecto: ) 
Elaboración de plan especial de salvaguardia para establecer las acciones y los lineamientos encaminados a garantizar la salvaguardia del Patrimonio Cultural Inmaterial del departamento de Sucre. (Musica de Banda). (Meta del Proyecto: ) 
Proceso de identificación e Inventario del patrimonio cultural material e inmaterial en los municipios del departamento de Sucre (Meta del Proyecto: ) </t>
  </si>
  <si>
    <t xml:space="preserve">Elaboración de planes especiales de manejo y protección PEMP para garantizar la protección, la conservación y la sostenibilidad de los bienes de interes cultural del departamento de Sucre.
Apoyo a la implementación de los planes espaciales de salvaguardia del patrimoinio inmaterial del departamento de Sucre ( cuadros vivos, trenzado caña flecha, ritos y festejos de la semana santa en Santiago de Tolù)
Proceso de identificación e Inventario del patrimonio cultural e inmaterial en los municipios del departamento de Sucre
</t>
  </si>
  <si>
    <t>Convocatoria del Ministerio de las Culturas, las Artes y los Saberes, se fortalecieron los servicios de extensión bibliotecaria en cuatro bibliotecas públicas de Sucre, ubicadas en Sampués, Morroa, San Antonio de Palmito y Santiago de Tolú.  (BPIN: Recursos Propios)  (Meta del Proyecto: 20) (Ejecutado: 40)</t>
  </si>
  <si>
    <t>Fortalecimiento de espacios de conversatorios, talleres,  y participación de la comunidad Sucreña alrededor del Museo Arqueologico Manuel Huertas Vergara y otros espacio museales.  (BPIN: ) (Meta del proyecto: 6) (Tipo de Banco: Banco Territorial)</t>
  </si>
  <si>
    <t xml:space="preserve">Fortalecimiento de espacios de conversatorios, talleres,  y participación de la comunidad Sucreña alrededor del Museo Arqueologico Manuel Huertas Vergara y otros espacio museales.  (Meta del Proyecto: ) </t>
  </si>
  <si>
    <t xml:space="preserve">Incentivar la participación comunitaria en los grupos de vigias a traves de capacitaciones para desarrollar actividades que fortalezcan la apropiación social del patrimonio y el respeto por la diversidad cultural del departamento  (Meta del Proyecto: ) </t>
  </si>
  <si>
    <t>Acompañar las acciones de Gestión de procesos del depósito legal, conservación del material bibliográfico y documental y el fortalecimiento de los servicios básicos de ley de la Biblioteca Departamental José Elías Cury Lambraño. (Meta del Proyecto/gestión: 4) (Tipo de Banco: Banco de Gestiones)</t>
  </si>
  <si>
    <t>Acompañar las acciones de Gestión de procesos del depósito legal, conservación del material bibliográfico y documental y el fortalecimiento de los servicios básicos de ley de la Biblioteca Departamental José Elías Cury Lambraño. (Tipo de Banco: Banco de Gestiones) (Meta del Proyecto/gestión: 4) (Ejecutado: 10)</t>
  </si>
  <si>
    <t xml:space="preserve">Acompañar las acciones de Gestión de procesos del depósito legal, conservación del material bibliográfico y documental y el fortalecimiento de los servicios básicos de ley de la Biblioteca Departamental José Elías Cury Lambraño. (Meta del Proyecto: ) </t>
  </si>
  <si>
    <t xml:space="preserve">Implementación de asistencias técnicas que ayuden a la conservación de las piezas arqueológicas identificadas en el departamento  (Meta del Proyecto: 1) 
Implementación de asistencias técnicas que ayuden a la conservación de las piezas arqueológicas identificadas en el departamento  (Meta del Proyecto: 1) </t>
  </si>
  <si>
    <t xml:space="preserve">Implementación de asistencias técnicas que ayuden a la conservación de las piezas arqueológicas identificadas en el departamento  (Meta del Proyecto: 2) </t>
  </si>
  <si>
    <t xml:space="preserve">Promover acciones de protección del Patrimonio Cultural a través de la preservación y restauración de monumentos y lugares de valor cultural y simbólico (Meta del Proyecto: ) </t>
  </si>
  <si>
    <t xml:space="preserve">Restauración y emplazamiento de 2 obras de arte que hacen parte de la colección del Fondo Mixto de Sucre. Hace referencia a intervenciones realizadas a obras de las colecciones (por ejemplo: limpieza, estudios,  diagnósticos e  intervenciones) con el fin (Meta del Proyecto: ) </t>
  </si>
  <si>
    <t>Restauración y emplazamiento de 4 obras de arte que hacen parte de la colección del Fondo Mixto de Sucre. Hace referencia a intervenciones realizadas a obras de las colecciones (por ejemplo: limpieza, estudios,  diagnósticos e  intervenciones) con el fin de mantener el buen estado las piezas</t>
  </si>
  <si>
    <t>Fortalecimiento a la red departamental de museos que incluye  procesos formativos en  Museografía, museologia, curaduría, conservación, investigación y elaboración de planes de gestión estrategica y gestión museal.  (BPIN: Por Gestión)  (Meta del Proyecto: 2) (Ejecutado: 2)</t>
  </si>
  <si>
    <t>Alianza con Museo Nacional de Colombia para brindar asistencia técnica a la Red de Museos del Departamento de Sucre a traves del Encuentro Departamental de Museos de Sucre 2025 (Meta del Proyecto/gestión: 16) (Tipo de Banco: Banco de Gestiones)</t>
  </si>
  <si>
    <t>Alianza con Museo Nacional de Colombia para brindar asistencia técnica a la Red de Museos del Departamento de Sucre a traves del Encuentro Departamental de Museos de Sucre 2025 (Tipo de Banco: Banco de Gestiones) (Meta del Proyecto/gestión: 16) (Ejecutado: 10)</t>
  </si>
  <si>
    <t xml:space="preserve">Fortalecimiento a la red departamental de museos que incluye  procesos formativos en  Museografía, museologia, curaduría, conservación, investigación y elaboración de planes de gestión estrategica y gestión museal. (Meta del Proyecto: 4) </t>
  </si>
  <si>
    <t>En el Marco del proyecto Laboratorio Artesanal se beneficiaron 248 unidades productivas en el Departamento de Sucre.  (BPIN: Por Gestión)  (Meta del Proyecto: ) (Ejecutado: 248)</t>
  </si>
  <si>
    <t xml:space="preserve">Fortalecimiento de capacidades y competencias a emprendedores con iniciativas en turismo cultural relacionadas con productos, ofertas, calidad del servicio, atención al cliente, etc. (Meta del Proyecto: ) </t>
  </si>
  <si>
    <t xml:space="preserve">Realizar eventos de promoción de turismo en las subregiones del departamento con el objetivo de posicionar a Sucre como detino de turismo cultural   (Meta del Proyecto: 2) </t>
  </si>
  <si>
    <t xml:space="preserve">Promover la articulacion de los atractivos turisticos culturales en las cinco subregiones del departamento para generar apropiación social del patrimonio cultural del departamentos (Meta del Proyecto: 1) </t>
  </si>
  <si>
    <t xml:space="preserve">Promover la articulacion de los atractivos turisticos culturales en las cinco subregiones del departamento para generar apropiación social del patrimonio cultural del departamentos (Meta del Proyecto: 2) </t>
  </si>
  <si>
    <t xml:space="preserve">Implementar estrategias de cultura ciudadana  turística que ayuden a la transformación social para la gobernanza  y al desarrollo sostenible y competitivo del destino Golfo de Morrosquillo (Meta del Proyecto: ) </t>
  </si>
  <si>
    <t xml:space="preserve">Fortalecimiento al Fondo Mixto de Cultura en su organización, según el indice de desempeño institucional MIPG y MECI y para la posible creación de la instancia  Institucional de Cultura Departamental. (Meta del Proyecto: ) </t>
  </si>
  <si>
    <t xml:space="preserve">Corresponde a la formulación del plan de acción del Plan Decenal de Cultura del departamento de Sucre de acuerdo con los insumos que arroje los indicadores de implementación del observatorio de cultura y sistema de información. (Meta del Proyecto: ) </t>
  </si>
  <si>
    <t xml:space="preserve">Creación Archivo Histórico Departamental, según loas normas de archivi general de la nación AGN. (Meta del Proyecto: ) </t>
  </si>
  <si>
    <t xml:space="preserve">Implemetación para el funcionamiento del Observatorio de cultura del departamento de Sucre (Meta del Proyecto: ) </t>
  </si>
  <si>
    <t xml:space="preserve">Implemetación del sistema de información para seguimiento, monitoreo y evaluación de los planes. Programas y proyectos culturales en el departamento de acuerdo con los insumos arrojados por la consultoria que se ejecutará el primer año. (Meta del Proyecto: ) </t>
  </si>
  <si>
    <t xml:space="preserve">Proyecto para la Actualización del Mapa Cultural de Sucre. (Meta del Proyecto: ) </t>
  </si>
  <si>
    <t>SUCRE BILINGÜE  (BPIN: Por Gestión)  (Meta del Proyecto: 8800)
CENTRO DE IDIOMAS EPAC  (BPIN: Recursos Propios)  (Meta del Proyecto: 484) (Ejecutado: 90)
Oferta academica de los 6 programas técnicos laborales de la escuela  (BPIN: Recursos propios)  (Meta del Proyecto: 621) (Ejecutado: 531)</t>
  </si>
  <si>
    <t>CENTRO DE IDIOMAS EPAC (Meta del Proyecto/gestión: 233) (Tipo de Banco: Banco de Gestiones)
SUCRE BILINGÜE (Meta del Proyecto/gestión: ) (Tipo de Banco: Banco de Gestiones)</t>
  </si>
  <si>
    <t>CENTRO DE IDIOMAS EPAC (Tipo de Banco: Banco de Gestiones) (Meta del Proyecto/gestión: 233) (Ejecutado: 467)</t>
  </si>
  <si>
    <t xml:space="preserve">SUCRE BILINGÜE (Meta del Proyecto: ) 
CENTRO DE IDIOMAS EPAC (Meta del Proyecto: ) </t>
  </si>
  <si>
    <t>BECAS SUCRE TIERRA DE OPORTUNIDADES PARA JOVENES, ADULTOS Y ARTISTAS LOCALES DE LOS MUNICIPIOS DEL DEPARTAMENTO DE SUCRE  (BPIN: Por Gestión)  (Meta del Proyecto: 623) (Ejecutado: 623)
CONVENIO CON ALCALDIAS Y FONDO MIXTO  (BPIN: Recursos Propios)  (Meta del Proyecto: 236) (Ejecutado: 236)
LABORATORIO DE ARTES DE SINCELEJO  (BPIN: Recursos Propios)  (Meta del Proyecto: 40) (Ejecutado: 40)
LABORATORIO DE ARTE PARA LA PAZ EN ALTOS DEL ROSARIO  (BPIN: Recursos Propios)  (Meta del Proyecto: 160) (Ejecutado: 190)
Alcaldía de Corozal  (BPIN: Recursos Propios)  (Meta del Proyecto: 120) (Ejecutado: 42)
LABORATORIO DE ARTE JOVEN POR LA PAZ ALTOS DE LA SABANA  (BPIN: )  (Meta del Proyecto: 63) (Ejecutado: 63)</t>
  </si>
  <si>
    <t>FORTALECIMIENTO INSTITUCIONAL PARA LA GESTIÓN DE LA ESCUELA DE BELLAS ARTES Y HUMANIDADES DE SUCRE VIGENCIA 2025 EN EL DEPARTAMENTO DE SUCRE (BPIN: 202500000020047) (Meta del proyecto: 850) (Tipo de Banco: Banco Territorial)</t>
  </si>
  <si>
    <t xml:space="preserve">600 BECAS SUCRE TIERRA DE OPORTUNIDADES PARA JOVENES, ADULTOS Y ARTISTAS LOCALES DE LOS MUNICIPIOS DE SUCRE (OVEJAS, EL ROBLE, COLOSÓ, CHALÁN, LOS PALMITOS) (Meta del Proyecto: ) </t>
  </si>
  <si>
    <t>202500000020047</t>
  </si>
  <si>
    <t>pagado 23 millones 700 de las transferencias del departamento  (BPIN: Recursos Propios)  (Meta del Proyecto: )
SALAS ABIERTAS DE TEATRO, MUSICA Y ARTES VISUALES LABORATORIO DE ARTE CEDRÓN  (BPIN: Recursos Propios)  (Meta del Proyecto: )
pagado 6 millones de las transferencias del departamento  (BPIN: Recursos Propios)  (Meta del Proyecto: )
TALLERES DE ARTE Y OFICIO PARA LA CONVIVENCIA Y PAZ COMUNITARIA  (BPIN: )  (Meta del Proyecto: ) (Ejecutado: 175)</t>
  </si>
  <si>
    <t>CURSO DE BARNERÍA (Meta del Proyecto/gestión: 41) (Tipo de Banco: Banco de Gestiones)
CURSO DE TATUAJE (Meta del Proyecto/gestión: 33) (Tipo de Banco: Banco de Gestiones)
CURSO DE COSMETOLOGÍA (Meta del Proyecto/gestión: 40) (Tipo de Banco: Banco de Gestiones)</t>
  </si>
  <si>
    <t>CURSO DE BARNERÍA (Tipo de Banco: Banco de Gestiones) (Meta del Proyecto/gestión: 41) (Ejecutado: 32)
CURSO DE TATUAJE (Tipo de Banco: Banco de Gestiones) (Meta del Proyecto/gestión: 33) (Ejecutado: 62)
CURSO DE COSMETOLOGÍA (Tipo de Banco: Banco de Gestiones) (Meta del Proyecto/gestión: 40) (Ejecutado: 72)</t>
  </si>
  <si>
    <t xml:space="preserve">LABORATORIO DE ARTE JUVENIL PARA LA PAZ EN SINCELEJO EN LOS BARRIOS ALTOS DEL ROSARIO, LA GRAN COLOMBIA, VILLA ANGELA, SAN RAFAEL, VILLA MADY (Meta del Proyecto: ) 
SALAS ABIERTAS DE TEATRO, MUSICA Y ARTES VISUALES LABORATORIO DE ARTE CEDRÓN (Meta del Proyecto: ) </t>
  </si>
  <si>
    <t>FORTALECIMIENTO DE LA COMISIÓN REGIONAL DE COMPETITIVIDAD E INNOVACIÓN DEL DEPARTAMENTO SUCRE  (BPIN: 2024002700002)  (Meta del Proyecto: 1) (Ejecutado: 1)</t>
  </si>
  <si>
    <t>FORTALECIMIENTO DE LA COMISIÓN REGIONAL DE COMPETITIVIDAD E INNOVACIÓN PARA LA VIGENCIA 2025 DEL DEPARTAMENTO SUCRE (BPIN: 202400000006973) (Meta del proyecto: 1) (Tipo de Banco: Banco Territorial)</t>
  </si>
  <si>
    <t>Fortalecimiento de la Comisión Regional de Competitividad e Innovación para la vigencia 2025 del departamento de  Sucre (Tipo de Banco: Banco Territorial) (BPIN: 202400000006973) (Meta del Proyecto: 1) (Meta de la Vigencia: 1,00) (Ejecutado: 1,13) (Estado en Portafolio: Entregado)</t>
  </si>
  <si>
    <t xml:space="preserve">FORTALECIMIENTO DE LA COMISIÓN REGIONAL DE COMPETITIVIDAD E INNOVACIÓN DEL DEPARTAMENTO SUCRE (POR FORMULAR) (Meta del Proyecto: 1) </t>
  </si>
  <si>
    <t>2024002700002, 202400000006973</t>
  </si>
  <si>
    <t>APOYO A LA PROMOCIÓN Y FOMENTO  Y FORTALECIMIENTO EMPRESARIAL  DE LOS SUBSECTORES CALZADO, MARROQUINERIA, ARTESANIAS, MODA, TEXTIL Y TURISMO 2025  EN EL DEPARTAMENTO DE SUCRE (Meta del Proyecto/gestión: 1) (Tipo de Banco: Banco de Gestiones)</t>
  </si>
  <si>
    <t>APOYO A LA PROMOCIÓN Y FOMENTO  Y FORTALECIMIENTO EMPRESARIAL  DE LOS SUBSECTORES CALZADO, MARROQUINERIA, ARTESANIAS, MODA, TEXTIL Y TURISMO 2025  EN EL DEPARTAMENTO DE SUCRE (Tipo de Banco: Banco de Gestiones) (Meta del Proyecto/gestión: 1) (Ejecutado: 1)</t>
  </si>
  <si>
    <t>Apoyo a la participación en ferias de exhibición internacional del cuero e insumo, maquinaria, y tecnología del sector calzado del Sucre: 1 (HOMOLOGADO)  (BPIN: 2024002700003)  (Meta del Proyecto: 20) (Ejecutado: 20)</t>
  </si>
  <si>
    <t>APOYO A LA PROMOCIÓN Y FOMENTO  Y FORTALECIMIENTO EMPRESARIAL  DE LOS SUBSECTORES CALZADO, MARROQUINERIA, ARTESANIAS, MODA, TEXTIL Y TURISMO 2025  EN EL DEPARTAMENTO DE SUCRE (Meta del Proyecto/gestión: 60) (Tipo de Banco: Banco de Gestiones)</t>
  </si>
  <si>
    <t>APOYO A LA PROMOCIÓN Y FOMENTO  Y FORTALECIMIENTO EMPRESARIAL  DE LOS SUBSECTORES CALZADO, MARROQUINERIA, ARTESANIAS, MODA, TEXTIL Y TURISMO 2025  EN EL DEPARTAMENTO DE SUCRE (Tipo de Banco: Banco de Gestiones) (Meta del Proyecto/gestión: 60) (Ejecutado: 60)</t>
  </si>
  <si>
    <t xml:space="preserve">APOYO A LA PROMOCIÓN Y FOMENTO  Y FORTALECIMIENTO EMPRESARIAL  DE LOS SUBSECTORES CALZADO, MARROQUINERIA, ARTESANIAS, MODA, TEXTIL Y TURISMO 2026  EN EL DEPARTAMENTO DE SUCRE (POR FORMULAR) (Meta del Proyecto: 60) </t>
  </si>
  <si>
    <t xml:space="preserve">APOYO A LA PROMOCIÓN Y FOMENTO  Y FORTALECIMIENTO EMPRESARIAL  DE LOS SUBSECTORES CALZADO, MARROQUINERIA, ARTESANIAS, MODA, TEXTIL Y TURISMO 2027  EN EL DEPARTAMENTO DE SUCRE (POR FORMULAR) (Meta del Proyecto: 60) </t>
  </si>
  <si>
    <t>2024002700003</t>
  </si>
  <si>
    <t xml:space="preserve">AGENCIA DE LAS OPORTUNIDADES- Proyecto Estretégico-  (EN FORMULACIÓN) (Meta del Proyecto: 300) </t>
  </si>
  <si>
    <t>Fortalecimiento de la cadena productiva de las Artesanias en Caña Fecha en los Municipios de Sincelejo, San Antonio de Palmito y Sampues (Meta del Proyecto: ) 
Implementación De Sistemas De Innovación En Los Procesos Productivos Del Sector Cuero, Calzado  Y Marroquineria  En Los Municipios De Sampués, Sincelejo Y Corozal En El Departamento De Sucre (Meta del Proyecto: ) (2023000020036)</t>
  </si>
  <si>
    <t>2023000020036</t>
  </si>
  <si>
    <t xml:space="preserve">Implementación De Sistemas De Innovación En Los Procesos Productivos Del Sector Cuero, Calzado  Y Marroquineria  En Los Municipios De Sampués, Sincelejo Y Corozal En El Departamento De Sucre, regalias FIR 40%
Fortalecimiento de la cadena productiva de las Artesanias en Caña Fecha en los Municipios de Sincelejo, San Antonio de Palmito y Sampues.     </t>
  </si>
  <si>
    <t>APOYO A LA PROMOCIÓN Y FOMENTO  Y FORTALECIMIENTO EMPRESARIAL  DE LOS SUBSECTORES CALZADO, MARROQUINERIA, ARTESANIAS, MODA, TEXTIL Y TURISMO 2024  EN EL DEPARTAMENTO DE SUCRE  (BPIN: 2024002700109)  (Meta del Proyecto: 1) (Ejecutado: 1)</t>
  </si>
  <si>
    <t>IMPLEMENTACIÓN DE LA ETAPA II PARA LA VIGENCIA 2025 DE LA ESTRATEGIA TERRITORIAL DENOMINACIÓN DE ORIGEN PARA 2 PRODUCTOS LOCALES DEL DEPARTAMENTO DE SUCRE (EN FORMULACION) (Meta del Proyecto: 1) (202400000003499)</t>
  </si>
  <si>
    <t>2024002700109, 202400000003499</t>
  </si>
  <si>
    <t>ESTRATEGIA MUJERES EMPODERADAS Y PRODUCTIVAS (Meta del Proyecto/gestión: 1) (Tipo de Banco: Banco de Gestiones)
ESTRATEGIA DE MUJERES PRODUCTIVAS Y EMPODERADAS  diseñada para brindarles información práctica y  acompañamiento en la gestión de recursos, la formalización de sus ideas y el
 fortalecimiento de sus emprendimientos. (Meta del Proyecto/gestión: 1) (Tipo de Banco: Banco de Gestiones)</t>
  </si>
  <si>
    <t>ESTRATEGIA DE MUJERES PRODUCTIVAS Y EMPODERADAS  diseñada para brindarles información práctica y  acompañamiento en la gestión de recursos, la formalización de sus ideas y el
 fortalecimiento de sus emprendimientos. (Tipo de Banco: Banco de Gestiones) (Meta del Proyecto/gestión: 1) (Ejecutado: 1)</t>
  </si>
  <si>
    <t>FORTALECIMIENTO A LA RED REGIONAL DE EMPRENDIMIENTO DEL DEPARTAMENTO DE SUCRE (2022002700025) (Meta del Proyecto: ) (2022002700025)</t>
  </si>
  <si>
    <t>2022002700025</t>
  </si>
  <si>
    <t>CLUSTER DE TURISMO DE NATURALEZA MONTES DE MARIA  POR GESTIÓN CON APOYO DE USAID PROGRAMA DE TURISMO DE NATURALEZA A PRESENTARSE EN LAS CONVOCATORIAS DE COLOMBIA PRODUCTIVA DE INICIATIVAS CLUSTER  (EN CONFORMACIÓN)                                           (BPIN: Por Gestión)  (Meta del Proyecto: 1) (Ejecutado: 1)
CLUSTER DE TURISMO NAUTICO EN EJECUCIÓN GANADORES Y BENENFICIARIOS DE UNA CONVOCATORIA DE EMPRETUR (COLOMBIA PRODUCTIVA) EN EL GOLFO DE MORROSQUILLO  (BPIN: Por Gestión)  (Meta del Proyecto: 1) (Ejecutado: 1)</t>
  </si>
  <si>
    <t>CLUSTER DE YUCA (Meta del Proyecto/gestión: 1) (Tipo de Banco: Banco de Gestiones)
CLUSTER APICOLA (Meta del Proyecto/gestión: 1) (Tipo de Banco: Banco de Gestiones)
ASISTENCIA TECNICA CLUSTER DE TURISMO DE NATURALEZA (Meta del Proyecto/gestión: 1) (Tipo de Banco: Banco de Gestiones)
ASISTENCIA TECNICA CLUSTER APICOLA (Meta del Proyecto/gestión: 1) (Tipo de Banco: Banco de Gestiones)</t>
  </si>
  <si>
    <t>ASISTENCIA TECNICA CLUSTER DE TURISMO DE NATURALEZA (Tipo de Banco: Banco de Gestiones) (Meta del Proyecto/gestión: 1) (Ejecutado: 1)
ASISTENCIA TECNICA CLUSTER APICOLA (Tipo de Banco: Banco de Gestiones) (Meta del Proyecto/gestión: 1) (Ejecutado: 1)</t>
  </si>
  <si>
    <t>Convocatorias de Viceministerio de turismo y  comercio de Colombia Productiva para financiar iniciativas cluster 
1. Conformacion del Cluster de turismo de naturaleza de Montes de María con apoyo de Usaid.
En el marco de la Semana de la Internacionalización y gracias al impulso de la Gobernación y la Comisión Regional de Competitividad, en colaboración continua con USAID, Sucre logró avances significativos para la conformación del Cluster de Turismo de Naturaleza en la subregión de Montes de María.
Este cluster tiene como objetivo fomentar el trabajo colaborativo entre los distintos actores de la cadena de valor del turismo.
2. Conformación del Cluster de turismo náutico con apoyo del Empretur Colombia</t>
  </si>
  <si>
    <t>APOYO A LA RECERTIFICACIÓN DE PLAYAS TURÍSTICAS EN EL SELLO DE CALIDAD AMBIENTAL BANDERA AZUL PARA LA VIGENCIA 2024 EN MUNICIPIOS DE COVEÑAS Y SANTIAGO DE TOLÚ DEL DEPARTAMENTO DE SUCRE - HOMOLOGADO  (BPIN: 2024002700054)  (Meta del Proyecto: 1) (Ejecutado: 1)
Llegada de nueva aérealinea Moon flight al aeropuerto de Corozal con ruta hacia Medellín, y nuevas rutas hacia el eje cafetero en temporada de Diciembre y fin de año desde el aeropuerto de Tolú y  ⁠Regreso con la Aerolínea CLIC.  (BPIN: Por Gestión)  (Meta del Proyecto: 1) (Ejecutado: 1)
Ampliación de nuevas frecuencias de vuelo con la ruta SATENA desde el aeropuerto de Corozal hacia Bogotá y Ruta medelllin-Corozal-Medellín con SATENA.  (BPIN: Por Gestión)  (Meta del Proyecto: 1) (Ejecutado: 1)
Ruta Gastronómica de Sucre con IILA-Italia -Firma de Memorandum de entendimiento con Cooperacion Internacional IILA para el diseño, construcción e implementación de la Ruta Turistica Gastronomica.  (BPIN: Por Gestión)  (Meta del Proyecto: 1) (Ejecutado: 1)
Creacion y validación de la ruta de turismos cultural Ruta Macondo logrando incluir a los municipios de Since y Sucre, en la gran ruta cultural del Caribe Colombiano, esto en apoyo con Rap Caribe  (BPIN: Por Gestión)  (Meta del Proyecto: 1) (Ejecutado: 1)
Diseño y creación de la Ruta Turitica  Etnica Paraiso Ancentral del municipio de Sampués, en el marco de la feria Nacional del Sombrero Vueltiao.  (BPIN: Por Gestión)  (Meta del Proyecto: 1) (Ejecutado: 1)</t>
  </si>
  <si>
    <t>2024002700054</t>
  </si>
  <si>
    <t>Diseño De Un Producto Turístico Que Genere Competitividad y Sostenibilidad En El Sector Del Turismo Étnico Cultural Para Las Comunidades Indígenas Y Afro Del Golfo De Morrosquillo En El Departamento De Sucre.
Proyecto bandera azul recursos propios 
Proyecto Cultura Competitiva Golfo de Morrosquillo (cofinanciado con Viceministerio)
1. Llegada de  nueva aérealinea al departamento al aeropuerto de a Corozal- Moon Flight con ruta hacia Medellín, y nuevas rutas hacia el eje cafetero en temporada de Diciembre y fin de año desde el aeropuerto de Tolú y  ⁠Regreso de  Aerolínea CLICK al aeropuerto de Corozal con ruta hacia Medellín. 
2. Ampliación de nuevas frecuencias de vuelo con la ruta SATENA desde el aeropuerto de Corozal hacia Bogotá y Ruta medelllin-Corozal-Medellín con SATENA.
3. Ruta Gastronómica de Sucre con IILA-Italia -Cooperacion Internacional.
4. Creacion y validación de la ruta de turismos cultural, Ruta Macondo logrando incluir a los municipios de Since y Sucre, en la gran ruta cultural del Caribe Colombiano, esto en apoyo con Rap Caribe</t>
  </si>
  <si>
    <t>Semana de la Internacionalización.
La variada y nutrida agenda se desarrolla gracias al trabajo coordinado y articulado entre ProSincelejo, ProColombia, la Corporación Educativa del Caribe (CECAR), la Cámara de Comercio de Sincelejo, la Comisión Regional de Competitividad e Innovación, la Universidad de Sucre, la Gobernación de Sucre y la Corporación Universitaria Antonio José de Sucre, entre otros  (BPIN: Por Gestión)  (Meta del Proyecto: 1) (Ejecutado: 1)</t>
  </si>
  <si>
    <t xml:space="preserve">Fortalecimiento al sector turístico a través del Plan de Desarrollo Turístico Departamental, el uso de datos y tecnologías, y la promoción y posicionamiento del departamento de Sucre.  Sucre (Meta del Proyecto: 1) 
APOYO EN LA PROMOCIÓN Y POSICIONAMIENTO DEL SECTOR TURISMO EN LA VITRINA ANATO 2026 DEL DEPARTAMENTO DE SUCRE (Meta del Proyecto: 1) </t>
  </si>
  <si>
    <t>Proyecto de participacion en la feria AGRIFERIA en italia recursos propios
Semana de la Internacionalización - La variada y nutrida agenda se desarrolla gracias al trabajo coordinado y articulado entre ProSincelejo, ProColombia, la Corporación Educativa del Caribe (CECAR), la Cámara de Comercio de Sincelejo, la Comisión Regional de Competitividad e Innovación, la Universidad de Sucre, la Gobernación de Sucre y la Corporación Universitaria Antonio José de Sucre, entre otros</t>
  </si>
  <si>
    <t>APOYO PARA LA AMBIENTACIÓN TURÍSTICA Y APROPIACIÓN CULTURAL DE LA OBRA Y VIDA DE GABRIEL GARCÍA MÁRQUEZ COMO PRODUCTO TURÍSTICO DEL MUNICIPIO DE SUCRE, EN EL MARCO DE LA REACTIVACIÓN ECONÓMICA DEL DEPARTAMENTO DE SUCRE (2021002700148) (Meta del Proyecto: ) (2021002700148)</t>
  </si>
  <si>
    <t>2021002700148</t>
  </si>
  <si>
    <t>ASISTENCIA TECNICA A LOS ENTES TERRITITORIALES TURISTICOS EN EL SEGUNDO CONSEJO DE SEGURIDAD TURISTICA 2025 (Meta del Proyecto/gestión: 1) (Tipo de Banco: Banco de Gestiones)</t>
  </si>
  <si>
    <t>ASISTENCIA TECNICA A LOS ENTES TERRITITORIALES TURISTICOS EN EL SEGUNDO CONSEJO DE SEGURIDAD TURISTICA 2025 (Tipo de Banco: Banco de Gestiones) (Meta del Proyecto/gestión: 1) (Ejecutado: 1)</t>
  </si>
  <si>
    <t xml:space="preserve">VIAJES DE FAMILIARIZACION (FAMTRIP) CON ANATO Y/O ACOTUR Y/O FONTUR (POR FORMULAR) (Meta del Proyecto: ) </t>
  </si>
  <si>
    <t>APOYO EN LA PROMOCIÓN Y POSICIONAMIENTO DEL SECTOR TURISMO EN LA VITRINA ANATO 2024 DEL DEPARTAMENTO DE SUCRE  (BPIN: 2024002700017)  (Meta del Proyecto: 1) (Ejecutado: 1)
IMPLEMENTACIÓN DE ACCIONES DE PROMOCIÓN Y VALORACIÓN INTERNACIONAL DEL TURISMO, LA CULTURA Y LA AGROINDUSTRIA DEL DEPARTAMENTO DE SUCRE  (BPIN: 2024002700045)  (Meta del Proyecto: 1) (Ejecutado: 1)
Apoyo a la promoción en el Mobile World Congress versión 2024 del sector turístico del Departamento de Sucre  (BPIN: 2024002700025)  (Meta del Proyecto: 1) (Ejecutado: 1)</t>
  </si>
  <si>
    <t>APOYO A LA PROMOCION Y POSICIONAMIENTO EN LA VITRINA ANATO 2025 DEL SECTOR TURISTICO DEL DEPARTAMENTO DE SUCRE (BPIN: 202500000015173) (Meta del proyecto: 1) (Tipo de Banco: Banco Territorial)
Implementación DE ESTRATEGIAS INTEGRALES DE PROMOCIÓN Y VALORIZACIÓN INTERNACIONAL DEL TURISMO, LA CULTURA Y LA AGROINDUSTRIA DEL DEPARTAMENTO DE   Sucre (BPIN: 202500000032721) (Meta del proyecto: 1) (Tipo de Banco: Banco Territorial)</t>
  </si>
  <si>
    <t>Apoyo A LA PROMOCIÓN Y POSICIONAMIENTO EN LA VITRINA TURÍSTICA ANATO 2025 DEL SECTOR TURÍSTICO DEL DEPARTAMENTO DE  Sucre (Tipo de Banco: Banco Territorial) (BPIN: 202500000015173) (Meta del Proyecto: 1) (Meta de la Vigencia: 1,00) (Ejecutado: 2) (Estado en Portafolio: Liquidado)
Implementación DE ESTRATEGIAS INTEGRALES DE PROMOCIÓN Y VALORIZACIÓN INTERNACIONAL DEL TURISMO, LA CULTURA Y LA AGROINDUSTRIA DEL DEPARTAMENTO DE   Sucre (Tipo de Banco: Banco Territorial) (BPIN: 202500000032721) (Meta del Proyecto: 1) (Meta de la Vigencia: 1,00) (Ejecutado: 1)</t>
  </si>
  <si>
    <t xml:space="preserve">APOYO EN LA PROMOCIÓN Y POSICIONAMIENTO DEL SECTOR TURISMO EN LA VITRINA ANATO 2026 DEL DEPARTAMENTO DE SUCRE (POR FORMULAR) (Meta del Proyecto: 1) </t>
  </si>
  <si>
    <t xml:space="preserve">APOYO EN LA PROMOCIÓN Y POSICIONAMIENTO DEL SECTOR TURISMO EN LA VITRINA ANATO 2027 DEL DEPARTAMENTO DE SUCRE (POR FORMULAR) (Meta del Proyecto: 1) </t>
  </si>
  <si>
    <t>2024002700017, 2024002700045, 2024002700025, 202500000015173, 202500000032721</t>
  </si>
  <si>
    <t>CONSTRUCCION Y ADECUACION DE LOS EMBARCADEROS MARITIMOS PUBLICOS UBICADOS EN EL MUNICIPIO DE TOLU, DEPARTAMENTO DE SUCRE (Meta del Proyecto: 1) (2023002700127)</t>
  </si>
  <si>
    <t xml:space="preserve">FNTP-196-2023 CONSTRUCCIÓN DE EMBARCADEROS PARA FORTALECER EL TURISMO REGIONAL Y LA CONECTIVIDAD FLUVIAL EN COLOMBIA-SAN BENITO Y CAIMITO  (GESTIÓN FORTUR) (Meta del Proyecto: 2) </t>
  </si>
  <si>
    <t>2023002700127</t>
  </si>
  <si>
    <t xml:space="preserve">Proyecto pacto del Golfo Construcción PACTO DEL GOLFO de adecuación de los embarcaderos marítimos públicos, Ubicados en el Município de Santiago de Tolú departamento de Sucre, recursos de regalias fir 60%
Y Dos  embarcaderos (caimito y  San benito con fontur)  </t>
  </si>
  <si>
    <t>CONSTRUCCION DEL MALECON Y ADECUACION DE LA AVENIDA PRIMERA DEL MUNICIPIO DE SUCRE  (BPIN: 2022002700147)  (Meta del Proyecto: 1) (Ejecutado: 1)</t>
  </si>
  <si>
    <t>CONSTRUCCION DE MALECON TURISTICO DE LA SEGUNDA ENSENADA FASE I EN EL MUNICIPIO DE COVEÑAS, SUCRE (2021002700374) (BPIN: 2021002700374) (Meta del proyecto: 1) (Tipo de Banco: Banco Territorial)</t>
  </si>
  <si>
    <t>Construcción de Malecón Turístico de la Segunda ensenada Fase I en el Municipio de  Coveñas Sucre (Tipo de Banco: Banco Territorial) (BPIN: 2021002700374) (Meta del Proyecto: 1) (Meta de la Vigencia: 0,00) (Ejecutado: 1) (Estado en Portafolio: En proceso de liquidación)</t>
  </si>
  <si>
    <t>REHABILITACION Y MEJORAMIENTO DE LA ZONA TURISTICA DE LA AVENIDA PRIMERA, FASE II ENTRE CALLE 15 Y LA CALLE 25 DEL MUNICIPIO DE SANTIAGO DE TOLU, DEPARTAMENTO DE SUCRE (2021002700364) (Meta del Proyecto: 1) (2021002700364)</t>
  </si>
  <si>
    <t>2022002700147, 2021002700364, 2021002700374</t>
  </si>
  <si>
    <t>CONSTRUCCIÓN DE LA MARINA DEL GOLFO DE MORROSQUILLO UBICADA EN EL MUNICIPIO DE SANTIAGO DE TOLU, SUCRE (2022000020045) (Meta del Proyecto: ) (2022000020045)</t>
  </si>
  <si>
    <t>2022000020045</t>
  </si>
  <si>
    <t xml:space="preserve">Proyecto construccion centro de convenciones Tolú (por formular) (Meta del Proyecto: ) </t>
  </si>
  <si>
    <t xml:space="preserve">PLAN SECTORIAL DE TURISMO DE SUCRE (EN FORMULACIÓN) (Meta del Proyecto: ) </t>
  </si>
  <si>
    <t>ESTRATEGIAS DE PRODUCTIVIDAD E INNOVACION, APOYO A EMPRENDIMIENTOS EN LA SEMANA DE LA AGROINDUSTRIA DE LA UNIVERSIDAD DE SUCRE  (BPIN: Por gestión)  (Meta del Proyecto: 26) (Ejecutado: 26)</t>
  </si>
  <si>
    <t>Rueda de Negocios Compras Píblicas de Alimentos del Departamento de Sucre, en articulación con la ADR (Meta del Proyecto/gestión: 69) (Tipo de Banco: Banco de Gestiones)
ENCUENTRO COMERCIAL DE COSECHAS REGION CARIBE (Meta del Proyecto/gestión: 95) (Tipo de Banco: Banco de Gestiones)
CAPACITACIÓN "ESQUEMA ASOCIATIVO" Productores de betulia (Meta del Proyecto/gestión: 66) (Tipo de Banco: Banco de Gestiones)
Dinamización de emprendimiento por la estrategía: Mujer Empoderada y Porductiva en articulación con la Secretaría de Inclusión Social. (Meta del Proyecto/gestión: 80) (Tipo de Banco: Banco de Gestiones)
FORO INNOVACION TECNOLOGICA PARA UNA ACUICULTURA SUSTENTABLE EN EL DEPARTAMENTO DE SUCRE (Meta del Proyecto/gestión: 102) (Tipo de Banco: Banco de Gestiones)</t>
  </si>
  <si>
    <t>Rueda de Negocios Compras Píblicas de Alimentos del Departamento de Sucre, en articulación con la ADR (Tipo de Banco: Banco de Gestiones) (Meta del Proyecto/gestión: 69) (Ejecutado: 69)
ENCUENTRO COMERCIAL DE COSECHAS REGION CARIBE (Tipo de Banco: Banco de Gestiones) (Meta del Proyecto/gestión: 95) (Ejecutado: 95)
CAPACITACIÓN "ESQUEMA ASOCIATIVO" Productores de betulia (Tipo de Banco: Banco de Gestiones) (Meta del Proyecto/gestión: 66) (Ejecutado: 66)
FORO INNOVACION TECNOLOGICA PARA UNA ACUICULTURA SUSTENTABLE EN EL DEPARTAMENTO DE SUCRE (Tipo de Banco: Banco de Gestiones) (Meta del Proyecto/gestión: 102) (Ejecutado: 102)</t>
  </si>
  <si>
    <t xml:space="preserve">APOYO PARA LA REALIZACIÓN DE LA XX FERIA DEL SECTOR SOCIAL Y SOLIDARIO DEL DEPARTAMENTO DE SUCRE (POR FORMULAR) (Meta del Proyecto: 30) 
Feria Equina (Meta del Proyecto: ) 
Feria Ganadera (Meta del Proyecto: ) 
Agencia de las Oportunidades (Meta del Proyecto: ) </t>
  </si>
  <si>
    <t xml:space="preserve">APOYO PARA LA REALIZACIÓN DE LA XXI FERIA DEL SECTOR SOCIAL Y SOLIDARIO DEL DEPARTAMENTO DE SUCRE (POR FORMULAR) (Meta del Proyecto: 30) 
Feria Equina (Meta del Proyecto: ) 
Feria Ganadera (Meta del Proyecto: ) 
Agencia de las Oportunidades (Meta del Proyecto: ) </t>
  </si>
  <si>
    <t>Proyecto de las ferias sucre emprende , poltica publica de sector solidario, feria equina, feria cogasucre, expoSucre 
-Centros de Reindustrialización ZASKA en varias lineas productivas</t>
  </si>
  <si>
    <t xml:space="preserve">AGENCIA DE LAS OPORTUNIDADES- Proyecto estratégico (Meta del Proyecto: ) </t>
  </si>
  <si>
    <t>ESTRATEGIA PARA LA FORMULACIÓN DE LA POLÍTICA PÚBLICA DE TRABAJO DIGNO Y DECENTE EN SUCRE EN EL MARCO DEL “MES DEL TRABAJO DIGNO Y DECENTE (Meta del Proyecto/gestión: 1) (Tipo de Banco: Banco de Gestiones)
Evento: Feria de Empleabilidad y presentación de oferta Institucional en el municipio de Santiago de Tolú. (Meta del Proyecto/gestión: 31) (Tipo de Banco: Banco de Gestiones)
FERIA DE EMPLEABILIDAD SINCELEJO EN ARTICULACION EN CONFASUCRE  (Meta del Proyecto/gestión: 60) (Tipo de Banco: Banco de Gestiones)</t>
  </si>
  <si>
    <t>Evento: Feria de Empleabilidad y presentación de oferta Institucional en el municipio de Santiago de Tolú. (Tipo de Banco: Banco de Gestiones) (Meta del Proyecto/gestión: 31) (Ejecutado: 31)
FERIA DE EMPLEABILIDAD SINCELEJO EN ARTICULACION EN CONFASUCRE  (Tipo de Banco: Banco de Gestiones) (Meta del Proyecto/gestión: 60) (Ejecutado: 60)
ESTRATEGIA PARA LA FORMULACIÓN DE LA POLÍTICA PÚBLICA DE TRABAJO DIGNO Y DECENTE EN SUCRE EN EL MARCO DEL “MES DEL TRABAJO DIGNO Y DECENTE (Tipo de Banco: Banco de Gestiones) (Meta del Proyecto/gestión: 1) (Ejecutado: 1)</t>
  </si>
  <si>
    <t xml:space="preserve">AGENCIA DE LAS OPORTUNIDADES- Proyecto estratégico (EN FORMULACIÓN)  (Meta del Proyecto: ) </t>
  </si>
  <si>
    <t>FORTALECIMIENTO A LA PROMOCION DE PRODUCTORES AGROPECUARIOS EN EL MARCO DE LA MUESTRA GASTRONOMICA, AGROINDUSTRIAL, COMERCIAL Y ARTESANAL Y 44° EXPOSICION EQUINA GRADO A, A REALIZARSE EN EL DEPARTAMENTO DE SUCRE  (BPIN: 2024002700129)  (Meta del Proyecto: 26) (Ejecutado: 26)
FORTALECIMIENTO A LA PROMOCION DE PRODUCTORES AGROPECUARIOS EN EL MARCO DE LA FERIA ARTESANAL, COMERCIAL Y XVII EXPOSICION EQUINA GRADO B A REALIZARSE EN EL MUNICIPIO DE SINCELEJO SUCRE  (BPIN: 2024002700059)  (Meta del Proyecto: 22) (Ejecutado: 22)
APOYO A LA PROMOCIÓN Y FORTALECIMIENTO COMERCIAL DE EMPRENDEDORES, EN EL MARCO DE LA FERIA EXPOSICIÓN AGROPECUARIA EN EL DEPARTAMENTO DE SUCRE  (BPIN: 2024002700058)  (Meta del Proyecto: 10) (Ejecutado: 10)</t>
  </si>
  <si>
    <t>Fortalecimiento a la promoción de productores agropecuarios en el marco de la feria artesanal comercial y XIX exposición equina grado B, a realizarse en el municipio de Sincelejo Sucre (BPIN: 202500000022985) (Meta del proyecto: 22) (Tipo de Banco: Banco Territorial)
APOYO AL DESARROLLO EMPRESARIAL Y ECONOMICO DE PEQUEÑOS EMPRENDEDORES EN EL AREA URBANA Y RURAL DEL MUNICIPIO DE TOLUVIEJO, DEPARTAMENTO DE SUCRE (BPIN: 202500000034385) (Meta del proyecto: 55) (Tipo de Banco: Banco Territorial)
Apoyo A LA PROMOCIÓN Y FORTALECIMIENTO COMERCIAL DEL SECTOR SOCIAL Y SOLIDARIO, EN EL MARCO DE LA FERIAEXPOSICIÓN AGROPECUARIA 2025 EN EL DEPARTAMENTO DE SUCRE (BPIN: 202500000022982) (Meta del proyecto: 10) (Tipo de Banco: Banco Territorial)
DIA INTERNACIONAL DE LA INNOVACIÓN (Meta del Proyecto/gestión: 93) (Tipo de Banco: Banco de Gestiones)
TALLER DIA MUNDIAL DE LAS ABEJAS (Meta del Proyecto/gestión: 36) (Tipo de Banco: Banco de Gestiones)
JORNADA DE CAPACITACIÓN SOBRE TÉCNICAS DE SALUD INTEGRAL EN EL TRABAJO Y ESTILOS DE VIDA SALUDABLE PARA MEJORAR LA PRODUCTIVIDAD (Meta del Proyecto/gestión: 31) (Tipo de Banco: Banco de Gestiones)
ORNADA DE CAPACITACIÓN Y OFERTA INSTITUCIONAL PARA
ASOCIACIONES DE MUJERES DEL DEPARTAMENTO DE SUCRE. 
 (Meta del Proyecto/gestión: 145) (Tipo de Banco: Banco de Gestiones)
FERIA DE EMPRENDIMIENTOS EN EL MARCO DE LA FERIA EQUINA GRADO A 2025 EN EL MUNICIPIO DE SINCELJEO (Meta del Proyecto/gestión: 27) (Tipo de Banco: Banco de Gestiones)
Asesoria tecnica para el fortalecimiento en emprendimientos y empresarismo en el municipio de sincelejo, atra ves del programa escuela de negocios vision mujer que busca empoderar a las mujeres y fortalecer sus emprendimientos  (Meta del Proyecto/gestión: 62) (Tipo de Banco: Banco de Gestiones)
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(Meta del Proyecto/gestión: 60) (Tipo de Banco: Banco de Gestiones)
Asesoria tecnica a los emprendimeintos del municipio de sincelejo en temas de asociatividad y fortalecimiento de nuevas ideas de negocio (Meta del Proyecto/gestión: 48) (Tipo de Banco: Banco de Gestiones)
Articulación y Gestión de la oferta Social para Jóvenes del programa fase II del programa Renta joven del departamento administrativo de Prosperidad Social del Municipio de San Luis de Since. (Meta del Proyecto/gestión: 17) (Tipo de Banco: Banco de Gestiones)
Fortalecimiento de empresas y el desarrollo de emprendimientos depersonas vd el desarrollo de emprendimientos de personas y comunidades en riesgo, mujeres.  (Meta del Proyecto/gestión: 147) (Tipo de Banco: Banco de Gestiones)</t>
  </si>
  <si>
    <t>Fortalecimiento a la promoción de productores agropecuarios en el marco de la feria artesanal comercial y XIX exposición equina grado B, a realizarse en el municipio de Sincelejo  Sucre (Tipo de Banco: Banco Territorial) (BPIN: 202500000022985) (Meta del Proyecto: 22) (Meta de la Vigencia: 22,00) (Ejecutado: 44) (Estado en Portafolio: En proceso de liquidación)
Apoyo A LA PROMOCIÓN Y FORTALECIMIENTO COMERCIAL DEL SECTOR SOCIAL Y SOLIDARIO, EN EL MARCO DE LA FERIAEXPOSICIÓN AGROPECUARIA 2025 EN EL DEPARTAMENTO DE  Sucre (Tipo de Banco: Banco Territorial) (BPIN: 202500000022982) (Meta del Proyecto: 10) (Meta de la Vigencia: 10,00) (Ejecutado: 20) (Estado en Portafolio: En proceso de liquidación)
DIA INTERNACIONAL DE LA INNOVACIÓN (Tipo de Banco: Banco de Gestiones) (Meta del Proyecto/gestión: 93) (Ejecutado: 93)
TALLER DIA MUNDIAL DE LAS ABEJAS (Tipo de Banco: Banco de Gestiones) (Meta del Proyecto/gestión: 36) (Ejecutado: 36)
JORNADA DE CAPACITACIÓN SOBRE TÉCNICAS DE SALUD INTEGRAL EN EL TRABAJO Y ESTILOS DE VIDA SALUDABLE PARA MEJORAR LA PRODUCTIVIDAD (Tipo de Banco: Banco de Gestiones) (Meta del Proyecto/gestión: 31) (Ejecutado: 31)
ORNADA DE CAPACITACIÓN Y OFERTA INSTITUCIONAL PARA
ASOCIACIONES DE MUJERES DEL DEPARTAMENTO DE SUCRE. 
 (Tipo de Banco: Banco de Gestiones) (Meta del Proyecto/gestión: 145) (Ejecutado: 145)
FERIA DE EMPRENDIMIENTOS EN EL MARCO DE LA FERIA EQUINA GRADO A 2025 EN EL MUNICIPIO DE SINCELJEO (Tipo de Banco: Banco de Gestiones) (Meta del Proyecto/gestión: 27) (Ejecutado: 27)
Asesoria tecnica para el fortalecimiento en emprendimientos y empresarismo en el municipio de sincelejo, atra ves del programa escuela de negocios vision mujer que busca empoderar a las mujeres y fortalecer sus emprendimientos  (Tipo de Banco: Banco de Gestiones) (Meta del Proyecto/gestión: 62) (Ejecutado: 62)
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(Tipo de Banco: Banco de Gestiones) (Meta del Proyecto/gestión: 60) (Ejecutado: 60)
Asesoria tecnica a los emprendimeintos del municipio de sincelejo en temas de asociatividad y fortalecimiento de nuevas ideas de negocio (Tipo de Banco: Banco de Gestiones) (Meta del Proyecto/gestión: 48) (Ejecutado: 48)
Articulación y Gestión de la oferta Social para Jóvenes del programa fase II del programa Renta joven del departamento administrativo de Prosperidad Social del Municipio de San Luis de Since. (Tipo de Banco: Banco de Gestiones) (Meta del Proyecto/gestión: 17) (Ejecutado: 17)
Fortalecimiento de empresas y el desarrollo de emprendimientos depersonas vd el desarrollo de emprendimientos de personas y comunidades en riesgo, mujeres.  (Tipo de Banco: Banco de Gestiones) (Meta del Proyecto/gestión: 147) (Ejecutado: 147)</t>
  </si>
  <si>
    <t>2024002700059, 2024002700058, 2024002700129, 202500000022985, 202500000034385, 202500000022982</t>
  </si>
  <si>
    <t>Proyecto Poltica Publico de empleo y trabajo digno y decente (Meta del Proyecto/gestión: 1) (Tipo de Banco: Banco de Gestiones)
Documento Tecnico POLÍTICA PÚBLICA DE TRABAJO DIGNO Y DECENTE EN SUCRE (Meta del Proyecto/gestión: 1) (Tipo de Banco: Banco de Gestiones)</t>
  </si>
  <si>
    <t>Documento Tecnico POLÍTICA PÚBLICA DE TRABAJO DIGNO Y DECENTE EN SUCRE (Tipo de Banco: Banco de Gestiones) (Meta del Proyecto/gestión: 1) (Ejecutado: 1)</t>
  </si>
  <si>
    <t>Proyecto de grupos de investigación y/o investigadores reconocidos por Minciencias (Por formular Postular a Convocatoria de CTeI) (Meta del Proyecto: ) (Por Gestión)</t>
  </si>
  <si>
    <t>Proyecto de grupos de investigación y/o investigadores reconocidos por Minciencias (Por formular-Postular a Convocatoria de CTeI) (Meta del Proyecto: ) (Por Gestión)</t>
  </si>
  <si>
    <t>Asistencia tecnica en la construcción participativa de la política pública de trabajo digno y decente, en el marco del mes del trabajo - Cumbre de Secretarios de Desarrollo Economico municpales. (Meta del Proyecto/gestión: 1) (Tipo de Banco: Banco de Gestiones)
Convocatoria Minciencias  de CTeI No 42 de 2024 (Meta del Proyecto/gestión: 1) (Tipo de Banco: Banco de Gestiones)</t>
  </si>
  <si>
    <t>Asistencia tecnica en la construcción participativa de la política pública de trabajo digno y decente, en el marco del mes del trabajo - Cumbre de Secretarios de Desarrollo Economico municpales. (Tipo de Banco: Banco de Gestiones) (Meta del Proyecto/gestión: 1) (Ejecutado: 1)</t>
  </si>
  <si>
    <t>Proyecto con asignación de recursos del Fondo de Ciencia Tecnologia e Innovación 2024-2027- Convocatoria 42. Línea temática 2: Integración
Línea temática 3: Fortalecimiento de capacidades
2/10/2024: Ser especificos con el estado de avance de la convocatoria- recursos para 2025 poer SGR- CTEL</t>
  </si>
  <si>
    <t>IMPLEMENTACIÓN DE UN CENTRO DE INNOVACIÓN Y PRODUCTIVIDAD CON ÉNFASIS EN EL DESARROLLO DE LA MANUFACTURA EN EL DEPARTAMENTO DE SUCRE  (Meta del Proyecto/gestión: 5) (Tipo de Banco: Banco de Gestiones)</t>
  </si>
  <si>
    <t>IMPLEMENTACIÓN DE UN CENTRO DE INNOVACIÓN Y PRODUCTIVIDAD CON ÉNFASIS EN EL DESARROLLO DE LA MANUFACTURA EN EL DEPARTAMENTO DE SUCRE  (Tipo de Banco: Banco de Gestiones) (Meta del Proyecto/gestión: 5) (Ejecutado: 5)</t>
  </si>
  <si>
    <t>FORTALECIMIENTO DE LAS CAPACIDADES EN CTEI MEDIANTE LA APROPIACIÓN SOCIAL DEL CONOCIMIENTO PARA IMPULSAR EL DESARROLLO PRODUCTIVO Y LAS INDUSTRIAS CREATIVAS EN EL DEPARTAMENTO DE SUCRE - HOMOLOGADO (Centros adecuados y dotados)  (BPIN: 2021000100333)  (Meta del Proyecto: 2) (Ejecutado: 2)</t>
  </si>
  <si>
    <t>IMPLEMENTACIÓN DE UN CENTRO DE INNOVACIÓN Y PRODUCTIVIDAD CON ÉNFASIS EN EL DESARROLLO DE LA MANUFACTURA EN EL DEPARTAMENTO DE SUCRE (BPIN: 2022000100058) (Meta del proyecto: 1) (Tipo de Banco: Banco de Aliados)</t>
  </si>
  <si>
    <t>2021000100333, 2022000100058</t>
  </si>
  <si>
    <t>IMPLEMENTACIÓN DE UN CENTRO DE INNOVACIÓN Y PRODUCTIVIDAD CON ÉNFASIS EN EL DESARROLLO DE LA MANUFACTURA EN EL DEPARTAMENTO DE SUCRE  (Meta del Proyecto/gestión: 1) (Tipo de Banco: Banco de Gestiones)</t>
  </si>
  <si>
    <t>IMPLEMENTACIÓN DE UN CENTRO DE INNOVACIÓN Y PRODUCTIVIDAD CON ÉNFASIS EN EL DESARROLLO DE LA MANUFACTURA EN EL DEPARTAMENTO DE SUCRE  (Tipo de Banco: Banco de Gestiones) (Meta del Proyecto/gestión: 1) (Ejecutado: 1)</t>
  </si>
  <si>
    <t>GENERACIÓN DE CAPACIDADES TECNOLÓGICAS PARA EL DESARROLLO DE POLICULTIVOS DE ESPECIES DE INTERÉS PISCÍCOLA COMO UNA ALTERNATIVA COMPLEMENTARIA PARA EL FORTALECIMIENTO DE LA SEGURIDAD ALIMENTARIA EN EL DEPARTAMENTO DE SUCRE - hOMOLOGADO  (BPIN: 2021000100229)  (Meta del Proyecto: 1) (Ejecutado: 1)
DESARROLLO DE UN PROGRAMA PARA LA MITIGACIÓN DE LOS GASES DE EFECTO INVERNADERO GENERADOS POR LA GANADERÍA BOVINA EN LOS DEPARTAMENTOS DE CÓRDOBA, BOLÍVAR Y SUCRE - HOMOLOGADO  (BPIN: 2021000100535)  (Meta del Proyecto: 1) (Ejecutado: 1)</t>
  </si>
  <si>
    <t xml:space="preserve">PROYECTOS A SER PRESENTADOS EN LA CONVOCAORIA DE MINCIENCIAS (Meta del Proyecto: 5) </t>
  </si>
  <si>
    <t>2021000100229, 2021000100535</t>
  </si>
  <si>
    <t>INCREMENTO DE LA INNOVACIÓN Y DESARROLLO TECNOLÓGICO EN EL TEJIDO EMPRESARIAL PARA EL FORTALECIMIENTO DE LA COMPETITIVIDAD DEL DEPARTAMENTO DE SUCRE - (HOMOLOGADO)  (BPIN: 2021000100370)  (Meta del Proyecto: 10) (Ejecutado: 10)</t>
  </si>
  <si>
    <t>2021000100370</t>
  </si>
  <si>
    <t>INCREMENTO DE LA INNOVACIÓN Y DESARROLLO TECNOLÓGICO EN EL TEJIDO EMPRESARIAL PARA EL FORTALECIMIENTO DE LA COMPETITIVIDAD DEL DEPARTAMENTO DE SUCRE  - (HOMOLOGADO)  (BPIN: 2021000100370)  (Meta del Proyecto: 10) (Ejecutado: 10)</t>
  </si>
  <si>
    <t>IMPLEMENTACIÓN DE UN CENTRO DE INNOVACIÓN Y PRODUCTIVIDAD CON ÉNFASIS EN EL DESARROLLO DE LA MANUFACTURA EN EL DEPARTAMENTO DE SUCRE  (Meta del Proyecto/gestión: 40) (Tipo de Banco: Banco de Gestiones)</t>
  </si>
  <si>
    <t>IMPLEMENTACIÓN DE UN CENTRO DE INNOVACIÓN Y PRODUCTIVIDAD CON ÉNFASIS EN EL DESARROLLO DE LA MANUFACTURA EN EL DEPARTAMENTO DE SUCRE  (Tipo de Banco: Banco de Gestiones) (Meta del Proyecto/gestión: 40) (Ejecutado: 50)</t>
  </si>
  <si>
    <t>FORTALECIMIENTO DE ESTABLECIMIENTOS EDUCATIVOS OFICIALES QUE IMPLEMENTEN LA JORNADA ÚNICA MEDIANTE LA APROPIACIÓN SOCIAL DEL CONOCIMIENTO PARA DESARROLLAR CAPACIDADES Y HABILIDADES EN CTEI EN EL DEPARTAMENTO DE SUCRE. (HOMOLOGADO)  (BPIN: 2021000100361)  (Meta del Proyecto: 1) (Ejecutado: 1)
GENERACIÓN DE CAPACIDADES TECNOLÓGICAS PARA EL DESARROLLO DE POLICULTIVOS DE ESPECIES DE INTERÉS PISCÍCOLA COMO UNA ALTERNATIVA COMPLEMENTARIA PARA EL FORTALECIMIENTO DE LA SEGURIDAD ALIMENTARIA EN EL DEPARTAMENTO DE SUCRE (2021000100229)  (BPIN: 2021000100229)  (Meta del Proyecto: 1) (Ejecutado: 1)
DESARROLLO DE UN PROGRAMA PARA LA MITIGACIÓN DE LOS GASES DE EFECTO INVERNADERO GENERADOS POR LA GANADERÍA BOVINA EN LOS DEPARTAMENTOS DE CÓRDOBA, BOLÍVAR Y SUCRE  (BPIN: 2021000100535)  (Meta del Proyecto: 1) (Ejecutado: 1)
FORTALECIMIENTO DE LAS CAPACIDADES EN CTEI MEDIANTE LA APROPIACIÓN SOCIAL DEL CONOCIMIENTO PARA IMPULSAR EL DESARROLLO PRODUCTIVO Y LAS INDUSTRIAS CREATIVAS EN EL DEPARTAMENTO DE SUCRE  (BPIN: 2021000100333)  (Meta del Proyecto: 1) (Ejecutado: 1)
INCREMENTO DE LA INNOVACIÓN Y DESARROLLO TECNOLÓGICO EN EL TEJIDO EMPRESARIAL PARA EL FORTALECIMIENTO DE LA COMPETITIVIDAD DE DEPARTAMENTO DE SUCRE - (HOMOLOGADO)  (BPIN: 2021000100370)  (Meta del Proyecto: 1) (Ejecutado: 1)</t>
  </si>
  <si>
    <t>2021000100361, 2021000100229, 2021000100535, 2021000100333, 2021000100370</t>
  </si>
  <si>
    <t>FORTALECIMIENTO DE LAS CAPACIDADES EN CTEI MEDIANTE LA APROPIACIÓN SOCIAL DEL CONOCIMIENTO PARA IMPULSAR EL DESARROLLO PRODUCTIVO Y LAS INDUSTRIAS CREATIVAS EN EL DEPARTAMENTO DE SUCRE  (BPIN: 2021000100333)  (Meta del Proyecto: 576) (Ejecutado: 576)
FORTALECIMIENTO DE ESTABLECIMIENTOS EDUCATIVOS OFICIALES QUE IMPLEMENTEN LA JORNADA ÚNICA MEDIANTE LA APROPIACIÓN SOCIAL DEL CONOCIMIENTO PARA DESARROLLAR CAPACIDADES Y HABILIDADES EN CTEI EN EL DEPARTAMENTO DE SUCRE.  (HOMOLOGADO)  (BPIN: 2021000100361)  (Meta del Proyecto: 280) (Ejecutado: 280)</t>
  </si>
  <si>
    <t>PROYECTO EN VOCACIONES CIENTÍFICAS PARA APROPIACIÓN DEL CONOCIMIENTO (Meta del Proyecto: 6000) (Por Gestión)</t>
  </si>
  <si>
    <t>2021000100333, 2021000100361</t>
  </si>
  <si>
    <t>PROYECTO JOVENES INVESTIGADORES (POR FORMULAR) (Meta del Proyecto/gestión: 0) (Tipo de Banco: Banco de Gestiones)</t>
  </si>
  <si>
    <t>PROGRAMA DE BECAS “COMPETENCIAS PARA LA VIDA” (Meta del Proyecto/gestión: 5) (Tipo de Banco: Banco de Gestiones)</t>
  </si>
  <si>
    <t>PROGRAMA DE BECAS “COMPETENCIAS PARA LA VIDA” (Tipo de Banco: Banco de Gestiones) (Meta del Proyecto/gestión: 5) (Ejecutado: 5)</t>
  </si>
  <si>
    <t>PROYECTO QUE OTORGUE BECAS DE DOCTORADO (Meta del Proyecto: 2) (Por Gestión)</t>
  </si>
  <si>
    <t>FORTALECIMIENTO DE LAS CAPACIDADES EN CTEI MEDIANTE LA APROPIACIÓN SOCIAL DEL CONOCIMIENTO PARA IMPULSAR EL DESARROLLO PRODUCTIVO Y LAS INDUSTRIAS CREATIVAS EN EL DEPARTAMENTO DE SUCRE  (BPIN: 2021000100333)  (Meta del Proyecto: 1) (Ejecutado: 1)</t>
  </si>
  <si>
    <t>PROYECTO EN VOCACIONES CIENTÍFICAS PARA APROPIACIÓN DEL CONOCIMIENTO (Meta del Proyecto: 1) (Por Gestión)</t>
  </si>
  <si>
    <t>2021000100333</t>
  </si>
  <si>
    <t>IMPLEMENTACIÓN DE UN MODELO ALTERNATIVO PARA LA PRODUCCIÓN DE CARNE DE OVINO CON SEIS (6) ORGANIZACIONES DE PEQUEÑOS PRODUCTORES DEL MUNICIPIO DE SAN MARCOS, SUCRE. (BPIN: 2024002700132) (Meta del proyecto: 146) (Tipo de Banco: Banco Territorial)
FORTALECIMIENTO DE LAS UNIDADES PRODUCTORAS DE YABOLÍN EN EL MUNICIPIO DE SAN JUAN DE BETULIA DEPARTAMENTO DE SUCRE (BPIN: 2024002700147) (Meta del proyecto: 9) (Tipo de Banco: Banco Territorial)
IMPLEMENTACIÓN DE AGRONEGOCIOS HORTOFRUTÍCOLAS INTENSIVOS CON PEQUEÑOS PRODUCTORES DE LOS MUNICIPIOS DE SUCRE, GUARANDA Y MAJAGUAL EN EL DEPARTAMENTO DE SUCRE (BPIN: 2020000020058) (Meta del proyecto: 300) (Tipo de Banco: Banco de Regalías)
Implementación de agronegocios hortofrutícolas intensivos con pequeños productores de los municipios de Sucre, Guaranda y Majagual en el Departamento de Sucre (BPIN: 2020000020058) (Meta del proyecto: 300) (Tipo de Banco: Banco de Regalías)
PRODUCTORES APOYADOS MEDIANTE LA ENTREGA DE ACTIVOS PRODUCTIVOS Y COMERCIALIZACIÓN POR MEDIO DEL PROYECTO DE ALIANZAS PRODUCTIVAS  (Meta del Proyecto/gestión: 615) (Tipo de Banco: Banco de Gestiones)
ENTREGA DE ACTIVOS PRODUCTIVOS MEDIANTE EL PROYECTO "FORTALECIMIENTO PRODUCTIVO PISCÍCOLA PARA LA RECUPERACIÓN DE ESPECIES NATIVAS Y LA SEGURIDAD ALIMENTARIA EN ASOCIACIONES DE PESCADORES ARTESANALES DE LA ECORREGIÓN MOJANA DEL DEPARTAMENTO DE SUCRE"  (Meta del Proyecto/gestión: 19) (Tipo de Banco: Banco de Gestiones)
PRODUCTORES APOYADOS MEDIANTE LA ENTREGA DE ACTIVOS PRODUCTIVOS Y COMERCIALIZACIÓN POR MEDIO DEL PROYECTO DE ALIANZAS PRODUCTIVAS (Meta del Proyecto/gestión: 615) (Tipo de Banco: Banco de Gestiones)
ENTREGA DE ACTIVOS PRODUCTIVOS MEDIANTE EL PROYECTO "FORTALECIMIENTO DE LAS LÍNEAS PRODUCTIVAS DEL MAÍZ MECANIZADO Y ARROZ SECANO MECANIZADO DE LOS PEQUEÑOS PRODUCTORES AFECTADOS POR LA OLA INVERNAL EN LAS SUBREGIONES SAN JORGE Y MOJANA EN EL DEPARTAMENTO DE SUCRE"  (Meta del Proyecto/gestión: 1296) (Tipo de Banco: Banco de Gestiones)
ENTREGA DE ACTIVOS PRODUCTIVOS MEDIANTE EL PROYECTO DE SEMILLAS DE REACTIVACIÓN (Meta del Proyecto/gestión: 80) (Tipo de Banco: Banco de Gestiones)</t>
  </si>
  <si>
    <t>Implementación de un modelo alternativo para la producción de carne de ovino con Seis (6) organizaciones de pequeños productores del Municipio de San Marcos Departamento de   Sucre (Tipo de Banco: Banco Territorial) (BPIN: 2024002700132) (Meta del Proyecto: 146) (Meta de la Vigencia: 146,00) (Ejecutado: 292) (Estado en Portafolio: Entregado)
IMPLEMENTACIÓN DE AGRONEGOCIOS HORTOFRUTÍCOLAS INTENSIVOS CON PEQUEÑOS PRODUCTORES DE LOS MUNICIPIOS DE SUCRE, GUARANDA Y MAJAGUAL EN EL DEPARTAMENTO DE SUCRE  (Tipo de Banco: Banco de Regalías)  (BPIN: 2020000020058)     (Avance Acumulado de la Meta del Proyecto Para la Vigencia 2025: 300)
FORTALECIMIENTO DE LAS UNIDADES PRODUCTORAS DE YABOLÍN EN EL MUNICIPIO DE SAN JUAN DE BETULIA DEPARTAMENTO DE SUCRE  (Tipo de Banco: Banco Territorial)  (BPIN: 2024002700147)     (Avance Acumulado de la Meta del Proyecto Para la Vigencia 2025: 9)
ENTREGA DE ACTIVOS PRODUCTIVOS MEDIANTE EL PROYECTO "FORTALECIMIENTO DE LAS LÍNEAS PRODUCTIVAS DEL MAÍZ MECANIZADO Y ARROZ SECANO MECANIZADO DE LOS PEQUEÑOS PRODUCTORES AFECTADOS POR LA OLA INVERNAL EN LAS SUBREGIONES SAN JORGE Y MOJANA EN EL DEPARTAMENTO DE SUCRE"  (Tipo de Banco: Banco de Gestiones) (Meta del Proyecto/gestión: 1296) (Ejecutado: 1296)</t>
  </si>
  <si>
    <t xml:space="preserve">FORTALECIMIENTO DE SEGURIDAD ALIMENTARIA Y CAPACIDADES PRODUCTIVAS DE FAMILIAS CAMPESINAS DEL DEPARTAMENTO DE SUCRE (3.050 FAMILIAS) BPIN: (2021002700338). 3050 BENEFICIARIOS. PROYECTO EN ACTUALIZACIÓN  I (Meta del Proyecto: ) (2021002700338)
Fortalecimiento de La Asociación de Cañicultores Agropecuarios y Piscícolas mediante la dotación de equipos para la agroindustrialización de la caña en el municipio de Sucre, departamento de Sucre Sucre. BPIN: (2023002700115). BENEFICIARIOS: 26 FAMILIAS (Meta del Proyecto: ) (2023002700115)
Construccion, restauracion y ampliacion de reservorios de agua productiva con desarrollos productivos piscicolas, de hortalizas y alternativas de alimentacion animal bovina en areas rurales indigenas y campesinas de los Municipios de Since, Galeras y San  (Meta del Proyecto: ) 
Fomento de la produccion de Porcinos, como estrategia de seguridad y soberania alimentarias de proteinas de origen animal para el consumo humano en los Municipios de San Pedro y Buenavista, Departamento de Sucre (Proyecto con Cofinanciacion de la Gobernac (Meta del Proyecto: ) 
Fomento de la produccion de ovinos, como estrategia de seguridad y soberania alimentarias de proteinas de origen animal para el consumo humano en los Municipios de San Onofre y Santiago de Tolu (Proyecto con Cofinanciacion de la Gobernacion de Sucre  y Co (Meta del Proyecto: ) 
Desarrollos productivos apicolas en los Municipios de Ovejas y Chalan  (Proyecto con Cofinanciacion de la Gobernacion de Sucre  y Contrapartidas de las Alcaldias Municipales de Ovejas y Chalan) (Meta del Proyecto: ) 
Fomento de la produccion de Porcinos, como estrategia de seguridad y soberania alimentaria de proteinas de origen animal para el consumo humano en los Municipios de Sucre_Sucre, Guaranda y Majagual, Departamento de Sucre. (Meta del Proyecto: ) 
Construccion, restauracion y ampliacion de reservorios de agua productiva con desarrollos productivos piscicolas, de hortalizas y alternativas de alimentacion animal bovina en areas rurales indigenas y campesinas de los Municipios de Sincelejo, Corozal, S (Meta del Proyecto: ) 
Fomento de la produccion de ovinos, como estrategia de seguridad y soberania alimentarias de proteinas de origen animal para el consumo humano en los Municipios de San Benito Abad y La Union (Proyecto con Cofinanciacion de la Gobernacion de Sucre  y Contr (Meta del Proyecto: ) 
Desarrollos productivos apicolas en los Municipios de Morroa y Los Palmitos  (Proyecto con Cofinanciacion de la Gobernacion de Sucre  y Contrapartidas de las Alcaldias Municipales de Morroa y Los Palmitos)              (Meta del Proyecto: ) 
Reactivacion economica piscicola en los 26 Municipios del Departamento de Sucre.                 (Meta del Proyecto: ) 
FORTALECIMIENTO PRODUCTIVO DEL SECTOR AGROPECUARIO MEDIANTE EL SUMINISTRO DE INSUMOS A PEQUEÑOS PRODUCTORES DEL MUNICIPIO DE LA UNIÓN - SUCRE. (Meta del Proyecto: 200) 
Implementación de alternativas para el fortalecimiento de la produccion agropecuaria en la subregión sabana del dtpo de Sucre. ( En formulación) (Meta del Proyecto: ) 
Produccion y agroindustrializacion de plantas aromaticas, culinarias, tintoreas y tradicionales ( Curcuma, Gengibre, Sabila, Flor de Jamaica y Achiote) en cabildos Indigenas de Los Municipios de Sincelejo, San Antopnio de Palmito, Sampues y Toluviejo (Meta del Proyecto: ) 
Fortalecimiento de la capacidad productiva de yuca, ñame, cachama blanca hibrida y bocachico mediante la construcción de reservorios de agua, sistemas de riego y entrega de activos productivos con epicentro en Morroa subregión Montes de Maria  Sucre. (Meta del Proyecto: ) 
FORTALECIMIENTO DE LA PRODUCTIVIDAD EN LOS CULTIVOS DE YUCA INDUSTRIAL DE LOS MUNICIPIOS PDET DEL DEPARTAMENTO DE SUCRE (Meta del Proyecto: 690) (2024002700174)
FORTALECIMIENTO DE LOS PROCESOS DE PRODUCCION EMPLEADOS POR PEQUEÑOS PRODUCTORES DE CARNE DE GANADO OVINO EN LOS MUNICIPIOS DE CAIMITO, SAN BENITO ABAD Y LA UNION SUCRE. (Meta del Proyecto: 400) (202500000034262)
FORTALECIMIENTO INTEGRAL DEL SECTOR PRODUCTIVO APÍCOLA EN LA SUBREGIÓN DE LOS MONTES DE
MARÍA, DEPARTAMENTOS DE SUCRE (Meta del Proyecto: 152) </t>
  </si>
  <si>
    <t xml:space="preserve">Fortalecimiento a las Actividades de Pesca Maritima Artesanal en el Golfo de Morrosquillo - Departamento de Sucre. BPIN POR GENERAR. BENEFICIARIOS: 200  DOTACIÓN DE GALLINAS PONEDORAS E INSUMOS PARA FOMENTAR LA REACTIVACIÓN ECONÓMICA POSCOVID19 Y LA SEGUR (Meta del Proyecto: ) 
Fomento de la produccion de Porcinos, como estrategia de seguridad y soberania alimentarias de proteinas de origen animal para el consumo humano en los Municipios de Caimito, San Benito Abad, San Marcos y La Union, Departamento de Sucre (Proyecto con Cofi (Meta del Proyecto: ) 
Fomento de la produccion de ovinos, como estrategia de seguridad y soberania alimentarias de proteinas de origen animal para el consumo humano en los Municipios de Caimito y Sampues (Proyecto con Cofinanciacion de la Gobernacion de Sucre  y Contrapartidas (Meta del Proyecto: ) 
Desarrollos productivos apicolas en los Municipios de Toluviejo y San Onofre  (Proyecto con Cofinanciacion de la Gobernacion de Sucre  y Contrapartidas de las Alcaldias Municipales de Toluviejo y San Onofren) (Meta del Proyecto: ) 
Construccion, restauracion y ampliacion de reservorios de agua productiva con desarrollos productivos piscicolas, de hortalizas y alternativas de alimentacion animal bovina en areas rurales indigenas y campesinas de los Municipios de la Subregion Sabanas  (Meta del Proyecto: ) </t>
  </si>
  <si>
    <t>2024002700132, 2024002700147, 2021002700338, 2023002700115, 202500000034262, 2020000020058, 2024002700174</t>
  </si>
  <si>
    <t xml:space="preserve">Proyecto Banco de Maquinaria agrícola Mojana y San Jorge, Arroz y Maíz: 1296 beneficiarios; Proyecto Yuca Industrial Municipios PDET: 690 beneficiarios; 4  proyectos de entrega de activos agricolas y/o pecuarios, 1 por año: 500 beneficiarios por año para un total de 2.000 beneficiarios (en ejecucion maiz y arroz, y pendiente yuca= </t>
  </si>
  <si>
    <t>IMPLEMENTACIÓN DE ESTRATEGIAS PARA LA ADOPCIÓN DE PROCESOS DE INNOVACIÓN EN LAS UNIDADES PRODUCTIVAS AGROPECUARIAS QUE ATIENDAN LAS PROBLEMÁTICAS DERIVADAS POR LA EMERGENCIA ECONÓMICA, SOCIAL Y ECOLÓGICA POR EL COVID-19 EN EL DEPARTAMENTO DE SUCRE (BPIN: 2020000100644) (Meta del proyecto: 267) (Tipo de Banco: Banco de Regalías)
Fortalecimiento de las líneas productivas del Maíz Mecanizado y Arroz Secano Mecanizado de los pequeños productores afectados por la ola invernal en las Subregiones San Jorge y Mojana en el departamento de Sucre (BPIN: 2023002700150) (Meta del proyecto: 1296) (Tipo de Banco: Banco de Regalías)
Implementación de agronegocios hortofrutícolas intensivos con pequeños productores de los municipios de Sucre, Guaranda y Majagual en el Departamento de Sucre (BPIN: 2020000020058) (Meta del proyecto: 300) (Tipo de Banco: Banco de Regalías)
ASISTENCIA TECNICA MEDIANTE EL PROYECTO "FORTALECIMIENTO PRODUCTIVO PISCÍCOLA PARA LA RECUPERACIÓN DE ESPECIES NATIVAS Y LA SEGURIDAD ALIMENTARIA EN ASOCIACIONES DE PESCADORES ARTESANALES DE LA ECORREGIÓN MOJANA DEL DEPARTAMENTO DE SUCRE " (Meta del Proyecto/gestión: 349) (Tipo de Banco: Banco de Gestiones)
ASISTENCIA TECNICA MEDIANTE EL PROYECTO "FORTALECIMIENTO DE LAS LÍNEAS PRODUCTIVAS DEL MAÍZ MECANIZADO Y ARROZ SECANO MECANIZADO DE LOS PEQUEÑOS PRODUCTORES AFECTADOS POR LA OLA INVERNAL EN LAS SUBREGIONES SAN JORGE Y MOJANA EN EL DEPARTAMENTO DE SUCRE" (Meta del Proyecto/gestión: 1296) (Tipo de Banco: Banco de Gestiones)</t>
  </si>
  <si>
    <t>ASISTENCIA TECNICA MEDIANTE EL PROYECTO "FORTALECIMIENTO PRODUCTIVO PISCÍCOLA PARA LA RECUPERACIÓN DE ESPECIES NATIVAS Y LA SEGURIDAD ALIMENTARIA EN ASOCIACIONES DE PESCADORES ARTESANALES DE LA ECORREGIÓN MOJANA DEL DEPARTAMENTO DE SUCRE " (Tipo de Banco: Banco de Gestiones) (Meta del Proyecto/gestión: 349) (Ejecutado: 349)
ASISTENCIA TECNICA MEDIANTE EL PROYECTO "FORTALECIMIENTO DE LAS LÍNEAS PRODUCTIVAS DEL MAÍZ MECANIZADO Y ARROZ SECANO MECANIZADO DE LOS PEQUEÑOS PRODUCTORES AFECTADOS POR LA OLA INVERNAL EN LAS SUBREGIONES SAN JORGE Y MOJANA EN EL DEPARTAMENTO DE SUCRE" (Tipo de Banco: Banco de Gestiones) (Meta del Proyecto/gestión: 1296) (Ejecutado: 1296)</t>
  </si>
  <si>
    <t>Fortalecimiento producción y procesos de transformación mediante el establecimiento de 1000 hectáreas de cultivo de marañón “anacardium occidentale” como alternativa productiva; para la generación de ingresos de 500 pequeños productores en los municipios de El Roble, Caimito, La Unión, Sampués, San Benito Abad (Meta del Proyecto: 500) 
FORTALECIMIENTO PRODUCTIVO PISCÍCOLA PARA LA RECUPERACIÓN DE ESPECIES NATIVAS Y LA SEGURIDAD ALIMENTARIA EN ASOCIACIONES DE PESCADORES ARTESANALES DE LA ECORREGIÓN MOJANA DEL DEPARTAMENTO DE SUCRE (Meta del Proyecto: 349) (2024002700184)</t>
  </si>
  <si>
    <t xml:space="preserve">PROGRAMA DE ASISTENCIA TÉCNICA PARA EL FORTALECIMIENTO COMPETITIVO DEL SUBSECTOR GANADERO EN EL DEPARTAMENTO DE SUCRE, MEDIANTE LA METODOLOGIA DE EXTENSION AGROPECUARIA DEL PROGRAMA MEGALECHE - SUCRE BPIN POR FORMULAR: 1000 PRODUCTORES GANADEROS           (Meta del Proyecto: ) </t>
  </si>
  <si>
    <t>2020000100644, 2024002700184, 2023002700150, 2020000020058</t>
  </si>
  <si>
    <t>Proyectos para fortalecer el desarrollo biotecnológico, la transferencia de tecnología y la agenda de investigación agropecuaria concertada con las comunidades e instituciones responsables del sector, priorizando la conservación y producción de las semillas y especies, nativas y criollas en los territorios: 500 beneficiarios por año- PECTIA</t>
  </si>
  <si>
    <t>ALIANZA PARE EL FORTALECIMIENTO Y TRANSFORMACION DEL SISTEMA SECANO A SISTEMA DE RIEGO MIRI EN PEQUEÑAS UNIDADES ARROCERAS DEL MUNICIPIO DE MAJAGUAL EN EL DEPARTAMENTO DE SUCRE  (BPIN: 2021002700261)  (Meta del Proyecto: 40) (Ejecutado: 40)
ALIANZA PARA EL FORTALECIMIENTO EN LA SIEMBRA DE AJONJOLÍ PARA TRANSFORMARLO EN PASTA EN EL MUNICIPIO DE TOLUVIEJO DEPARTAMENTO DE SUCRE  (BPIN: 2022002700085)  (Meta del Proyecto: 40) (Ejecutado: 40)
ALIANZA PARA EL FORTALECIMIENTO DE LA CADENA PRODUCTIVA DEL ÑAME EN EL CORREGIMIENTO DE FLOR DEL MONTE EN EL MUNICIPIO DE OVEJAS, SUCRE.  (BPIN: 2018011000189)  (Meta del Proyecto: 40) (Ejecutado: 40)
FORTALECIMIENTO DE LA CADENA PRODUCTIVA DE ÑAME MEDIANTE EL ESTABLECIMIENTO DE 40 HECTÁREAS DE ÑAME DIAMANTE CON LOS PEQUEÑOS PRODUCTORES DE LA ORGANIZACIÓN ASOJUVENTUD EN EL MUNICIPIO DE CHALÁN - SUCRE.  (BPIN: 2018011000189)  (Meta del Proyecto: 40) (Ejecutado: 40)
ALIANZA PARA LA IMPLEMENTACIÓN DE TILAPIA ROJA SEMI INTENSIVO EN ESTANQUES EN TIERRA Y/O RESERVORIOS PARA BENEFICIAR A 40 FAMILIAS PERTENECIENTES A LA ASOCIACIÓN DE PEQUEÑOS PRODUCTORES AGROPECUARIOS EL GARZAL ASOGARZAL EN EL MUNICIPIO DE SUCRE  (BPIN: 2018011000189)  (Meta del Proyecto: 40) (Ejecutado: 40)
ALIANZA PRODUCTIVA PARA LA PRODUCCIÓN Y AGROINDUSTRIA DE YUCA INDUSTRIAL EN CHIPS DE YUCA, A TRAVES DE PLANTAS DE PICADO Y SECADO NATURAL INNOVADORES CON ENERGÍA SOLAR EN EL MUNICIPIO DE SAN ANTONIO DE PALMITO, SUCRE, A TRAVÉS DE LA PRODUCCIÓN Y COMERCIALIZACIÓN DE 120 HECTÁREAS DE YUCA INDUSTRIAL  (BPIN: 2018011000189)  (Meta del Proyecto: 40) (Ejecutado: 40)
ALIANZA PRODUCTIVA PARA EL FORTALECIMIENTO Y TRANSFORMACIÓN DEL SISTEMA SECANO A SISTEMA DE RIEGO MIRI EN PEQUEÑAS UNIDADES ARROCERAS DEL MUNICIPIO DE GUARANDA EN EL DEPARTAMENTO DE SUCRE  (BPIN: 2018011000189)  (Meta del Proyecto: 40) (Ejecutado: 40)</t>
  </si>
  <si>
    <t>Suministro e Instalación de redes eléctricas para la planta de procesamiento de productos lácteos de la asociación APIAS en el corregimiento de San Rafael,  Ovejas, Sucre. (BPIN: 2024002700033) (Meta del proyecto: 1) (Tipo de Banco: Banco Territorial)
APOYO ALIANZAS PARA MEJORAR LAS CAPACIDADES PRODUCTIVAS Y LA SEGURIDAD ALIMENTARIA RURAL EN
EL DEPARTAMENTO DE SUCRE (BPIN: 202500000032704) (Meta del proyecto: 16) (Tipo de Banco: Banco Territorial)
FORTALECIMIENTO DE LAS LÍNEAS PRODUCTIVAS DEL MAÍZ MECANIZADO Y ARROZ SECANO MECANIZADO DE LOS PEQUEÑOS PRODUCTORES AFECTADOS POR LA OLA INVERNAL EN LAS SUBREGIONES SAN JORGE Y MOJANA EN EL DEPARTAMENTO DE SUCRE (2023002700150).  (BPIN: 2023002700150) (Meta del proyecto: 1296) (Tipo de Banco: Banco de Regalías)
ENTREGA DE ACTIVOS PRODUCTIVOS MEDIANTE EL PROYECTO DE SEMILLAS DE REACTIVACIÓN (Meta del Proyecto/gestión: 80) (Tipo de Banco: Banco de Gestiones)</t>
  </si>
  <si>
    <t>Apoyo Alianzas para mejorar las capacidades productivas y la seguridad alimentaria rural en el departamento de  Sucre (Tipo de Banco: Banco Territorial) (BPIN: 202500000032704) (Meta del Proyecto: 16) (Meta de la Vigencia: 16,00) (Ejecutado: 16)
Suministro e Instalación de redes eléctricas para la planta de procesamiento de productos lácteos de la asociación APIAS en el corregimiento de San Rafael  Ovejas Sucre (Tipo de Banco: Banco Territorial) (BPIN: 2024002700033) (Meta del Proyecto: 1) (Meta de la Vigencia: 1) (Ejecutado: 2) (Estado en Portafolio: En proceso de liquidación)
FORTALECIMIENTO DE LAS LÍNEAS PRODUCTIVAS DEL MAÍZ MECANIZADO Y ARROZ SECANO MECANIZADO DE LOS PEQUEÑOS PRODUCTORES AFECTADOS POR LA OLA INVERNAL EN LAS SUBREGIONES SAN JORGE Y MOJANA EN EL DEPARTAMENTO DE SUCRE  (Tipo de Banco: Banco de Regalías)  (BPIN: 2023002700150)  (Meta Total del Proyecto: 1296)  (Avance Acumulado Total de la Meta del Proyecto: 1296)  (Meta del Proyecto para la Vigencia 2025: 1296)  (Avance Acumulado de la Meta del Proyecto Para la Vigencia 2025: 1296)
ENTREGA DE ACTIVOS PRODUCTIVOS MEDIANTE EL PROYECTO DE SEMILLAS DE REACTIVACIÓN (Tipo de Banco: Banco de Gestiones) (Meta del Proyecto/gestión: 80) (Ejecutado: 60)</t>
  </si>
  <si>
    <t>Programa Alianzas productivas para la vida (15 Alianzas) BPIN: Por generar. Meta 600 Productores Atendidos (Meta del Proyecto: 600) 
FORTALECIMIENTO DE SEGURIDAD ALIMENTARIA Y CAPACIDADES PRODUCTIVAS DE FAMILIAS CAMPESINAS DEL DEPARTAMENTO DE SUCRE (3.050 FAMILIAS) (Meta del Proyecto: 3050) (2021002700338)
Fortalecimiento de la Productividad de las Explotaciones Ovinas del Departamento de Sucre. (Meta del Proyecto: 250) 
Mejoramiento de la seguridad alimentaria y del abastecimiento agropecuario, bajo el enfoque de reactivación económica rural en los municipios PDET del departamento de Sucre. (Meta del Proyecto: 3200) (20201301011407)
Produccion de levante y ceba de porcinos en Los Municipios de Corozal, Sampues y El Roble. (Meta del Proyecto: 140) (2024002700162)
Implementacion de Buenas Practicas Porcicolas en Unidades Productivas de familias de escasos recursos en los corregimientos La Arena y Buenavista , Municipio de Sincelejo, Departamento de Sucre. (Meta del Proyecto: 33) (2022002700110)
FORTALECIMIENTO PRODUCTIVO PISCÍCOLA PARA LA RECUPERACIÓN DE ESPECIES NATIVAS Y LA SEGURIDAD ALIMENTARIA EN ASOCIACIONES DE PESCADORES ARTESANALES DE LA ECORREGIÓN MOJANA DEL DEPARTAMENTO DE SUCRE (Meta del Proyecto: 349) (2024002700184)
FORTALECIMIENTO DE LOS PROCESOS DE PRODUCCION EMPLEADOS POR PEQUEÑOS PRODUCTORES DE CARNE DE GANADO OVINO EN LOS MUNICIPIOS DE CAIMITO, SAN BENITO ABAD Y LA UNION SUCRE. (Meta del Proyecto: 11) (202500000034262)</t>
  </si>
  <si>
    <t xml:space="preserve">Programa Alianzas Productivas para la vida. (15 Alianzas). BPIN: Por Generar. Meta: 600 Productores (Meta del Proyecto: 600) </t>
  </si>
  <si>
    <t>2024002700033, 2021002700261, 2022002700085, 2018011000189, 2022002700110, 202500000034262, 202500000032704, 2023002700150, 2024002700184, 2021002700338, 20201301011407, 2024002700162</t>
  </si>
  <si>
    <t>Proyectos con componentes de acompañamiento productivo y empresarial para mejorar los canales de comercialización de los productos agropecuarios: 500 beneficiarios por año-mercados campesinos, ruedas de negocios- con adr compras publicas locales, Proyectos Alianzas Productivas para La vida: 16 unidades</t>
  </si>
  <si>
    <t>ASOCIACIONES FORTALECIDAS EN EL MARCO DEL PROYECTO "FORTALECIMIENTO DE LAS LÍNEAS PRODUCTIVAS DEL MAÍZ MECANIZADO Y ARROZ SECANO MECANIZADO DE LOS PEQUEÑOS PRODUCTORES AFECTADOS POR LA OLA INVERNAL EN LAS SUBREGIONES SAN JORGE Y MOJANA EN EL DEPARTAMENTO DE SUCRE" (Meta del Proyecto/gestión: 8) (Tipo de Banco: Banco de Gestiones)
ASOCIACIONES FORTALECIDAS EN EL MARCO DEL PROYECTO "Apoyo Alianzas para mejorar las capacidades productivas y la seguridad alimentaria rural en el departamento de  Sucre" (Meta del Proyecto/gestión: 16) (Tipo de Banco: Banco de Gestiones)</t>
  </si>
  <si>
    <t>ASOCIACIONES FORTALECIDAS EN EL MARCO DEL PROYECTO "FORTALECIMIENTO DE LAS LÍNEAS PRODUCTIVAS DEL MAÍZ MECANIZADO Y ARROZ SECANO MECANIZADO DE LOS PEQUEÑOS PRODUCTORES AFECTADOS POR LA OLA INVERNAL EN LAS SUBREGIONES SAN JORGE Y MOJANA EN EL DEPARTAMENTO DE SUCRE" (Tipo de Banco: Banco de Gestiones) (Meta del Proyecto/gestión: 8) (Ejecutado: 8)
ASOCIACIONES FORTALECIDAS EN EL MARCO DEL PROYECTO "Apoyo Alianzas para mejorar las capacidades productivas y la seguridad alimentaria rural en el departamento de  Sucre" (Tipo de Banco: Banco de Gestiones) (Meta del Proyecto/gestión: 16) (Ejecutado: 16)</t>
  </si>
  <si>
    <t xml:space="preserve">FORTALECIMIENTO DE LAS ASOCIACIONES DE PRODUCTORES AGRICOLAS Y PECUARIAS EN EL DEPRTAMENTO DE SUCRE. BPIN: Por generar. Meta: 100 Asociaciones (Meta del Proyecto: ) 
Asociaciones fortalecidas en el marco del proyecto: FORTALECIMIENTO DE LA PRODUCTIVIDAD EN LOS CULTIVOS DE YUCA INDUSTRIAL DE LOS MUNICIPIOS PDET DEL DEPARTAMENTO DE SUCRE (Meta del Proyecto: 8) </t>
  </si>
  <si>
    <t xml:space="preserve">FORTALECIMIENTO DE LAS ASOCIACIONES DE PRODUCTORES AGRICOLAS Y PECUARIAS EN EL DEPRTAMENTO DE SUCRE. BPIN: Por generar. Meta: 100 Asociaciones (Meta del Proyecto: ) </t>
  </si>
  <si>
    <t>FORTALECIMIENTO DE LA PARTICIPACIÓN DE LA AGRICULTURA CAMPESINA FAMILIAR ETNICA Y COMUNITARIA (ACFEC) EN CIRCUITOS CORTOS DE COMERCIALIZACIÓN, MEDIANTE JORNADAS PEDAGOGICAS, MERCADOS CAMPESINOS, RUEDAS DE NEGOCIO Y ACOMPAÑAMIENTO Y ASESORIA PARA LOGRAR EL ACCESO A LAS COMPRAS PÚBLICAS LOCALES DE ALIMENTOS (Meta del Proyecto/gestión: 500) (Tipo de Banco: Banco de Gestiones)
FORTALECIMIENTO DE LA PARTICIPACIÓN DE LA AGRICULTURA CAMPESINA FAMILIAR ETNICA Y COMUNITARIA (ACFEC) MEDIANTE LA REALIZACION DE LA RUEDA DE NEGOCIOS   (Meta del Proyecto/gestión: 300) (Tipo de Banco: Banco de Gestiones)</t>
  </si>
  <si>
    <t>FORTALECIMIENTO DE LA PARTICIPACIÓN DE LA AGRICULTURA CAMPESINA FAMILIAR ETNICA Y COMUNITARIA (ACFEC) EN CIRCUITOS CORTOS DE COMERCIALIZACIÓN, MEDIANTE JORNADAS PEDAGOGICAS, MERCADOS CAMPESINOS, RUEDAS DE NEGOCIO Y ACOMPAÑAMIENTO Y ASESORIA PARA LOGRAR EL ACCESO A LAS COMPRAS PÚBLICAS LOCALES DE ALIMENTOS (Tipo de Banco: Banco de Gestiones) (Meta del Proyecto/gestión: 500) (Ejecutado: 248)
FORTALECIMIENTO DE LA PARTICIPACIÓN DE LA AGRICULTURA CAMPESINA FAMILIAR ETNICA Y COMUNITARIA (ACFEC) MEDIANTE LA REALIZACION DE LA RUEDA DE NEGOCIOS   (Tipo de Banco: Banco de Gestiones) (Meta del Proyecto/gestión: 300) (Ejecutado: 300)</t>
  </si>
  <si>
    <t>DOCUMENTO PLAN DEPARTAMENTAL DE EXTENSIONISMO AGROPECUARIO FORMULADO Y APROBADO POR ORDENANZA POR LA ASAMBLEA DEPARTAMENTAL. BPIN: NO APLICA  (BPIN: Por Gestión)  (Meta del Proyecto: 1) (Ejecutado: 1)</t>
  </si>
  <si>
    <t>DOCUMENTO MARCO DE ENTENDIMIENTO EMTRE EL BANCO AGRARIO Y GOBERNACIÓN DE SUCRE PARA BRIGADAS DE CRÉDITO, CONVENIO GOBERNCIÓN DE SUCRE - FINAGRO (Meta del Proyecto/gestión: 1000) (Tipo de Banco: Banco de Gestiones)</t>
  </si>
  <si>
    <t xml:space="preserve">PROYECTO PARA CONVENIO CON FINAGRO (Meta del Proyecto: ) 
Implementación , asignación y otorgamiento de instrumentos financieros a pequeños productores agropecuarios a través de la Línea Especial de Crédito - LEC de FINAGRO en el marco de la reactivación económica del departamento de Sucre (Meta del Proyecto: 1658) </t>
  </si>
  <si>
    <t xml:space="preserve">PROYECTO PARA CONVENIO CON FINAGRO (Meta del Proyecto: ) </t>
  </si>
  <si>
    <t>CONVENIO CON MINAGRICULTURA Y DESARROLLO RURAL PARA EL ASEGURAMIENTO (O RIESGO AGROPECUARIO) AGROPECUARIO EN LA SUBREGIÓN MOJANA (Meta del Proyecto/gestión: 1424) (Tipo de Banco: Banco de Gestiones)</t>
  </si>
  <si>
    <t xml:space="preserve">IMPULSO A LA COLOCACION DE SEGUROS AGROPECUARIOS (Meta del Proyecto: ) </t>
  </si>
  <si>
    <t>ACUERDO MARCO DE ENTENDIMIENTO CON LA UNIDAD DE PLANIFICACIÓN RURAL AGROPECUARIA -UPRA- PARA LA ZONIFICACIÓN DE SIETE LÍNEAS PRODUCTIVAS REPRESENTATIVAS EN EL DEPARTAMENTO DE SUCRE. BPIN: NO APLICA. META: 7  (BPIN: Por Gestión)  (Meta del Proyecto: 7) (Ejecutado: 7)</t>
  </si>
  <si>
    <t>PROYECTO DE INVERSIÓN A TRAVÉS DE LA AGENCIA DE DESARROLLO RURAL ENTIDAD ADSCRITA AL MINISTERIO DE AGRICULTURA Y DESARROLLO RURAL- FASE I EPSEA: UNIVERSIDAD DE SUCRE (Meta del Proyecto/gestión: 4224) (Tipo de Banco: Banco de Gestiones)
PROYECTO DE INVERSIÓN A TRAVÉS DE LA AGENCIA DE DESARROLLO RURAL ENTIDAD ADSCRITA AL MINISTERIO DE AGRICULTURA Y DESARROLLO RURAL- FASE 2 EPSEA: UNIVERSIDAD DE SUCRE (Meta del Proyecto/gestión: 2743) (Tipo de Banco: Banco de Gestiones)</t>
  </si>
  <si>
    <t>PROYECTO DE INVERSIÓN A TRAVÉS DE LA AGENCIA DE DESARROLLO RURAL ENTIDAD ADSCRITA AL MINISTERIO DE AGRICULTURA Y DESARROLLO RURAL- FASE I EPSEA: UNIVERSIDAD DE SUCRE (Tipo de Banco: Banco de Gestiones) (Meta del Proyecto/gestión: 4224) (Ejecutado: 4224)</t>
  </si>
  <si>
    <t xml:space="preserve">PROYECTO DE INVERSIÓN A TRAVÉS DE LA AGENCIA DE DESARROLLO RURAL ENTIDAD ADSCRITA AL MINISTERIO DE AGRICULTURA Y DESARROLLO RURAL. (Meta del Proyecto: 2568) </t>
  </si>
  <si>
    <t xml:space="preserve">PROYECTO DE INVERSIÓN A TRAVÉS DE LA AGENCIA DE DESARROLLO RURAL ENTIDAD ADSCRITA AL MINISTERIO DE AGRICULTURA Y DESARROLLO RURAL. (Meta del Proyecto: 2555) </t>
  </si>
  <si>
    <t>ALEVINOS SUMINISTRADOS EN EL MARCO DEL PROYECTO: FORTALECIMIENTO PRODUCTIVO PISCÍCOLA PARA LA RECUPERACIÓN DE ESPECIES NATIVAS Y LA SEGURIDAD ALIMENTARIA EN ASOCIACIONES DE PESCADORES ARTESANALES DE LA ECORREGIÓN MOJANA DEL DEPARTAMENTO DE SUCRE (Meta del Proyecto/gestión: 10000000) (Tipo de Banco: Banco de Gestiones)</t>
  </si>
  <si>
    <t xml:space="preserve">ALEVINOS SUMINISTRADOS EN EL MARCO DEL PROYECTO: FORTALECIMIENTO PRODUCTIVO PISCÍCOLA PARA LA RECUPERACIÓN DE ESPECIES NATIVAS Y LA SEGURIDAD ALIMENTARIA EN ASOCIACIONES DE PESCADORES ARTESANALES DE LA ECORREGIÓN MOJANA DEL DEPARTAMENTO DE SUCRE (Meta del Proyecto: 5000) </t>
  </si>
  <si>
    <t xml:space="preserve">CENTRO AGROLOGÍSTICO DE LA RED DE ABASTECIMIENTO AGROALIMENTARIO (Meta del Proyecto: 1) </t>
  </si>
  <si>
    <t>Red de abastecimiento Agroalimentaria (Meta del Proyecto/gestión: 1) (Tipo de Banco: Banco de Gestiones)</t>
  </si>
  <si>
    <t xml:space="preserve">CONSTRUCCIÓN Y ADECUACIÓN DEL BANCO DE ALIMENTOS (Meta del Proyecto: 1) </t>
  </si>
  <si>
    <t>INFRAESTRUCTURA DE RIESGO POR GOTEO MEDIANTE EL PROYECTO "IMPLEMENTACIÓN DE AGRONEGOCIOS HORTOFRUTÍCOLAS INTENSIVOS CON PEQUEÑOS PRODUCTORES DE LOS MUNICIPIOS DE SUCRE, GUARANDA Y MAJAGUAL EN EL DEPARTAMENTO DE SUCRE" (Meta del Proyecto/gestión: 300) (Tipo de Banco: Banco de Gestiones)</t>
  </si>
  <si>
    <t>INFRAESTRUCTURA DE RIESGO POR GOTEO MEDIANTE EL PROYECTO "IMPLEMENTACIÓN DE AGRONEGOCIOS HORTOFRUTÍCOLAS INTENSIVOS CON PEQUEÑOS PRODUCTORES DE LOS MUNICIPIOS DE SUCRE, GUARANDA Y MAJAGUAL EN EL DEPARTAMENTO DE SUCRE" (Tipo de Banco: Banco de Gestiones) (Meta del Proyecto/gestión: 300) (Ejecutado: 300)</t>
  </si>
  <si>
    <t xml:space="preserve">ADECUACIÓN DE JAGÜEYES EN ZONA RURAL DEL DEPARTAMENTO MEDIANTE EL USO DE MAQUINARIA AMARILLA DE LA GOBERNACIÓN DE SUCRE (Meta del Proyecto: ) </t>
  </si>
  <si>
    <t>ESTUDIOS, DISEÑOS Y FORTALECIMIENTO INSTITUCIONAL PARA LA OPRTIMIZACION DE LOS MINIDISTRITOS DE RIEGOS EN MUNICIPIOS PDET DEL DEPARTAMENTO DE SUCRE. (Meta del Proyecto/gestión: 1) (Tipo de Banco: Banco de Gestiones)</t>
  </si>
  <si>
    <t xml:space="preserve">ESTUDIOS Y DISEÑOS PARA LA CONSTRUCCIÓN DEL GRAN EMBALSE EN LA SUBREGIÓN SABANAS EN EL DEPARTAMENTO DE SUCRE. (Meta del Proyecto: 1) </t>
  </si>
  <si>
    <t xml:space="preserve">ESTUDIOS, DISEÑOS Y FORTALECIMIENTO INSTITUCIONAL PARA LA OPTIMIZACION DE LOS MINIDISTRITOS DE RIEGOS EN MUNICIPIOS PDET DEL DEPARTAMENTO DE SUCRE. (Meta del Proyecto: 1) </t>
  </si>
  <si>
    <t xml:space="preserve">IMPLEMENTACIÓN DE UNA ESTACIÓN PISICICOLA PARA PRODUCCIÓN DE CARNE DE PESCADO Y REPOBLAMIENTO PESQUERO, FOMENTANDO LA ACUICULTURA EN EL  DEPARTAMENTO DE SUCRE (Meta del Proyecto: 1) 
PROYECTOS DE INVERSION PARA EL FOMENTO DE LA COSTRUCCION DE INFRAESTRUCTURA PECUARIA, ESPECIES MENORES A PEQUEÑOS PRODUCTORES AGROPECUARIOS EN EL DEPARTAMENTO DE SUCRE. BPIN: POR GENERAR. (Meta del Proyecto: 10) 
CONSTRUCCIÓN DE INFRAESTRUCTURA PECUARIA EN EL MARCO DEL PROYECTO ALIANZAS PRODUCTIVAS: GALPONES, CERCAS, CONSTRUCCIÓN DE PORQUERIZAS. (Meta del Proyecto: ) </t>
  </si>
  <si>
    <t xml:space="preserve">PROYECTOS DE INVERSION PARA EL FOMENTO DE LA COSTRUCCION DE INFRAESTRUCTURA PECUARIA, ESPECIES MENORES A PEQUEÑOS PRODUCTORES AGROPECUARIOS EN EL DEPARTAMENTO DE SUCRE. (Meta del Proyecto: 9) </t>
  </si>
  <si>
    <t>Proyectos de infraestructura para la producción y comercialización de productos agropecuaria, pesqueros y piscícolas  (galpones, infraestructura  agrícola, pecuaria y piscícola, entre otros)
Construcción de la estación píscicula para la Subregiín Mojana y San Jorge</t>
  </si>
  <si>
    <t xml:space="preserve">CONSTRUCCION DE LA PLANTA DE SECAMIENTO, TRILLA Y ALMACENAMIENTO DE ARROZ EN LA SUBREGIÓN MOJANA CON EPICENTRO EN EL MUNICIPPIO DE SAN MARCOS - SUCRE. (Meta del Proyecto: ) </t>
  </si>
  <si>
    <t xml:space="preserve">CONSTRUCCIÓN Y PUESTA EN MARCHA DE UNA PLANTA DE TRANSFORMACIÓN DE YUCA DULCE PARA LA PRODUCCIÓN DE HARINA COMESTIBLE EN EL DEPARTAMENTO DE SUCRE. BPIN: POR GENERAR. META: 2529 PEQUEÑOS PRODUCTORES DE LA SUBREGION SABANAS. (Meta del Proyecto: 1) 
RUTA DEL ARROZ PARA EL DEPARTAMENTO DE SUCRE (Meta del Proyecto: 1) 
PLANTA DE SECAMIENTO, TRILLA Y ALMACENAMIENTO DEL ARROZ EN LA SUBREGIÓN MOJANA (Meta del Proyecto: 1) </t>
  </si>
  <si>
    <t xml:space="preserve">FORTALECIMIENTO Y PUESTA EN MARCHA DE LA PLANTA PRODUCTORA DE CONCENTRADOS EN EL MUNICIPIO DE TOLUVIEJO CORREGIMIENTO DE LA PALMIRA (Meta del Proyecto: ) 
CONSTRUCCIÓN Y PUESTA EN MARCHA DE UNA PLANTA DE TRANSFORMACIÓN DE YUCA DULCE PARA LA PRODUCCIÓN DE HARINA COMESTIBLE EN EL DEPARTAMENTO DE SUCRE. BPIN: POR GENERAR. META: 2529 PEQUEÑOS PRODUCTORES DE LA SUBREGION SABANAS. Meta: 1 (Meta del Proyecto: ) </t>
  </si>
  <si>
    <t>Fortalecimiento de la Cadena Apícola del departamento de Sucre.  (BPIN: Por Gestión)  (Meta del Proyecto: 1) (Ejecutado: 1)
FORTALECIMIENTO DE CADENA PRODUCTIVA DE YUCA A TRAVÉS DEL CLUSTER DE YUCA EN EL DEPARTAMENTO DE SUCRE. BPIN: POR GENERAR. META:1  (BPIN: Por Gestión)  (Meta del Proyecto: 1) (Ejecutado: 1)</t>
  </si>
  <si>
    <t>FORTALECIMIENTO DE LA CADENA PRODUCTIVA PISCICOLA MEDIANTE EL PROYECTO "FORTALECIMIENTO PRODUCTIVO PISCÍCOLA PARA LA RECUPERACIÓN DE ESPECIES NATIVAS Y LA SEGURIDAD ALIMENTARIA EN ASOCIACIONES DE PESCADORES ARTESANALES DE LA ECORREGIÓN MOJANA DEL DEPARTAMENTO DE SUCRE" (Meta del Proyecto/gestión: 1) (Tipo de Banco: Banco de Gestiones)
FORTALECIMIENTO DE LA CADENA PRODUCTIVA AGRICOLA MEDIANTE EL PROYECTO "Apoyo Alianzas para mejorar las capacidades productivas y la seguridad alimentaria rural en el departamento de  Sucre" EN LOS MUNICIPIOS DE MAJAGUAL, SAN PEDRO, SANTIAGO DE TOLÚ, COROZAL (Meta del Proyecto/gestión: 1) (Tipo de Banco: Banco de Gestiones)</t>
  </si>
  <si>
    <t>FORTALECIMIENTO DE LA CADENA PRODUCTIVA PISCICOLA MEDIANTE EL PROYECTO "FORTALECIMIENTO PRODUCTIVO PISCÍCOLA PARA LA RECUPERACIÓN DE ESPECIES NATIVAS Y LA SEGURIDAD ALIMENTARIA EN ASOCIACIONES DE PESCADORES ARTESANALES DE LA ECORREGIÓN MOJANA DEL DEPARTAMENTO DE SUCRE" (Tipo de Banco: Banco de Gestiones) (Meta del Proyecto/gestión: 1) (Ejecutado: 1)
FORTALECIMIENTO DE LA CADENA PRODUCTIVA AGRICOLA MEDIANTE EL PROYECTO "Apoyo Alianzas para mejorar las capacidades productivas y la seguridad alimentaria rural en el departamento de  Sucre" EN LOS MUNICIPIOS DE MAJAGUAL, SAN PEDRO, SANTIAGO DE TOLÚ, COROZAL (Tipo de Banco: Banco de Gestiones) (Meta del Proyecto/gestión: 1) (Ejecutado: 1)</t>
  </si>
  <si>
    <t xml:space="preserve">FORTALECIMIENTO DE CADENA PRODUCTIVA DE MAIZ EN EL DEPARTAMENTO DE SUCRE. BPIN: POR GENERAR. META:1 (Meta del Proyecto: 1) 
FORTALECIMIENTO DE CADENA PRODUCTIVA DE ARROZ EN EL DEPARTAMENTO DE SUCRE. BPIN: POR GENERAR. META:1 (Meta del Proyecto: 1) </t>
  </si>
  <si>
    <t xml:space="preserve">FORTALECIMIENTO DE CADENA PRODUCTIVA HORTIFRUTICOLA EN EL DEPARTAMENTO DE SUCRE. BPIN: POR GENERAR. META:1 (Meta del Proyecto: 1) 
FORTALECIMIENTO DE CADENA FORESTAL EN EL DEPARTAMENTO DE SUCRE. BPIN: POR GENERAR. META:1 (Meta del Proyecto: 1) 
FORTALECIMIENTO DE CADENA PRODUCTIVA CARNICA - LACTEA EN EL DEPARTAMENTO DE SUCRE. BPIN: POR GENERAR. META:1 (Meta del Proyecto: 1) </t>
  </si>
  <si>
    <t>CONSTRUCCIÓN DE VIVIENDAS PARA EL FORTALECIMIENTO DE LA POLÍTICA DE VIVIENDA RURAL VIVIENDA SOCIAL PARA EL CAMPO EN EL DEPARTAMENTO DE SUCRE.  (BPIN: 2021002700249)  (Meta del Proyecto: ) (Ejecutado: 64)</t>
  </si>
  <si>
    <t>CONSTRUCCIÓN DE VIVIENDAS Y SANITARIOS ECOLÓGICOS SECOS SISMORESISTNTES PARA EL TRANSLADO Y REUBICACIÓN DE FAMILIAS DEL ASENTAMIENTO RAIZAL DE BOCA CERRADA MUNICIPIO DE SAN ONOFRE, DEPARTAMENTO DE SUCRE. (Meta del Proyecto: ) (20241301010247)</t>
  </si>
  <si>
    <t>2021002700249, 20241301010247</t>
  </si>
  <si>
    <t xml:space="preserve">Proyecto nuevo de cooperación para adquisición de vivienda nueva. (Por formular): 500 (Meta del Proyecto: ) </t>
  </si>
  <si>
    <t>Proyecto para la asignación de subsidios a familias de escasos recursos que pretendan acceder al programa de vivienda nueva "MI CASA YA" de MINVIVIENDA. El subsidio asciende a un monto de 10 SMMLV y con este las familias podrán realizar el cierre financiero para acceder a vivienda VIS nueva. La fuente propuesta es SGR.</t>
  </si>
  <si>
    <t>PENDIENTE ESTUDIOS Y DISEÑOS PARA PROYECTOS DE VIVIENDA (Meta del Proyecto/gestión: 1) (Tipo de Banco: Banco de Gestiones)</t>
  </si>
  <si>
    <t xml:space="preserve">Pendiente convocatorias Ministerio de Vivienda, Ciudad y Territorio. (Por formular) (Meta del Proyecto: 1) </t>
  </si>
  <si>
    <t xml:space="preserve">Elaboración de CONSULTORIAS para proyectos de vivienda nueva VIS en lotes disponibles en municipios del departamento de Sucre. Durante la visita de la Ministra de Vivienda, Dra. Catalina Velazco el pasado 2 de marzo de 2024, se detectó la ausencia de proyectos formulados para acceder a la oferta nacional. Municipios como Sincé, Betulia, Buenavista y Morroa manifestaron la disponibilidad de lotes con servicios para vivienda nueva en su territorio. </t>
  </si>
  <si>
    <t>MEJORAMIENTO DE VIVIENDA MEDIANTE EL PROGRAMA CASA DIGNA VIDA DIGNA EN ZONAS URBANAS DEL MUNICIPIO DE SINCELEJO, DEPARTAMENTO DE SUCRE. 192 viviendas + 10 adicionados.  (BPIN: 2022002700035)  (Meta del Proyecto: 202) (Ejecutado: 202)</t>
  </si>
  <si>
    <t>ADICIÓN CON RECURSOS BANCO MUNDIAL  - MEJORAMIENTO DE VIVIENDA MEDIANTE EL PROGRAMA CASA DIGNA VIDA DIGNA EN ZONAS URBANAS DEL MUNICIPIO DE SINCELEJO, DEPARTAMENTO DE SUCRE (BPIN: 2022002700035) (Meta del proyecto: 83) (Tipo de Banco: Banco Territorial)</t>
  </si>
  <si>
    <t>CASA DIGNA VIDA DIGNA 2023 (CONVENIO 008/2022)  (Tipo de Banco: Banco Territorial)  (BPIN: 2022002700035)  (Meta Total del Proyecto: 285)  (Avance Acumulado Total de la Meta del Proyecto: 285)  (Meta del Proyecto para la Vigencia 2025: 83)  (Avance Acumulado de la Meta del Proyecto Para la Vigencia 2025: 83)</t>
  </si>
  <si>
    <t>MEJORAMIENTO DE VIVIENDA URBANA Y RURAL EN MATERIA  DE SUBSIDIO FAMILIAR DE VIVIENDA EN LA MODALIDAD DE MEJORAMIENTO EN EL ESQUEMA ASOCIATIVO DEL PROGRAMA "CAMBIA MI CASA" EN EL DEPARTAMENTO DE SUCRE. (Meta del Proyecto: 400) (2024002700118)</t>
  </si>
  <si>
    <t>2022002700035, 2024002700118</t>
  </si>
  <si>
    <t>Indicador Homologado, Pendientes 100 mejoramientos programados para el año 2027, por gestión</t>
  </si>
  <si>
    <t>Proyecto de mejoramiento de vivienda VIS a través de la oferta instituicional de MINVIVIENDA del programa "CAMBIA MI CASA". Se propone un esquema asociativo con el ministerio para jalonar recursos para realizar 500 mejoramientos en la subregión Sabanas de Sucre.</t>
  </si>
  <si>
    <t>SANEAMIENTO Y FORMALIZACIÓN DE LA PROPIEDAD INMOBILIARIA PÚBLICA URBANA EN MUNICIPIOS DEL DEPARTAMENTO DE SUCRE. (2021002700016): 480 títulos.  (BPIN: 2021002700016)  (Meta del Proyecto: 480) (Ejecutado: 480)</t>
  </si>
  <si>
    <t>Titulación de predios en Sincelejo(Villa angela, villa katy y las canarias) y Tolú (la granja manzanillar) (Tipo de Banco: Banco de Gestiones)</t>
  </si>
  <si>
    <t>Titulación de predios en Sincelejo(Villa angela, villa katy y las canarias) y Tolú (la granja manzanillar) (Tipo de Banco: Banco de Gestiones) (Ejecutado: 125)</t>
  </si>
  <si>
    <t>ELABORACION DE ESTUDIOS TECNICOS Y JURIDICOS PARA EL SANEAMIENTO DE BIENES BALDIOS URBANOS CON FINES DE TITULACION EN MUNICIPIOS DEL DEPARTAMENTO DE SUCRE. (Meta del Proyecto: 500) (2025002700015)</t>
  </si>
  <si>
    <t>2021002700016, 2025002700015</t>
  </si>
  <si>
    <t>EN EL MARCO DEL PROYECTO "APOYO A LOS PROCESOS DE REUBICACIÓN DE FAMILIAS EN ALTO RIESGO EN LA URBANIZACIÓN VILLA PAZ DE SINCELEJO, DEPARTAMENTO DE SUCRE" (Tipo de Banco: Banco de Gestiones)</t>
  </si>
  <si>
    <t>EN EL MARCO DEL PROYECTO "APOYO A LOS PROCESOS DE REUBICACIÓN DE FAMILIAS EN ALTO RIESGO EN LA URBANIZACIÓN VILLA PAZ DE SINCELEJO, DEPARTAMENTO DE SUCRE" (Tipo de Banco: Banco de Gestiones) (Ejecutado: 19)</t>
  </si>
  <si>
    <t>CONSTRUCCIÓN DEL SISTEMA DE ACUEDUCTO DE LAS COMUNIDADES RURALES DE ALEMANIA, CARNE FLACA, COLONCITO Y SANTA TERESA, EN EL MUNICIPIO DE MAJAGUAL, DEPARTAMENTO DE SUCRE.  (BPIN: 2022002700123)  (Meta del Proyecto: 1) (Ejecutado: 1)</t>
  </si>
  <si>
    <t>CONSTRUCCIÓN DEL SISTEMA DE BOMBEO Y LÍNEA DE IMPULSIÓN DEL SISTEMA DE ACUEDUCTO DEL CORREGIMIENTO DE MORALITO, MUNICIPIO DE SAN LUIS DE SINCÉ, DEPARTAMENTO DE SUCRE. (BPIN: 2024002700125) (Meta del proyecto: 1) (Tipo de Banco: Banco Territorial)
CONSTRUCCIÓN DEL SISTEMA DE BOMBEO Y LÍNEA DE IMPULSIÓN DEL SISTEMA DE ACUEDUCTO DEL CORREGIMIENTO DE MORALITO, MUNICIPIO DE SAN LUIS DE SINCÉ, DEPARTAMENTO DE SUCRE. (Meta del Proyecto/gestión: 1) (Tipo de Banco: Banco de Gestiones)</t>
  </si>
  <si>
    <t>CONSTRUCCIÓN DEL SISTEMA DE BOMBEO Y LÍNEA DE IMPULSIÓN DEL SISTEMA DE ACUEDUCTO DEL CORREGIMIENTO DE MORALITO, MUNICIPIO DE SAN LUIS DE SINCÉ, DEPARTAMENTO DE SUCRE. (Tipo de Banco: Banco de Gestiones) (Meta del Proyecto/gestión: 1)</t>
  </si>
  <si>
    <t>CONSTRUCCIÓN DEL SISTEMA DE ACUEDUCTO DE LA COMUNIDAD RURAL LA ANGOSTURA MUNICIPIO DE CAIMITO DEPARTAMENTO DE SUCRE. (Meta del Proyecto: 1) (202500000008254)</t>
  </si>
  <si>
    <t>2022002700123, 202500000008254, 2024002700125</t>
  </si>
  <si>
    <t>CONSTRUCCIÓN DEL SISTEMA DE ACUEDUCTO DE LA COMUNIDAD RURAL LA ANGOSTURA MUNICIPIO DE CAIMITO DEPARTAMENTO DE SUCRE 
CONSTRUCCIÓN DEL SISTEMA DE BOMBEO Y LÍNEA DE IMPULSIÓN DEL SISTEMA DE ACUEDUCTO DEL CORREGIMIENTO DE MORALITO, MUNICIPIO DE SAN LUIS DE SINCÉ, DEPATAMENTO DE SUCRE
CONSTRUCCIÓN DEL SISTEMA DE ABASTECIMIENTO DE AGUA POTABLE DE LA CABECERA MUNICIPAL DE CHALÁN Y COLOSÓ, DEPARTAMENTO DE SUCRE
CONSTRUCCIÓN DEL ABASTECIMIENTO DE AGUA EN LOS MUNICIPIOS DE COVEÑAS, TOLÚ, TOLÚ VIEJO, SAN ONOFRE Y SAN ANTONIO DE PALMITO
CONSTRUCCION DEL SISTEMA DE ABASTECIMIENTO DE AGUA PARA LAS SUBREGIONES SABANA Y MONTES DE MARÍA EN EL DEPARTAMENTO DE SUCRE</t>
  </si>
  <si>
    <t>AMPLIACIÓN Y OPTIMIZACIÓN DEL SISTEMA DE ACUEDUCTO RURAL DE LAS COMUNIDADES LA SOLERA 1 Y 2 DEL MUNICIPIO DE CAIMITO DEPARTAMENTO DE SUCRE.  (BPIN: 2021002700116)  (Meta del Proyecto: 1) (Ejecutado: 1)</t>
  </si>
  <si>
    <t>AMPLIACIÓN Y OPTIMIZACIÓN DEL SISTEMA DE ACUEDUCTO PRIMERA ETAPA DE LA CABECERA MUNICIPAL DEL MUNICIPIO DE MORROA DEPARTAMENTO DE SUCRE. (BPIN: 20221301010208) (Meta del proyecto: 1) (Tipo de Banco: Banco de Regalías)
AMPLIACIÓN Y OPTIMIZACIÓN DEL SISTEMA DE ACUEDUCTO DEL CORREGIMIENTO DE CAYO DE LA CRUZ MUNICIPIO DE SAN MARCOS, SUCRE (BPIN: 2020Er0099828) (Meta del proyecto: 1) (Tipo de Banco: Banco Territorial)
AMPLIACIÓN Y OPTIMIZACIÓN DEL SISTEMA DE ACUEDUCTO DEL CORREGIMIENTO DIAZGRANADOS, EN EL MUNICIPIO DE GUARANDA, DEPARTAMENTO DE SUCRE. (BPIN: 2023002700002) (Meta del proyecto: 1) (Tipo de Banco: Banco de Aliados)
AMPLIACION Y OPTIMIZACION DEL SISTEMA DE ACUEDUCTO RURAL DE LAS COMUNIDADES LA MEJIA Y AGUILAR DEL MUNICIPIO DE CAIMITO DEPARTAMENTO DE SUCRE (BPIN: 202500000029431) (Meta del proyecto: 1) (Tipo de Banco: Banco Territorial)
AMPLIACIÓN Y OPTIMIZACIÓN DEL SISTEMA DE ACUEDUCTO DEL CORREGIMIENTO DE PUEBLO NUEVO, MUNICIPIO DE GALERAS, DEPARTAMENTO DE SUCRE (BPIN: 202500000043198) (Meta del proyecto: 1) (Tipo de Banco: Banco Territorial)
AMPLIACIÓN Y OPTIMIZACIÓN SEGUNDA ETAPA, DEL SISTEMA DE ACUEDUCTO DE LA CABECERA MUNICIPAL DE LOS PALMITOS, DEPARTAMENTO DE SUCRE. (BPIN: 2022002700127) (Meta del proyecto: ) (Tipo de Banco: Banco de Aliados)
AMPLIACIÓN Y OPTIMIZACIÓN DEL SISTEMA DE ACUEDUCTO DE LA CABECERA MUNICIPAL DE LA UNIÓN, DEPARTAMENTO DE SUCRE. (BPIN: 2021002700194) (Meta del proyecto: ) (Tipo de Banco: Banco de Regalías)
AMPLIACIÓN Y OPTIMIZACIÓN DEL SISTEMA DE ACUEDUCTO DEL CORREGIMIENTO DE NUEVA ESTACIÓN MUNICIPIO DE CAIMITO DEPARTAMENTO DE SUCRE (BPIN:  2021002700139) (Meta del proyecto: ) (Tipo de Banco: Banco de Regalías)</t>
  </si>
  <si>
    <t>AMPLIACIÓN Y OPTIMIZACION DEL SISTEMA DE ACUEDUCTO DEL CENTRO POBLADO DE TIERRA SANTA EN EL MUNICIPIO DE GUARANDA, DEPARTAMENTO DE SUCRE. (Meta del Proyecto: 1) (Pendiente)
AMPLIACIÓN Y OPTIMIZACIÓN DEL SISTEMA DE ACUEDUCTO DE LOS CORREGIMIENTOS DE MATEO PÉREZ, MATA DE CAÑA, MUNICIPIO DE SAMPUÉS, DEPARTAMENTO DE SUCRE (Meta del Proyecto: ) (2020Er0105288)
AMPLIACIÓN Y OPTIMIZACIÓN DEL SISTEMA DE ACUEDUCTO DEL CORREGIMIENTO DE SAN LUIS MUNICIPIO DE SAMPUÉS DEPARTAMENTO DE SUCRE. (Meta del Proyecto: ) (2021002700368)
AMPLIACIÓN Y OPTIMIZACIÓN DEL SISTEMA DE ACUEDUCTO RURAL DEL CORREGIMIENTO DE SANTIAGO APÓSTOL EN EL MUNICIPIO DE SAN BENITO ABAD, DEPARTAMENTO DE SUCRE (Meta del Proyecto: ) (2023002700169)
AMPLIACIÓN Y OPTIMIZACIÓN DEL SISTEMA DE ACUEDUCTO RURAL DE LAS COMUNIDADES LA MEJÍA Y AGUILAR, MUNICIPIO DE CAIMITO, DEPARTAMENTO DE SUCRE (Meta del Proyecto: ) (2021Er0038167)
AMPLIACION Y OPTIMIZACION DEL SISTEMA DE ACUEDUCTO DE LOS CENTROS POBLADOS DE NARIÑO, NARANJAL Y PAMPANILLA DEL MUNICIPIO DE SUCRE, EN EL DEPARTAMENTO DE SUCRE. (Meta del Proyecto: ) (Pendiente)
Ampliacion y optimizacion segunda etapa del sistema de acueducto de los centros poblados de Segovia y Los Perez en el municipio de Sampues, Sucre (Meta del Proyecto: ) (202500000018606)</t>
  </si>
  <si>
    <t xml:space="preserve">AMPLIACIÓN Y OPTIMIZACIÓN DEL SISTEMA DE ACUEDUCTO DEL MUNICIPIO DE SAN ANTONIO DE PALMITO, DEPARTAMENTO DE SUCRE. (Meta del Proyecto: ) (20211301010068)
AMPLIACIÓN DE REDES DE ACUEDUCTO DE LA CABECERA MUNICIPAL HACIA LA VEREDA LA GLORIA EN EL MUNICIPIO DE BUENAVISTA, DEPARTAMENTO DE SUCRE. (Meta del Proyecto: ) </t>
  </si>
  <si>
    <t>2021002700116, 20221301010208, 2020Er0099828, 2023002700002, 202500000029431, 202500000043198, 20211301010068, 2022002700127, 2020Er0105288, 2021002700194, 2021002700139, 2021002700368, 2023002700169, 2021Er0038167, 202500000018606</t>
  </si>
  <si>
    <t xml:space="preserve">AMPLIACIÓN Y OPTIMIZACIÓN DEL SISTEMA DE ACUEDUCTO DEL CORREGIMIENTO DE CAYO DE LA CRUZ MUNICIPIO DE SAN MARCOS, SUCRE.
AMPLIACIÓN Y OPTIMIZACIÓN DEL SISTEMA DE ACUEDUCTO RURAL DE LOS CORREGIMIENTOS DE SEGOVIA Y LOS PEREZ EN EL MUNICIPIO DE SAMPUÉS SUCRE
AMPLIACIÓN Y OPTIMIZACIÓN DEL SISTEMA DE ACUEDUCTO RURAL DE LAS COMUNIDADES LA SOLERA 1 Y 2 DEL MUNICIPIO DE CAIMITO DEPARTAMENTO DE SUCRE
AMPLIACIÓN Y OPTIMIZACIÓN DEL SISTEMA DE ACUEDUCTO EN EL MUNICIPIO DE SAN ANTONIO DE PALMITO, DEPARTAMENTO DE SUCRE.
AMPLIACIÓN Y OPTIMIZACIÓN DEL SISTEMA DE ACUEDUCTO RURAL DE LAS COMUNIDADES LA MEJÍA Y AGUILAR, MUNICIPIO DE CAIMITO, DEPARTAMENTO DE SUCRE.
AMPLIACIÓN Y OPTIMIZACIÓN DEL SISTEMA DE ACUEDUCTO DEL CORREGIMIENTO DE SANTIAGO APÓSTOL EN EL MUNICIPIO DE SAN BENITO ABAD, DEPARTAMENTO DE SUCRE.
AMPLIACIÓN Y OPTIMIZACIÓN DEL SISTEMA DE ACUEDUCTO DEL CORREGIMIENTO DE PUEBLO NUEVO, MUNICIPIO DE GALERAS, DEPARTAMENTO DE SUCRE
AMPLIACIÓN Y OPTIMIZACIÓN DEL SISTEMA DE ACUEDUCTO DEL CORREGIMIENTO DE CAYO DE LA CRUZ MUNICIPIO DE SAN MARCOS, SUCRE.
AMPLIACIÓN Y OPTIMIZACIÓN DEL SISTEMA DE ACUEDUCTO DE LOS CORREGIMIENTOS DE MATEO PÉREZ Y MATA DE CAÑA EN EL MUNICIPIO DE SAMPUÉS -SUCRE
AMPLIACIÓN Y OPTIMIZACIÓN DEL SISTEMA DE ACUEDUCTO PRIMERA ETAPA DE LA CABECERA MUNICIPAL DE MORROA, DEPARTAMENTO DE SUCRE
AMPLIACIÓN Y OPTIMIZACIÓN SEGUNDA ETAPA, DEL SISTEMA DE ACUEDUCTO DE LA CABECERA MUNICIPAL DE LOS PALMITOS, DEPARTAMENTO DE SUCRE
CONSTRUCCIÓN DEL SISTEMA DE ACUEDUCTO DE LAS COMUNIDADES RURALES DE ALEMANIA, CARNE FLACA, COLONCITO Y SANTA TERESA, EN EL MUNICIPIO DE MAJAGUAL, DEPARTAMENTO DE SUCRE
AMPLIACIÓN Y OPTMIZACIÓN DEL SISTEMA DE ACUEDUCTO DE LA CABECERA MUNICIPAL DE LA UNIÓN, DEPARTAMENTO DE SUCRE
“AMPLIACIÓN Y OPTIMIZACIÓN DEL SISTEMA DE ACUEDUCTO DEL CORREGIMIENTO DE NUEVA ESTACIÓN, MUNICIPIO DE CAIMITO- DEPARTAMENTO DE SUCRE”
“AMPLIACIÓN Y OPTMIZACIÓN DEL SISTEMA DE ACUEDUCTO DEL CORREGIMIENTO DE SAN LUIS - MUNICIPIO DE SAMPUES-SUCRE”
AMPLIACIÓN Y OPTIMIZACIÓN DEL SISTEMA DE ACUEDUCTO DEL CORREGIMIENTO DIAZGRANADOS, EN EL MUNICIPIO DE GUARANDA, DEPARTAMENTO DE SUCRE
AMPLIACIÓN Y OPTIMIZACIÓN DEL SISTEMA DE ACUEDUCTO TERCERA ETAPA DE LA CABECERA MUNICIPAL DE SUCRE, DEPARTAMENTO DE SUCRE
AMPLIACIÓN Y OPTIMIZACIÓN DEL SISTEMA DE ACUEDUCTO DE LOS CORREGIMIENTOS PITA ABAJO Y PITA EN MEDIO EN EL MUNICIPIO DE TOLÚ, DEPARTAMENTO DE SUCRE
AMPLIACIÓN Y OPTIMIZACIÓN DEL SISTEMA DE ACUEDUCTO DEL CORREGIMIENTO DE CAYO DE LA CRUZ MUNICIPIO DE SAN MARCOS, SUCRE.
AMPLIACIÓN Y OPTIMIZACIÓN DEL SISTEMA DE ACUEDUCTO DE LOS CORREGIMIENTOS DE MATEO PÉREZ Y MATA DE CAÑA EN EL MUNICIPIO DE SAMPUÉS -SUCRE
AMPLIACIÓN Y OPTMIZACIÓN DEL SISTEMA DE ACUEDUCTO DE LA CABECERA MUNICIPAL DE LA UNIÓN, DEPARTAMENTO DE SUCRE
AMPLIACIÓN Y OPTIMIZACIÓN DEL SISTEMA DE ACUEDUCTO RURAL REGIONAL DEL CORREGIMIENTO DE SAN ANTONIO Y LABARCÉS DEL MUNICIPIO DE SAN ONOFRE, SUCRE. 
AMPLIACION Y OPTIMIZACION DEL SISTEMA DE ACUEDUCTO DEL CORREGIMIENTO SIETE PALMAS, MUNICIPIO DE CAIMITO - DEPARTAMENTO DE SUCRE.
AMPLIACION Y OPTIMIZACION DEL SISTEMA DE ACUEDUCTO DE LA CABECERA MUNICIPAL DEL ROBLE
</t>
  </si>
  <si>
    <t>AMPLIACIÓN Y OPTIMIZACIÓN DEL SISTEMA DE ACUEDUCTO RURAL DE LAS COMUNIDADES LA SOLERA 1 Y 2 DEL MUNICIPIO DE CAIMITO DEPARTAMENTO DE SUCRE.  (BPIN: 2021002700116)  (Meta del Proyecto: 1) (Ejecutado: 1)
OPTIMIZACIÓN Y AMPLIACIÓN DEL SISTEMA DE ACUEDUCTO DE LOS CORREGIMIENTOS DE QUITA SUEÑO, CHAPARRAL Y CAMAJON EN EL MUNICIPIO DE SUCRE DEPARTAMENTO DE SUCRE  (BPIN: 2023002700112)  (Meta del Proyecto: 1) (Ejecutado: 1)</t>
  </si>
  <si>
    <t>AMPLIACIÓN Y OPTIMIZACIÓN DEL SISTEMA DE ACUEDUCTO PRIMERA ETAPA DE LA CABECERA MUNICIPAL DEL MUNICIPIO DE MORROA DEPARTAMENTO DE SUCRE (BPIN: 20221301010208) (Meta del proyecto: 1) (Tipo de Banco: Banco de Regalías)
AMPLIACIÓN Y OPTIMIZACIÓN DEL SISTEMA DE ACUEDUCTO DEL CORREGIMIENTO DE CAYO DE LA CRUZ MUNICIPIO DE SAN MARCOS, SUCRE (BPIN: 2020Er0099828) (Meta del proyecto: 1) (Tipo de Banco: Banco Territorial)
AMPLIACIÓN Y OPTIMIZACIÓN DEL SISTEMA DE ACUEDUCTO DEL CORREGIMIENTO DIAZGRANADOS, EN EL MUNICIPIO DE GUARANDA, DEPARTAMENTO DE SUCRE. (BPIN: 2023002700002) (Meta del proyecto: 1) (Tipo de Banco: Banco Territorial)
AMPLIACIÓN Y OPTIMIZACIÓN DEL SISTEMA DE ACUEDUCTO DEL CORREGIMIENTO DE NUEVA ESTACIÓN MUNICIPIO DE CAIMITO DEPARTAMENTO DE SUCRE (BPIN: 2021002700139) (Meta del proyecto: 1) (Tipo de Banco: Banco de Aliados)
AMPLIACIÓN Y OPTIMIZACIÓN DEL SISTEMA DE ACUEDUCTO DE LA CABECERA MUNICIPAL DE LA UNIÓN, DEPARTAMENTO DE SUCRE (BPIN: 2021002700194) (Meta del proyecto: 1) (Tipo de Banco: Banco de Regalías)
AMPLIACIÓN Y OPTIMIZACIÓN SEGUNDA ETAPA, DEL SISTEMA DE ACUEDUCTO DE LA CABECERA MUNICIPAL DE LOS PALMITOS, DEPARTAMENTO DE SUCRE (BPIN: 2022002700127) (Meta del proyecto: 1) (Tipo de Banco: Banco Territorial)
OPTIMIZACIÓN DEL SISTEMA DE ACUEDUCTO DEL MUNICIPIO DE SAN LUIS DE SINCÉ DEL DEPARTAMENTO DE SUCRE (PRIMERA ETAPA). (BPIN: ) (Meta del proyecto: 1) (Tipo de Banco: Banco de Aliados)</t>
  </si>
  <si>
    <t>AMPLIACIÓN Y OPTIMIZACIÓN DEL SISTEMA DE ACUEDUCTO DE LOS CORREGIMIENTOS DE MATEO PÉREZ Y MATA DE CAÑA EN EL MUNICIPIO DE SAMPUÉS -SUCRE. (Meta del Proyecto: 1) (2020Er0105288)
AMPLIACION Y OPTIMIZACION DEL SISTEMA DE ACUEDUCTO DE LOS CENTROS POBLADOS DE NARIÑO, NARANJAL Y PAMPANILLA DEL MUNICIPIO DE SUCRE, EN EL DEPARTAMENTO DE SUCRE. (Meta del Proyecto: 1) (Pendiente)
AMPLIACIÓN Y OPTIMIZACION DEL SISTEMA DE ACUEDUCTO DEL CENTRO POBLADO DE TIERRA SANTA EN EL MUNICIPIO DE GUARANDA, DEPARTAMENTO DE SUCRE. (Meta del Proyecto: 1) (Pendiente)
AMPLIACIÓN Y OPTIMIZACIÓN DEL SISTEMA DE ACUEDUCTO RURAL DE LAS COMUNIDADES LA MEJÍA Y AGUILAR, MUNICIPIO DE CAIMITO, DEPARTAMENTO DE SUCRE (Meta del Proyecto: 1) (2021Er0038167)
AMPLIACIÓN Y OPTIMIZACIÓN DEL SISTEMA DE ACUEDUCTO RURAL DE LOS CORREGIMIENTO DE SEGOVIA Y LOS PÉREZ EN EL MUNICIPIO DE SAMPUÉS, DEPARTAMENTO DE SUCRE (Meta del Proyecto: 1) (2023002700160)
AMPLIACIÓN Y OPTIMIZACIÓN DEL SISTEMA DE ACUEDUCTO DEL CORREGIMIENTO DE SAN LUIS MUNICIPIO DE SAMPUÉS DEPARTAMENTO DE SUCRE (Meta del Proyecto: 1) (2021002700368)
AMPLIACIÓN Y OPTIMIZACIÓN DEL SISTEMA DE ACUEDUCTO RURAL DEL CORREGIMIENTO DE SANTIAGO APÓSTOL EN EL MUNICIPIO DE SAN BENITO ABAD, DEPARTAMENTO DE SUCRE (Meta del Proyecto: 1) (2023002700169)</t>
  </si>
  <si>
    <t xml:space="preserve">AMPLIACIÓN Y OPTIMIZACIÓN DEL SISTEMA DE ACUEDUCTO DEL MUNICIPIO DE SAN ANTONIO DE PALMITO, DEPARTAMENTO DE SUCRE (Meta del Proyecto: 1) 
AMPLIACIÓN DE REDES DE ACUEDUCTO DE LA CABECERA MUNICIPAL HACIA LA VEREDA LA GLORIA EN EL MUNICIPIO DE BUENAVISTA, DEPARTAMENTO DE SUCRE. (Meta del Proyecto: 1) </t>
  </si>
  <si>
    <t>2021002700116, 2023002700112, 20221301010208, 2020Er0099828, 2020Er0105288, 2023002700002, 2021Er0038167, 2023002700160, 2021002700368, 2021002700139, 2021002700194, 2022002700127, 2023002700169</t>
  </si>
  <si>
    <t>AMPLIACIÓN Y OPTIMIZACIÓN DEL SISTEMA DE ACUEDUCTO RURAL DE LOS CORREGIMIENTOS DE SEGOVIA Y LOS PEREZ EN EL MUNICIPIO DE SAMPUÉS SUCRE
AMPLIACIÓN Y OPTIMIZACIÓN DEL SISTEMA DE ACUEDUCTO EN EL MUNICIPIO DE SAN ANTONIO DE PALMITO, DEPARTAMENTO DE SUCRE.
AMPLIACIÓN Y OPTIMIZACIÓN DEL SISTEMA DE ACUEDUCTO RURAL DE LAS COMUNIDADES LA MEJÍA Y AGUILAR, MUNICIPIO DE CAIMITO, DEPARTAMENTO DE SUCRE.
AMPLIACIÓN Y OPTIMIZACIÓN DEL SISTEMA DE ACUEDUCTO DEL CORREGIMIENTO DE SANTIAGO APÓSTOL EN EL MUNICIPIO DE SAN BENITO ABAD, DEPARTAMENTO DE SUCRE.
OPTIMIZACIÓN DEL SISTEMA DE ACUEDUCTO DEL CORREGIMIENTO DE BUENAVISTA EN EL MUNICIPIO DE SAN MARCOS, DEPARTAMENTO DE SUCRE
AMPLIACIÓN Y OPTIMIZACIÓN DEL SISTEMA DE ACUEDUCTO DEL CORREGIMIENTO DE PUEBLO NUEVO, MUNICIPIO DE GALERAS, DEPARTAMENTO DE SUCRE
OPTIMIZACIÓN DEL SISTEMA DE ACUEDUCTO DEL MUNICIPIO DE SAN LUIS DE SINCÉ DEL DEPARTAMENTO DE SUCRE
AMPLIACIÓN Y OPTIMIZACIÓN DEL SISTEMA DE ACUEDUCTO TERCERA ETAPA DE LA CABECERA MUNICIPAL DE SUCRE, DEPARTAMENTO DE SUCRE
AMPLIACIÓN Y OPTIMIZACIÓN DEL SISTEMA DE ACUEDUCTO DE LOS CORREGIMIENTOS PITA ABAJO Y PITA EN MEDIO EN EL MUNICIPIO DE TOLÚ, DEPARTAMENTO DE SUCRE
AMPLIACIÓN Y OPTIMIZACIÓN DEL SISTEMA DE ACUEDUCTO RURAL REGIONAL DEL CORREGIMIENTO DE SAN ANTONIO Y LABARCÉS DEL MUNICIPIO DE SAN ONOFRE, SUCRE. 
AMPLIACION Y OPTIMIZACION DEL SISTEMA DE ACUEDUCTO DEL CORREGIMIENTO SIETE PALMAS, MUNICIPIO DE CAIMITO - DEPARTAMENTO DE SUCRE
AMPLIACION Y OPTIMIZACION DEL SISTEMA DE ACUEDUCTO DE LA CABECERA MUNICIPAL DEL ROBLE.</t>
  </si>
  <si>
    <t>PROGRAMA CULTURA DEL AGUA Y CAPACITACIÓN EN ESTILOS DE VIDA SALUDABLE (Meta del Proyecto/gestión: 200) (Tipo de Banco: Banco de Gestiones)
CAPACITACIÓN LEY 142 (Meta del Proyecto/gestión: 100) (Tipo de Banco: Banco de Gestiones)</t>
  </si>
  <si>
    <t>PROGRAMA CULTURA DEL AGUA Y CAPACITACIÓN EN ESTILOS DE VIDA SALUDABLE (Tipo de Banco: Banco de Gestiones) (Meta del Proyecto/gestión: 200) (Ejecutado: 478)
CAPACITACIÓN LEY 142 (Tipo de Banco: Banco de Gestiones) (Meta del Proyecto/gestión: 100) (Ejecutado: 126)</t>
  </si>
  <si>
    <t xml:space="preserve">PROGRAMA CULTURA DEL AGUA Y CAPACITACIÓN EN ESTILOS DE VIDA SALUDABLE (Meta del Proyecto: 50) 
CAPACITACIÓN LEY 142 (Meta del Proyecto: 50) </t>
  </si>
  <si>
    <t>ESTUDIOS Y DISEÑOS PARA LA OPTIMIZACIÓN Y/O AMPLIACION DEL SISTEMA DE ACUEDUCTO Y ALCANTARILLADO SANITARIO EN EL CORREGIMIENTO SAN RAFAEL, MUNICIPIO DE OVEJAS, SUCRE. (BPIN: 202500000028902) (Meta del proyecto: 1) (Tipo de Banco: Banco Territorial)
ESTUDIOS Y DISEÑOS PARA LA OPTIMIZACION DEL SISTEMA DE ACUEDUCTO DE LA CABECERA MUNICIPAL DE LOS PALMITOS, DEPARTAMENTO DE SUCRE. (BPIN: 202500000015450) (Meta del proyecto: 1) (Tipo de Banco: Banco Territorial)
ESTUDIOS Y DISEÑOS PARA LA CONSTRUCCIÓN DEL SISTEMA DE ABASTECIMIENTO DE AGUA POTABLE DE LAS COMUNIDADES DE LAS CHICHAS, PROVIDENCIA Y LOS ANONES, MUNICIPIO DE BUENAVISTA, DEPARTAMENTO DE SUCRE (BPIN: 2024002700123) (Meta del proyecto: 1) (Tipo de Banco: Banco Territorial)
ESTUDIOS Y DISEÑOS PARA LA AMPLIACION Y OPTIMIZACIÓN DEL SISTEMA DE ACUEDUCTO DE LA CABECERA MUNICIPAL DE EL ROBLE, DEPARTAMENTO DE SUCRE (BPIN: 2024002700122) (Meta del proyecto: 1) (Tipo de Banco: Banco Territorial)
Estudios y Diseños para la Construcción del Siestema de Alcantarillado Sanitario del Corregimiento de Palo Alto, Municipio de San Onofre Sucre. (BPIN: 202500000030851) (Meta del proyecto: 1) (Tipo de Banco: Banco Territorial)</t>
  </si>
  <si>
    <t>Estudios y Diseños para la ampliación y optimización del sistema de acueducto de los centros poblados de Nariño, Naranjal y Pampanilla del municipio de Sucre, Sucre (Meta del Proyecto: 1) (202500000021014)
Estudios y diseños para la optimización y/o ampliación del sistema de acueducto y alcantarillado sanitario en el corregimiento siete palmas, Municipio de Caimito (Meta del Proyecto: 1) (202500000026430)
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 (Meta del Proyecto: 1) (2023002700177)</t>
  </si>
  <si>
    <t>DISEÑO DE LA ALTERNATIVA SOSTENIBLE DE PROVISIÓN DE AGUA PARA LAS SUBREGIONES SABANA Y MONTES DE MARÍA DEL DEPARTAMENTO DE SUCRE (ACUEDUCTO REGIONAL DE LA SABANA) (Meta del Proyecto: 1) (2021000020074)
Estudios y diseños para la ampliación y optimización de los sistemas de acueducto de los municipios de Colosó y Chalán, en el departamento de Sucre (Meta del Proyecto: 1) (202500000024632)</t>
  </si>
  <si>
    <t>202500000028902, 202500000015450, 2024002700123, 2021000020074, 2024002700122, 202500000021014, 202500000024632, 202500000026430, 2023002700177, 202500000030851</t>
  </si>
  <si>
    <t>ESTUDIOS Y DISEÑOS PARA LA CONSTRUCCIÓN DEL SISTEMA DE ABASTECIMIENTO DE AGUA POTABLE Y MANEJO DE AGUAS RESIDUALES PARA EL CORREGIMIENTO SIETE PALMAS, MUNICIPIO DE CAIMITO, DEPARTAMENTO DE SUCRE.
ESTUDIOS Y DISEÑOS PARA LA CONSTRUCCIÓN DEL SISTEMA DE ABASTECIMIENTO DE AGUA POTABLE Y MANEJO DE AGUAS RESIDUALES DEL CORREGIMIENTO BOCA CERRADA, MUNICIPIO DE SAN ONOFRE, DEPARTAMENTO DE SUCRE.
ESTUDIOS Y DISEÑOS PARA LA CONSTRUCCIÓN DEL SISTEMA DE MANEJO DE AGUAS RESIDUALES DEL CORREGIMIENTO EL LIMÓN, MUNICIPIO DE SAN MARCOS, DEPARTAMENTO DE SUCRE</t>
  </si>
  <si>
    <t>Construcción de unidades sanitarias para vivienda rural dispersa de los municipios de San Marcos y San Juan de Betulia en el Departamento de Sucre.  (BPIN: 2023002700077)  (Meta del Proyecto: 66) (Ejecutado: 66)</t>
  </si>
  <si>
    <t>2023002700077</t>
  </si>
  <si>
    <t>Funcionamiento ADS  (BPIN: Por Gestión)  (Meta del Proyecto: 1) (Ejecutado: 1)</t>
  </si>
  <si>
    <t>Funcionamiento ADS (Meta del Proyecto/gestión: 1) (Tipo de Banco: Banco de Gestiones)</t>
  </si>
  <si>
    <t>Funcionamiento ADS (Tipo de Banco: Banco de Gestiones) (Meta del Proyecto/gestión: 1) (Ejecutado: 1)</t>
  </si>
  <si>
    <t>Funcionamiento ADS (Meta del Proyecto: 1) (Por Gestión)</t>
  </si>
  <si>
    <t xml:space="preserve">CONSTRUCCIÓN DEL SISTEMA DE ALCANTARILLADO DE LA CABECERA MUNICIPAL DE SAN BENITO ABAD (FASE II) DEPARTAMENTO DE SUCRE (Meta del Proyecto: 1) (2018002700092)
CONSTRUCCIÓN DE LA SEGUNDA ETAPA DEL SISTEMA DE ALCANTARILLADO DEL CORREGIMIENTO DE SANTIAGO APÓSTOL, MUNICIPIO DE SAN BENITO DE ABAD, DEPARTAMENTO DE SUCRE (Meta del Proyecto: 1) (2021002700153)
CONTRUCCIÓN DEL SISTEMA DE ALCANTARILLADO DEL CORREGIMIENTO CEJA DEL MANGO EN EL MUNICIPIO DE SAMPUES, DEPARTAMENTO DE SUCRE  (Meta del Proyecto: 1) </t>
  </si>
  <si>
    <t>CONSTRUCCIÓN DEL SISTEMA DE TRATAMIETO DE AGUAS RESIDUALES E INTERCEPTOR DEL ALCANTARILLADO SANITARIO DEL MUNICIPO DE COROZAL (Meta del Proyecto: 1) (2021002700097)</t>
  </si>
  <si>
    <t>2018002700092, 2021002700153, 2021002700097</t>
  </si>
  <si>
    <t>CONSTRUCCIÓN DEL SISTEMA DE TRATAMIETO DE AGUAS  RESIDUALES E INTERCEPTOR DEL ALCANTARILLADO SANITARIO DEL MUNICIPO DE COROZAL EL MUNICIPIO DE COROZAL
CONSTRUCCIÓN DE LA PRIMERA ETAPA DEL SISTEMA DE ALCANTARILLADO SANITARIO DEL CORREGIMIENTO DE RINCÓN DEL MAR DEL MUNICIPIO DE SAN ONOFRE, SUCRE
CONSTRUCCIÓN DE LA SEGUNDA ETAPA DEL SISTEMA DE ALCANTARILLADO DEL CORREGIMIENTO DE SANTIAGO APÓSTOL, MUNICIPIO DE SAN BENITO DE ABAD, DEPARTAMENTO DE SUCRE.
CONSTRUCCIÓN DEL SISTEMA DE ALCANTARILLADO DEL CORREGIMIENTO DE PUNTA DE BLANCO MUNICIPIO DE SAN BENITO DE ABAD
CONSTRUCCIÓN DEL SISTEMA DE ALCANTARILLADO DE LOS CORREGIMIENTOS DE SAN ANTONIO Y LABARCÉS, MUNICIPIO DE SAN ONOFRE
CONSTRUCCIÓN DE LA SEGUNDA ETAPA DEL SISTEMA DE ALCANTARILLADO DEL CORREGIMIENTO DE SANTIAGO APÓSTOL, MUNICIPIO DE SAN BENITO DE ABAD, DEPARTAMENTO DE SUCRE.
CONSTRUCCIÓN DEL SISTEMA DE ALCANTARILLADO DEL CORREGIMIENTO DE LA VENTURA, MUNICIPIO DE SAN BENITO ABAD
CONSTRUCCIÓN DEL SISTEMA DE ALCANTARILLADO DEL CORREGIMIENTO DE PUERTO FRANCO, MUNICIPIO DE GALERAS
CONSTRUCCIÓN  DEL SISTEMA DE ALCANTARILLADO DEL MUNICIPIO DE SUCRE- SUCRE
CONSTRUCCIÓN DEL ALCANTARILLADO SANITARIO DEL CORREGIMIENTO SAN JOSE DE RIVERA, MUNICIPIO DE GALERAS, DEPARTAMENTO DE SUCRE</t>
  </si>
  <si>
    <t>AMPLIACIÓN Y OPTIMIZACIÓN DEL SISTEMA DE ALCANTARILLADO URBANO DEL MUNICIPIO DE MORROA, DEPARTAMENTO DE SUCRE (PRIMERA ETAPA) (Meta del Proyecto: ) (2022002700077)</t>
  </si>
  <si>
    <t>2022002700077</t>
  </si>
  <si>
    <t>AMPLIACION Y OPTIMIZACION (PRIMERA ETAPA) DEL SISTEMA DE ALCANTARILLADO URBANO DEL MUNICIPIO DE MORROA, DEPARTAMENTO DE SUCRE
CONSTRUCCIÓN DEL SISTEMA DE ALCANTARILLADO DE LA CABECERA MUNICIPAL DE SAN BENITO ABAD (FASE II) DEPARTAMENTO DE SUCRE
CONSTRUCCIÒN DE OBRAS DE RECOLECCIÒN Y MANEJO DE AGUAS RESIDUALES Y OPTIMIZACION DEL SITEMA DE ABASTECIMIENTO DE AGUA , EN LAS LOCALIDADES DE LIBERTAD Y SABANETICA DEL MUNICIPIO DE SAN ONOFRE
MPLIACIÓN Y OPTIMIZACIÓN DEL SISTEMA DE ALCANTARILLADO DE LA CABECERA MUNICIPAL DE SAMPUÉS, DEPARTAMENTO DE SUCRE</t>
  </si>
  <si>
    <t>OPTIMIZACIÓN DEL INTERCEPTOR VENECIA - LOS ALPES EN EL MUNICIPIO DE SINCELEJO, DEPARTAMENTO DE SUCRE. (BPIN: 2020700010140) (Meta del proyecto: 1) (Tipo de Banco: Banco de Regalías)
OPTIMIZACIÓN DEL SISTEMA DE ALCANTARILLADO DEL CORREGIMIENTO DE LAS PIEDRAS, MUNICIPIO DE TOLUVIEJO, DEPARTAMENTO DE SUCRE (BPIN: 2023002700164) (Meta del proyecto: 1) (Tipo de Banco: Banco Territorial)</t>
  </si>
  <si>
    <t>OPTIMIZACIÓN DEL SISTEMA DE ALCANTARILLADO DEL MUNICIPIO DE SAN LUIS DE SINCÉ DEL DEPARTAMENTO DE SUCRE (Meta del Proyecto: 1) (2023EE0054636)
AMPLIACIÓN Y OPTIMIZACIÓN DEL SISTEMA DE ALCANTARILLADO URBANO DEL MUNICIPIO DE MORROA, DEPARTAMENTO DE SUCRE (PRIMERA ETAPA) (Meta del Proyecto: 1) (2022002700077)</t>
  </si>
  <si>
    <t>2020700010140, 2023EE0054636, 2022002700077, 2023002700164</t>
  </si>
  <si>
    <t>FORTALECIMIENTO INSTITUCIONAL A LAS EMPRESAS DE SERVICIO PÚBLICOS DOMICILIARIOS DE LOS MUNICIPIOS DE MORROA, SAN LUIS DE SINCÉ, LOS PALMITOS, SAN BENITO ABAD (BPIN: 202400000004840) (Meta del proyecto: 4) (Tipo de Banco: Banco Territorial)
ASISTENCIA TÉCNICA DE LA EMPRESAS DE SERVICIOS PÚBLICOS DE LOS MUNICIPIOS DE SAMPUÉS, BUENAVISTA, TOLUVIEJO Y OVEJAS (Meta del Proyecto/gestión: 8) (Tipo de Banco: Banco de Gestiones)
ASISTENCIA TÉCNICA A LA EMPRESA ACUAPAL DE SAN ANTONIO DE PALMITO  Y LA EMPRESA DE ACUEDUCTO Y ALCANTARILLADO DE CAIMITO (Meta del Proyecto/gestión:  ) (Tipo de Banco: Banco de Gestiones)</t>
  </si>
  <si>
    <t>ASISTENCIA TÉCNICA DE LA EMPRESAS DE SERVICIOS PÚBLICOS DE LOS MUNICIPIOS DE SAMPUÉS, BUENAVISTA, TOLUVIEJO Y OVEJAS (Tipo de Banco: Banco de Gestiones) (Meta del Proyecto/gestión: 8) (Ejecutado: 4)
ASISTENCIA TÉCNICA A LA EMPRESA ACUAPAL DE SAN ANTONIO DE PALMITO  Y LA EMPRESA DE ACUEDUCTO Y ALCANTARILLADO DE CAIMITO (Tipo de Banco: Banco de Gestiones) (Meta del Proyecto/gestión:  ) (Ejecutado: 2)</t>
  </si>
  <si>
    <t xml:space="preserve">ASISTENCIA TÉCNICA DE LA EMPRESAS DE SERVICIOS PÚBLICOS DE LOS MUNICIPIOS DE COLOSÓ, CHALÁN (Meta del Proyecto: ) </t>
  </si>
  <si>
    <t xml:space="preserve">ASISTENCIA TÉCNICA DE LA EMPRESAS DE SERVICIOS PÚBLICOS DE LOS MUNICIPIOS DE SUCRE, GUARANDA Y  EL ROBLE. (Meta del Proyecto: ) </t>
  </si>
  <si>
    <t>202400000004840</t>
  </si>
  <si>
    <t xml:space="preserve">Empresa De Acueducto Alcantarillado Y Aseo DE CHALAN - Aguas De Chalan. S.A E.S.P
AGUAS DE MORROA S. A E. S. P
Empresa Municipal de Acueducto, Alcantarillado y Aseo del Municipio de San Benito Abad Sucre. - “AGUAS DE SAN BENITO ABAD S.A. E.S.P”
EMPRESA  OFICIAL DE  ACUEDUCTO, ALCANTARRILLADO Y ASEO DEL MUNICIPIO DE SAMPUES. - EMPASAM  E.S.P
Empresa de Servicios Públicos de Galeras - EMPAGAL S.A  E.S.P.
AGUAS DE TOROBE
APOYO A LA LEGALIZACIÓN DE SERVIDUMBRES PARA EL DESARROLLO DEL PROYECTO: CONSTRUCCIÓN DEL SISTEMA DE TRATAMIENTO DE AGUAS RESIDUALES E INTERCEPTOR DEL SISTEMA DE ALCANTARILLADO SANITARIO DEL MUNICIPIO DE COROZAL SUCRE
Empresa Oficial De Acueducto Alcantarillado Y Aseo Del Municipio De Toluviejo S.A Esp
 EMPRESA MUNICIPAL DE ACUEDUCTO ALCANTARRILLADO Y ASEO MUNICIPIO DE SAN ANTONIO DE PALMITO - ACUAPAL S A. E.S.P
Empresa Municipal de Acueducto, Alcantarillado y Aseo del Municipio de Caimito – Sucre - “AGUAS DE CAIMITO S.A. E.S.P”
Empresa de Servicios Públicos de Acueducto, Alcantarillado y Aseo de Sucre-Sucre. - “AAA DE SUCRE S.A. E.S.P”
AGUAS DEL MORROSQUILLO. S.A.  E.S.P
AGUAS DE SINCE S.A E.S.P
Empresa Municipal De Acueducto Alcantarillado Y Aseo Del Municipio De Buenavista Sucre - Aguas De Buenavista S A Esp
Empresa de Servicios Públicos Aguas de Padilla, -  “Aguas de Padilla S.A. E.S.P”
 EMPRESA MUNICIPAL DE ACUEDUCTO ALCANTARRILLADO Y ASEO DEL MUNICIPIO DE COLOSO  - Aguas De Coloso S.A  E.S.P
Administración Pública Cooperativa Empresa de Servicios de Guaranda - “Empresa Cooperativa de Guaranda “EMCOOG”.
Empresa Municipal de Acueducto, Alcantarillado y Aseo del municipio de La Unión - “ UNIÓN AAA S.A. E.S.P”
Empresa de Servicios Públicos Los Palmitos – EMPAL SA. E.S.P,  
Cooperativa De Acueducto Alcantarillado Y Aseo De Majagual Sucre E S P
 AGUAS DEL GOLFO  S.A. E.S.P. 
Empresa Municipal De Acueducto Alcantarillado Y Aseo Del Municipio De Ovejas Sucre - Aaa De Ovejas S.A. E.S.P.
TRIPLE A DEL NORTE S.A.S  E.S.P
Aguas de Betulia S.A E.S.P
Aguas De San Pedro S A E S
</t>
  </si>
  <si>
    <t>CONSTRUCCIÓN DEL RELLENO SANITARIO REGIONAL SAN JORGE, LOCALIZADO EN EL MUNICIPIO DE CAIMITO, DEPARTAMENTO DE SUCRE. (Meta del Proyecto: 1) (2021Er0054485)</t>
  </si>
  <si>
    <t>ERRADICACIÓN DE LOS 5 BASUREROS BASUREROS ABIERTOS A CIELO ABIERTO PRESENTES EN EL CORREGIMIENTO DE CHINULITO, MUNICIPIO DE COLOSÓ, DEPARTAMENTO DE SUCRE (Meta del Proyecto: 1) (Por Gestión)</t>
  </si>
  <si>
    <t>2021Er0054485</t>
  </si>
  <si>
    <t>PERSONAS ASISTIDAS TECNICAMENTE EN LAS AREAS BENEFICIADAS CON EL PROYECTO: CONSTRUCCIÓN DEL RELLENO SANITARIO REGIONAL SAN JORGE, LOCALIZADO EN EL MUNICIPIO DE CAIMITO, DEPARTAMENTO DE SUCRE (2021Er0054485) (Meta del Proyecto/gestión: 200) (Tipo de Banco: Banco de Gestiones)
CLUBES DEFENSORES DEL AGUA (Meta del Proyecto/gestión: 100) (Tipo de Banco: Banco de Gestiones)</t>
  </si>
  <si>
    <t>PERSONAS ASISTIDAS TECNICAMENTE EN LAS AREAS BENEFICIADAS CON EL PROYECTO: CONSTRUCCIÓN DEL RELLENO SANITARIO REGIONAL SAN JORGE, LOCALIZADO EN EL MUNICIPIO DE CAIMITO, DEPARTAMENTO DE SUCRE (2021Er0054485) (Tipo de Banco: Banco de Gestiones) (Meta del Proyecto/gestión: 200) (Ejecutado: 67)
CLUBES DEFENSORES DEL AGUA (Tipo de Banco: Banco de Gestiones) (Meta del Proyecto/gestión: 100) (Ejecutado: 475)</t>
  </si>
  <si>
    <t xml:space="preserve">CLUBES DEFENSORES DEL AGUA (Meta del Proyecto: 150) 
PERSONAS ASISTIDAS TECNICAMENTE EN LAS AREAS BENEFICIADAS CON EL PROYECTO: CONSTRUCCIÓN DEL RELLENO SANITARIO REGIONAL SAN JORGE, LOCALIZADO EN EL MUNICIPIO DE CAIMITO, DEPARTAMENTO DE SUCRE (Meta del Proyecto: 100) </t>
  </si>
  <si>
    <t xml:space="preserve">CLUBES DEFENSORES DEL AGUA (Meta del Proyecto: 250) </t>
  </si>
  <si>
    <t xml:space="preserve">Proyecto Residuos Cero: Aprovechamiento, Transformación y Valorización de los Residuos Soliodos generado en el Municipio de Santiago de Tolú departamento de Sucre BPIN Por Generar Meta : 1 (Meta del Proyecto: ) </t>
  </si>
  <si>
    <t>NEGOCIOS VERDES CONSOLIDADOR EN EL MARCO DEL PROYECTO: FORTALECIMIENTO DE CAPACIDADES DE CTEI PARA LA CONSERVACIÓN PRESERVACIÓN Y RESTAURACIÓN DE LOS ECOSISTEMAS A TRAVÉS DE LA CONSOLIDACIÓN DE NEGOCIOS VERDES EN EL DEPARTAMENTO DE SUCRE  (BPIN: )  (Meta del Proyecto: 2) (Ejecutado: 2)</t>
  </si>
  <si>
    <t>EN EL MARCO DEL PROYECTO FORTALECIMIENTO DE CAPACIDADES DE CTEI PARA LA CONSERVACIÓN PRESERVACIÓN Y RESTAURACIÓN DE LOS ECOSISTEMAS A TRAVÉS DE LA CONSOLIDACIÓN DE NEGOCIOS VERDES EN EL DEPARTAMENTO DE SUCRE (Meta del Proyecto/gestión: 8) (Tipo de Banco: Banco de Gestiones)</t>
  </si>
  <si>
    <t>EN EL MARCO DEL PROYECTO FORTALECIMIENTO DE CAPACIDADES DE CTEI PARA LA CONSERVACIÓN PRESERVACIÓN Y RESTAURACIÓN DE LOS ECOSISTEMAS A TRAVÉS DE LA CONSOLIDACIÓN DE NEGOCIOS VERDES EN EL DEPARTAMENTO DE SUCRE (Tipo de Banco: Banco de Gestiones) (Meta del Proyecto/gestión: 8) (Ejecutado: 9)</t>
  </si>
  <si>
    <t>Analizar la posibilidad de realizar homologación debido a que dentro de los indicadores y productos del proyecto no esta relacionado el indicador de resultado "320100300 Negocios verdes consolidados " No obstante el proyecto dentro de su documento tecnico establece la consollidación de 20 nuevos negocios verdes en el departamento de Sucre</t>
  </si>
  <si>
    <t xml:space="preserve">Implementacion del modelo de economia circular en las canteras de explotacion minera del departamento de Sucre. Bpin por generar. Meta : 1  (Meta del Proyecto: ) </t>
  </si>
  <si>
    <t>En el marco de la Estrategia Sucre Circular, se intervinieron através de asistencia técnica 5 empresa en temas de economía circular y sostenibilidad. (Meta del Proyecto/gestión: 5) (Tipo de Banco: Banco de Gestiones)</t>
  </si>
  <si>
    <t>En el marco de la Estrategia Sucre Circular, se intervinieron através de asistencia técnica 5 empresa en temas de economía circular y sostenibilidad. (Tipo de Banco: Banco de Gestiones) (Meta del Proyecto/gestión: 5) (Ejecutado: 4)</t>
  </si>
  <si>
    <t>(Por gestión de funcionamiento)  (Meta del Proyecto: ) (Por Gestión)</t>
  </si>
  <si>
    <t>En el marco de la Estrategia Sucre Circular, se intervinieron através de asistencia técnica 4 empresas para la identificación de medidas de mitigación y adaptación al cambio climático (Meta del Proyecto/gestión: 5) (Tipo de Banco: Banco de Gestiones)
Fortalecimiento de Capacidades para el Desarrollo Empresarial en el Departamento de Sucre (Meta del Proyecto: 7) (Por Gestión)  (Meta del Proyecto/gestión: 7) (Tipo de Banco: Banco de Gestiones)</t>
  </si>
  <si>
    <t>En el marco de la Estrategia Sucre Circular, se intervinieron através de asistencia técnica 4 empresas para la identificación de medidas de mitigación y adaptación al cambio climático (Tipo de Banco: Banco de Gestiones) (Meta del Proyecto/gestión: 5) (Ejecutado: 4)
Fortalecimiento de Capacidades para el Desarrollo Empresarial en el Departamento de Sucre (Meta del Proyecto: 7) (Por Gestión)  (Tipo de Banco: Banco de Gestiones) (Meta del Proyecto/gestión: 7) (Ejecutado: 7)</t>
  </si>
  <si>
    <t>ADQUISICIÓN DE AREAS ESTRATEGICAS PARA CONSERVACION DEL RECURSO HIDRICO EN EL DEPARTAMENTO DE SUCRE  (BPIN: 2024002700071)  (Meta del Proyecto: 96) (Ejecutado: 96)</t>
  </si>
  <si>
    <t>Implementación de estrategias integrales y sostenibles para restaurar las condiciones ambientales, económicas y de gobernanza en las zonas rurales de los Municipios los Palmitos y Morroa, Departamento de Sucre (Meta del Proyecto: 420) 
Restauración del ecosistema de manglares, bosque de corcho, bosque seco tropical y de la hidrodinámica del Santuario de Fauna y Flora El Corchal Mono Hernández San Onofre (Meta del Proyecto: 240) 
RESTAURACIÓN, CONSERVACIÓN Y TRANSFORMACIÓN DE ÁREAS AMBIENTALES ESTRATÉGICAS (Meta del Proyecto: ) 
Restauración del ecosistema de manglares, bosque de corcho, bosque seco tropical y de la hidrodinámica del Santuario de Fauna y Flora El Corchal Mono Hernández San Onofre BPIN por generar. Meta: 240 hectáreas (Meta del Proyecto: 240) 
DE LOS MUNICIPIOS DE SAN JUAN DE BETULIA, MORROA, COROZAL, LOS PALMITOS Y SAMPUÉS EN EL DEPARTAMENTO DE SUCRE (Meta del Proyecto: 660) 
RESTAURACION DE AREAS ESTRATEGICAS PARA LA CONSERVACIÓN DEL RECURSO HÍDRICO EN EL DEPARTAMENTO DE SUCRE (Meta del Proyecto: 65,5) (202400000007089)
Rehabilitación integral de los ecosistemas, biodiversidad y los servicios ecosistémicos del caño la Mojana en el departamento de Sucre (Meta del Proyecto: 1333) (2021702650040)
RECUPERACION AMBIENTAL DE UN ÁREA ESTRATEGICA PARA LA CONSERVACIÓN DEL RECURSO HÍDRICO EN EL MUNICIPIO DE LOS PALMITOS DEPARTAMENTO DE SUCRE. (Meta del Proyecto: 96,1669) (202500000034248)</t>
  </si>
  <si>
    <t xml:space="preserve">Implementación de estrategias integrales y sostenibles para restaurar las condiciones ambientales, económicas y de gobernanza en las zonas rurales de los Municipios los Palmitos y Morroa, Departamento de Sucre BPIN por generar. Meta: 420 hectáreas (Meta del Proyecto: 420) 
RESTAURACIÓN, CONSERVACIÓN Y TRANSFORMACIÓN DE ÁREAS AMBIENTALES ESTRATÉGICAS DE LOS MUNICIPIOS DE SAN JUAN DE BETULIA, MORROA, COROZAL, LOS PALMITOS Y SAMPUÉS EN EL DEPARTAMENTO DE SUCRE (Meta del Proyecto: 660) </t>
  </si>
  <si>
    <t>2024002700071, 202400000007089, 202500000034248, 2021702650040</t>
  </si>
  <si>
    <t>Participación en el Festival Sumate al Bosque 2024  (BPIN: Por Gestión)  (Meta del Proyecto: 60) (Ejecutado: 60)</t>
  </si>
  <si>
    <t>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(BPIN: ) (Meta del proyecto: 144) (Tipo de Banco: Banco de Gestiones; Sin Tipo de Banco)
RESTAURACION DE AREAS ESTRATEGICAS PARA LA CONSERVACIÓN DEL RECURSO HÍDRICO EN EL DEPARTAMENTO DE SUCRE (BPIN: 202400000007089) (Meta del proyecto: 50) (Tipo de Banco: Banco Territorial)
RECUPERACION AMBIENTAL DE UN ÁREA ESTRATEGICA PARA LA CONSERVACIÓN DEL RECURSO HÍDRICO EN EL MUNICIPIO DE LOS PALMITOS DEPARTAMENTO DE SUCRE. (BPIN: 202500000034248) (Meta del proyecto: 300) (Tipo de Banco: Banco Territorial)
Capacitacion en conservacion de ecosistemas marinocosteros (Meta del Proyecto/gestión: 180) (Tipo de Banco: Banco de Gestiones)</t>
  </si>
  <si>
    <t>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(Tipo de Banco: Banco de Gestiones; Sin Tipo de Banco)   (Meta del Proyecto: 144)  (Ejecutado: 144) 
Capacitacion en conservacion de ecosistemas marinocosteros (Tipo de Banco: Banco de Gestiones) (Meta del Proyecto/gestión: 180) (Ejecutado: 30)</t>
  </si>
  <si>
    <t>DE LOS MUNICIPIOS DE SAN JUAN DE BETULIA, MORROA, COROZAL, LOS PALMITOS Y SAMPUÉS EN EL DEPARTAMENTO DE SUCRE (Meta del Proyecto: 180) 
RESTAURACIÓN, CONSERVACIÓN Y TRANSFORMACIÓN DE ÁREAS AMBIENTALES ESTRATÉGICAS (Meta del Proyecto: ) 
Restauración del ecosistema de manglares, bosque de corcho, bosque seco tropical y de la hidrodinámica del Santuario de Fauna y Flora El Corchal Mono Hernández San Onofre BPIN por generar. Meta: 120 personas ( Por gestión- Bolsas concursables)  (Meta del Proyecto: ) (Por Gestión)
Rehabilitación integral de los ecosistemas, biodiversidad y los servicios ecosistémicos del caño la Mojana en el departamento de Sucre (Meta del Proyecto: 480) (2021702650040)</t>
  </si>
  <si>
    <t>202400000007089, 202500000034248, 2021702650040</t>
  </si>
  <si>
    <t xml:space="preserve">Esquema de pagos por servicios ambientales para la conservación de ecosistemas estratégicos hídricos del departamento de Sucre (Meta del Proyecto: 300) </t>
  </si>
  <si>
    <t xml:space="preserve">Estudio de preinversión para el desarrollo de proyectos ambientales. (Meta del Proyecto: ) </t>
  </si>
  <si>
    <t xml:space="preserve"> Macroproyecto Mojana- CONPES 4076 de 29/03/2022 -  (Por gestión) (Meta del Proyecto: ) (Por Gestión)</t>
  </si>
  <si>
    <t xml:space="preserve">Construcción de Obra de Recarga Artifical de Acuiferos en los Municipios de Morroa y Los Palmitos. Meta 2 Obras de Recarga. (Meta del Proyecto: ) </t>
  </si>
  <si>
    <t xml:space="preserve">Implementacion de acciones de adaptacion al cambio climatico en condiciones de sequia extrema en la Subregiones Montes de Maria y Sabana del departamento de Sucre  Meta : 400 m3 (Meta del Proyecto: ) </t>
  </si>
  <si>
    <t xml:space="preserve">Donación de dos estaciones metereológicas a través de Cooperación Internacional con la República de Japón. (Meta del Proyecto: 2) </t>
  </si>
  <si>
    <t>Construcción de obras para la transformación del Arroyo Grande de Corozal y su entorno I Etapa en el departamento de Sucre (Meta del Proyecto: ) (2023002700170)</t>
  </si>
  <si>
    <t>2023002700170</t>
  </si>
  <si>
    <t xml:space="preserve"> Macroproyecto Mojana- CONPES 4076 de 29/03/2022 -  (Por gestión) (Meta del Proyecto: ) (Por Gestión)
CONSTRUCCIÓN DE ESTRUCTURAS DE PROTECCIÓN PARA LA PREVENCIÓN Y MITIGACIÓN DE LOS EFECTOS CAUSADOS POR LA EROSIÓN COSTERA EN EL SECTOR PRIMERA ENSENADA DEL MUNICIPIO DE COVEÑAS DEPARTAMENTO DE SUCRE (Meta del Proyecto: 1) (2024002700177)</t>
  </si>
  <si>
    <t>2024002700177</t>
  </si>
  <si>
    <t>Capacitaciones en gestión del riesgo Agroclimático, para la gestión efectiva del cambio climático en los sistemas productivos del departamento de Sucre (Meta del Proyecto/gestión: 80) (Tipo de Banco: Banco de Gestiones)</t>
  </si>
  <si>
    <t>Capacitaciones en gestión del riesgo Agroclimático, para la gestión efectiva del cambio climático en los sistemas productivos del departamento de Sucre (Tipo de Banco: Banco de Gestiones) (Meta del Proyecto/gestión: 80) (Ejecutado: 123)</t>
  </si>
  <si>
    <t xml:space="preserve">Programación y transformación estratégica de ganadería sostenible bajo un modelo holístico y regenerativo en unidades productivas del departamento de Sucre. BPIN por Generar. (Meta del Proyecto: 500) 
Gestión a traves de MOU suscrito con la ONG The Nature Conservancy en el Marco del Proyecto Paisajes Futuros. Relacionado con la implementación de parcelas demostrativas de Ganaderia Regenerativa. Meta : 40 (Meta del Proyecto: ) </t>
  </si>
  <si>
    <t>Gestión a traves de MOU suscrito con la ONG The Nature Conservancy en el Marco del Proyecto Paisajes Futuros. Relacionado con la implementación de parcelas demostrativas de Ganaderia Regenerativa. (Meta del Proyecto/gestión: 1) (Tipo de Banco: Banco de Gestiones)</t>
  </si>
  <si>
    <t>Gestión a traves de MOU suscrito con la ONG The Nature Conservancy en el Marco del Proyecto Paisajes Futuros. Relacionado con la implementación de parcelas demostrativas de Ganaderia Regenerativa. (Tipo de Banco: Banco de Gestiones) (Meta del Proyecto/gestión: 1) (Ejecutado: 1)</t>
  </si>
  <si>
    <t xml:space="preserve">Programación y transformación estratégica de ganadería sostenible bajo un modelo holístico y regenerativo en unidades productivas del departamento de Sucre BPIN por Generar Meta : 1. (Meta del Proyecto: ) </t>
  </si>
  <si>
    <t>taller de gestión de animales en emergencia (Meta del Proyecto/gestión: 1) (Tipo de Banco: Banco de Gestiones)
Mesa Técnica Agroclimática (Meta del Proyecto/gestión: 1) (Tipo de Banco: Banco de Gestiones)
Gestión a traves de MOU suscrito con la ONG The Nature Conservancy en el Marco del Proyecto Paisajes Futuros. Relacionado con la implementación de parcelas demostrativas de Ganaderia Regenerativa. (Meta del Proyecto/gestión: 1) (Tipo de Banco: Banco de Gestiones)</t>
  </si>
  <si>
    <t>taller de gestión de animales en emergencia (Tipo de Banco: Banco de Gestiones) (Meta del Proyecto/gestión: 1) (Ejecutado: 1)
Mesa Técnica Agroclimática (Tipo de Banco: Banco de Gestiones) (Meta del Proyecto/gestión: 1) (Ejecutado: 1)
Gestión a traves de MOU suscrito con la ONG The Nature Conservancy en el Marco del Proyecto Paisajes Futuros. Relacionado con la implementación de parcelas demostrativas de Ganaderia Regenerativa. (Tipo de Banco: Banco de Gestiones) (Meta del Proyecto/gestión: 1) (Ejecutado: 1)</t>
  </si>
  <si>
    <t xml:space="preserve">Fortalecimiento de la Gestión al Cambio Climatico en el departamento de Sucre. BPIN por generar. Meta 2 (Meta del Proyecto: ) </t>
  </si>
  <si>
    <t>Entidades atendidas a traves de la mesa técnica agroclimatica del departamento de Sucre y el taller para la atención de animales ante emergencia del cambio climatico (Meta del Proyecto/gestión: 26) (Tipo de Banco: Banco de Gestiones)</t>
  </si>
  <si>
    <t>Entidades atendidas a traves de la mesa técnica agroclimatica del departamento de Sucre y el taller para la atención de animales ante emergencia del cambio climatico (Tipo de Banco: Banco de Gestiones) (Meta del Proyecto/gestión: 26) (Ejecutado: 33)</t>
  </si>
  <si>
    <t xml:space="preserve">Fortalecimiento de la Gestión al Cambio Climatico en el departamento de Sucre. BPIN por generar. Meta : 13 (Meta del Proyecto: ) </t>
  </si>
  <si>
    <t xml:space="preserve">Gestión a traves de MOU suscrito con la ONG The Nature Conservancy en el Marco del Proyecto Paisajes Futuros. Relacionado con la implementación de parcelas demostrativas de Ganaderia Regenerativa. Meta : 13 (Meta del Proyecto: ) </t>
  </si>
  <si>
    <t xml:space="preserve">RESTAURACIÓN, CONSERVACIÓN Y ADECUACION DEL ECOSISTEMA DE MANGLARES Y DE LA HIDRODINÁMICA DESDE LA GOBERNANZA AMBIENTAL BASADA EN CAPACIDADES DEL PARQUE NATURAL DEL SISTEMA MANGLARICO DE LA ZONA DE BOCA DE GUACAMAYA (Meta del Proyecto: 180) (2024002700001)
Restauración del ecosistema de manglares, bosque de corcho, bosque seco tropical y de la hidrodinámica del Santuario de Fauna y Flora El Corchal Mono Hernández San Onofre BPIN por generar. (Meta del Proyecto: 100) </t>
  </si>
  <si>
    <t>2024002700001</t>
  </si>
  <si>
    <t>Estrategia Educativa y de participación en la conservación del Mono Tití Cabeciblanco (BPIN: ) (Meta del proyecto: 1) (Tipo de Banco: Sin Tipo de Banco)
Jornada de Agroinustria y Sostenibilidad Ambiental; Conemoracion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 Tu casa noApoyo a la Conemoración de la Conservación del Cangrejo Azul; Festival Sumate al Bosque es su Casa"; Jornada de Limpieza de puntos critios de acumulación de Residuos (Meta del Proyecto/gestión: 8) (Tipo de Banco: Banco de Gestiones)</t>
  </si>
  <si>
    <t>Estrategia Educativa y de participación en la conservación del Mono Tití Cabeciblanco  (Tipo de Banco: Sin Tipo de Banco)   (Meta del Proyecto: 1)  (Ejecutado: 1) 
Jornada de Agroinustria y Sostenibilidad Ambiental; Conemoracion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 Tu casa noApoyo a la Conemoración de la Conservación del Cangrejo Azul; Festival Sumate al Bosque es su Casa"; Jornada de Limpieza de puntos critios de acumulación de Residuos (Tipo de Banco: Banco de Gestiones) (Meta del Proyecto/gestión: 8) (Ejecutado: 8)</t>
  </si>
  <si>
    <t xml:space="preserve">Estrategias desarrolladas a través de la conmemoración de las fechas ambientales en el departamento de Sucre (Meta del Proyecto: 1) </t>
  </si>
  <si>
    <t>Capacitación ambiental para la formación de líderes verdes, emprendedores y defensores de los recursos naturales en San Benito Abad, La Unión, Caimito y San Marcos, Sucre. (Meta del Proyecto: 1) (202500000032239)</t>
  </si>
  <si>
    <t>202500000032239</t>
  </si>
  <si>
    <t>Festival Súmate al Bosque 2024: Apoyo de logística y Negocios verdes.  (BPIN: Por Gestión)  (Meta del Proyecto: 60) (Ejecutado: 60)</t>
  </si>
  <si>
    <t>Conmemoriación del dia mundial de la educación ambiental; capacitación en el manejo de residuos solidos; Capacitación en conservación de ecosistemas marinocosteros; Capacitación en el marco del proyecto transformación ambiental con valor social (Meta del Proyecto/gestión: 120) (Tipo de Banco: Banco de Gestiones)</t>
  </si>
  <si>
    <t>Conmemoriación del dia mundial de la educación ambiental; capacitación en el manejo de residuos solidos; Capacitación en conservación de ecosistemas marinocosteros; Capacitación en el marco del proyecto transformación ambiental con valor social (Tipo de Banco: Banco de Gestiones) (Meta del Proyecto/gestión: 120) (Ejecutado: 126)</t>
  </si>
  <si>
    <t>Capacitación ambiental para la formación de líderes verdes, emprendedores y defensores de los recursos naturales en San Benito Abad, La Unión, Caimito y San Marcos, Sucre. (Meta del Proyecto: 240) (202500000032239)</t>
  </si>
  <si>
    <t>APORTES PARA LA PARTICIPACIÓN EN LA COP16, MEDIANTE EL DESARROLLO DE POLÍTICAS Y ESTRATEGIAS EMPRESARIALES Y COMERCIALES, COMO MECANISMO DE PROMOCIÓN TURÍSTICA Y CULTURA DEL DEPARTAMENTO DE SUCRE  (BPIN: 2024002700141)  (Meta del Proyecto: 1) (Ejecutado: 1)
Campaña Súmate al Bosque  (BPIN: Por Gestión)  (Meta del Proyecto: )</t>
  </si>
  <si>
    <t>CAMPAÑA DE AGROINDUSTRIAL SOSTENIBILIDAD E INNOVACION PARA EL DESARROLLO REGIONAL (Meta del Proyecto/gestión: 1) (Tipo de Banco: Banco de Gestiones)</t>
  </si>
  <si>
    <t>CAMPAÑA DE AGROINDUSTRIAL SOSTENIBILIDAD E INNOVACION PARA EL DESARROLLO REGIONAL (Tipo de Banco: Banco de Gestiones) (Meta del Proyecto/gestión: 1) (Ejecutado: 1)</t>
  </si>
  <si>
    <t>Gestión por funcionamiento a traves de los profesionales de Apoyo de la Secretaría de Desarrollo Economico y Medio Ambiente Meta : 2 (Meta del Proyecto: ) 
Capacitación ambiental para la formación de líderes verdes, emprendedores y defensores de los recursos naturales en San Benito Abad, La Unión, Caimito y San Marcos, Sucre. (Meta del Proyecto: 12) (202500000032239)</t>
  </si>
  <si>
    <t xml:space="preserve">Gestión por funcionamiento a traves de los profesionales de Apoyo de la Secretaría de Desarrollo Economico y Medio Ambiente Meta : 3 (Meta del Proyecto: ) </t>
  </si>
  <si>
    <t>2024002700141, 202500000032239</t>
  </si>
  <si>
    <t>ESTUDIOS Y DISEÑOS PARA LA MASIFICACION DE GAS COMBUSTIBLE DOMICILIARIO POR REDES PARA LA ZONA RURAL DE LOS MUNICIPIOS DE SAN ONOFRE, SAN ANTONIO DE PALMITO, TOLÚ, CAIMITO Y EL ROBLE, DEL DEPARTAMENTO DE SUCRE (BPIN: 2025002700023) (Meta del proyecto: 1) (Tipo de Banco: Banco de Regalías)
ESTUDIOS DE PREINVERSIÓN DEL PROYECTO: INSTALACIÓN REDES PARA SUMINISTRO DE GAS NATURAL DOMICILIARIO, EN LOS CORREGIMIENTOS Y VEREDAS DE LOS MUNICIPIOS DE TOLUVIEJO, COLOSO, CHALAN, OVEJAS Y MORROA, DEPARTAMENTO DE SUCRE (Meta del Proyecto/gestión: 1) (Tipo de Banco: Banco de Gestiones)</t>
  </si>
  <si>
    <t>ESTUDIOS DE PREINVERSIÓN DEL PROYECTO: INSTALACIÓN REDES PARA SUMINISTRO DE GAS NATURAL DOMICILIARIO, EN LOS CORREGIMIENTOS Y VEREDAS DE LOS MUNICIPIOS DE TOLUVIEJO, COLOSO, CHALAN, OVEJAS Y MORROA, DEPARTAMENTO DE SUCRE (Tipo de Banco: Banco de Gestiones) (Meta del Proyecto/gestión: 1) (Ejecutado: 1)</t>
  </si>
  <si>
    <t>2025002700023</t>
  </si>
  <si>
    <t>SUBSIDIO AL CARGO POR CONEXIÓN E INSTALACIÓN INTERNA DEL SERVICIO DE GAS NATURAL PARA LOS USUARIOS ESTRATO 1 Y 2 DEL DEPARTAMENTO DE SUCRE - Homologado  (BPIN: 2023002700076)  (Meta del Proyecto: 3600) (Ejecutado: 3402)</t>
  </si>
  <si>
    <t>SUBSIDIO AL CARGO POR CONEXIÓN E INSTALACIÓN INTERNA DEL SERVICIO DE GAS NATURAL PARA LOS USUARIOS ESTRATO 1 Y 2 DEL DEPARTAMENTO DE SUCRE (BPIN: 2023002700076) (Meta del proyecto: 1715) (Tipo de Banco: Banco de Regalías)
COFINANCIACIÓN FASE 1  DE SUSBSIDIOS AL CARGO POR CONEXIÓN E INSTALACIÓN INTERNA DEL SERVICIO DE GAS NATURAL PARA USUARIOS ESTRATO 1 Y 2 DEL MUNICIPIO DE TOLUVIEJO (BPIN: 2024002700066) (Meta del proyecto: 776) (Tipo de Banco: Banco de Regalías)
CONSTRUCCION ETAPA 1 DE REDES PARA EL SUMINISTRO DE GAS DOMICILIARIO Y CONEXIÓN DE USUARIOS DE MENORES INGRESOS DE LA ZONA RURAL DE SAN MARCOS Y LA CABECERA MUNICIPAL DE SUCRE, SUCRE (BPIN: 2024002700151) (Meta del proyecto: 1564) (Tipo de Banco: Banco de Regalías)
COFINANCIACIÓN FASE 1 DE SUBSIDIOS AL CARGO POR CONEXIÓN E INSTALACIÓN INTERNA DEL SERVICIO DE GAS DOMICILIARIO PARA USUARIOS ESTRATO 1 Y 2 DEL MUNICIPIO DE SAN LUIS DE SINCE, SUCRE. (Meta del Proyecto/gestión: 174) (Tipo de Banco: Banco de Gestiones)</t>
  </si>
  <si>
    <t>SUBSIDIO AL CARGO POR CONEXIÓN E INSTALACIÓN INTERNA DEL SERVICIO DE GAS NATURAL PARA LOS USUARIOS ESTRATO 1 Y 2 DEL DEPARTAMENTO DE SUCRE  (Tipo de Banco: Banco de Regalías)  (BPIN: 2023002700076)  (Meta Total del Proyecto: 5315)  (Avance Acumulado Total de la Meta del Proyecto: 4971)  (Meta del Proyecto para la Vigencia 2025: 1959)  (Avance Acumulado de la Meta del Proyecto Para la Vigencia 2025: 1747)
COFINANCIACIÓN FASE 1 DE SUSBSIDIOS AL CARGO POR CONEXIÓN E INSTALACIÓN INTERNA DEL SERVICIO DE GAS NATURAL PARA USUARIOS ESTRATO 1 Y 2 DEL MUNICIPIO DE TOLUVIEJO  (Tipo de Banco: Banco de Regalías)  (BPIN: 2024002700066)  (Meta Total del Proyecto: 776)  (Avance Acumulado Total de la Meta del Proyecto: 676)  (Meta del Proyecto para la Vigencia 2025: 776)  (Avance Acumulado de la Meta del Proyecto Para la Vigencia 2025: 676)
CONSTRUCCION  ETAPA 1 DE REDES PARA EL SUMINISTRO DE GAS DOMICILIARIO Y CONEXIÓN DE USUARIOS DE MENORES INGRESOS DE LA ZONA RURAL DE SAN MARCOS Y LA CABECERA MUNICIPAL DE SUCRE, SUCRE  (Tipo de Banco: Banco de Regalías)  (BPIN: 2024002700151)  (Meta Total del Proyecto: 2562)  (Avance Acumulado Total de la Meta del Proyecto: 304)  (Meta del Proyecto para la Vigencia 2025: 1000)  (Avance Acumulado de la Meta del Proyecto Para la Vigencia 2025: 304)
COFINANCIACIÓN FASE 1 DE SUBSIDIOS AL CARGO POR CONEXIÓN E INSTALACIÓN INTERNA DEL SERVICIO DE GAS DOMICILIARIO PARA USUARIOS ESTRATO 1 Y 2 DEL MUNICIPIO DE SAN LUIS DE SINCE, SUCRE. (Tipo de Banco: Banco de Gestiones) (Meta del Proyecto/gestión: 174) (Ejecutado: 174)</t>
  </si>
  <si>
    <t>CONSTRUCCIÓN DE REDES PARA SUMINISTRO DE GAS NATURAL DOMICILIARIO Y CONEXIÓN DE USUARIOS DE MENORES INGRESOS DE LOS MUNICIPIOS DE BETULIA, COROZAL, SAMPUÉS, SAN LUIS DE SINCE Y EL ROBLE, SUCRE. (Meta del Proyecto: 1658) (Pendiente)
COFINANCIACIÓN FASE 2 DE SUSBSIDIOS AL CARGO POR CONEXIÓN E INSTALACIÓN INTERNA DEL SERVICIO DE GAS NATURAL PARA USUARIOS ESTRATO 1 Y 2 DEL DEPARTAMENTO DE SUCRE. (064): 791 (Meta del Proyecto: 791) (Pendiente)
CONSTRUCCIÓN DE REDES PARA SUMINISTRO DE GAS NATURAL DOMICILIARIO Y CONEXIÓN DE USUARIOS DE MENORES INGRESOS DE LOS MUNICIPIOS DE BETULIA, COROZAL, SAMPUÉS, SAN LUIS DE SINCE Y EL ROBLE, SUCRE. (206):1.657 (Meta del Proyecto: ) 
CONSTRUCCION ETAPA 1 DE REDES PARA EL SUMINISTRO DE GAS DOMICILIARIO Y CONEXIÓN DE USUARIOS DE MENORES INGRESOS DE LA ZONA RURAL DE SAN MARCOS Y LA CABECERA MUNICIPAL DE SUCRE, SUCRE (Meta del Proyecto: 1772) (2024002700151)</t>
  </si>
  <si>
    <t>CONSTRUCCIÓN DE REDES PARA SUMINISTRO DE GAS NATURAL DOMICILIARIO Y CONEXIÓN DE USUARIOS DE MENORES INGRESOS DE LOS MUNICIPIOS DE BETULIA, COROZAL, SAMPUÉS, SAN LUIS DE SINCE Y EL ROBLE, SUCRE. (Meta del Proyecto: 1658) (Pendiente)</t>
  </si>
  <si>
    <t>2023002700076, 2024002700066, 2024002700151</t>
  </si>
  <si>
    <t>CONSTRUCCIÓN DE REDES PARA SUMINISTRO DE GAS NATURAL DOMICILIARIO Y CONEXIÓN DE USUARIOS DE MENORES INGRESOS DE LOS MUNICIPIOS DE BETULIA, COROZAL, SAMPUÉS, SAN LUIS DE SINCE Y EL ROBLE, SUCRE. (BPIN: ) (Meta del proyecto: 206) (Tipo de Banco: Sin Tipo de Banco)</t>
  </si>
  <si>
    <t xml:space="preserve">Gasificación san Onofre (Pendiente BPIN) (Meta del Proyecto: ) </t>
  </si>
  <si>
    <t xml:space="preserve">Gasificación Chalán (Pendiente BPIN) (Meta del Proyecto: ) 
Gasificación Toluviejo (Pendiente BPIN) (Meta del Proyecto: ) </t>
  </si>
  <si>
    <t>ELABORACIÓN DE ESTUDIOS Y DISEÑOS EN FASE 3 DE SOLUCIONES DE ENERGÍA NO CONVENCIONAL (FOTOVOLTAICA) PARA EL SUMINISTRO DE ENERGÍA ELÉCTRICA A LAS INSTITUCIONES EDUCATIVAS OFICIALES DEL DEPARTAMENTO DE SUCRE (BPIN: 2024002700081) (Meta del proyecto: 1) (Tipo de Banco: Banco Territorial)</t>
  </si>
  <si>
    <t>Elaboración DE ESTUDIOS Y DISEÑOS EN FASE 3 DE SOLUCIONES DE ENERGÍA NO CONVENCIONAL (FOTOVOLTAICA) PARA EL SUMINISTRO DE ENERGÍA ELÉCTRICA A LOS ESTABLECIMIENTOS EDUCATIVOS OFICIALES NO CERTIFICADOS DEL DEPARTAMENTO DE  Sucre (Tipo de Banco: Banco Territorial) (BPIN: 2024002700081) (Meta del Proyecto: 1) (Meta de la Vigencia: 1) (Ejecutado: 1) (Estado en Portafolio: Entregado)</t>
  </si>
  <si>
    <t>2024002700081</t>
  </si>
  <si>
    <t>Estudios y diagnósticos para la im plementacion de energía fotovoltaicas en 100 instituciones edducativas del departamento, el cual se encuentra con estudios previos en la oficina de contratación, la ejecución se encuentra proyectada para dos meses, por lo que se espera tener el estudio antes de terminar la vigencia 2024, cuyo valor esta programado en $416,038,740</t>
  </si>
  <si>
    <t>CONSTRUCCIÓN Y ELECTRIFICACIÓN RURAL FASE 1 A TRAVÉS DE REDES DE MEDIA Y BAJA TENSIÓN EN EL DEPARTAMENTO DE SUCRE (BPIN: 2024002700144) (Meta del proyecto: 12) (Tipo de Banco: Banco Territorial)
NORMALIZACIÓN ELÉCTRICA SABANAS DE CALI, MORROA (Meta del Proyecto/gestión: 100) (Tipo de Banco: Banco de Gestiones)
NORMALIZACIÓN ELÉCTRICA CANÁAN, GALERAS (Meta del Proyecto/gestión: 100) (Tipo de Banco: Banco de Gestiones)</t>
  </si>
  <si>
    <t>Construcción - electrificación  rural  fase 1 a través de redes de media y baja tensión en el departamento de   Sucre (Tipo de Banco: Banco Territorial) (BPIN: 2024002700144) (Meta del Proyecto: 12) (Meta de la Vigencia: 12) (Ejecutado: 12) (Estado en Portafolio: Acta Final)
NORMALIZACIÓN ELÉCTRICA SABANAS DE CALI, MORROA (Tipo de Banco: Banco de Gestiones) (Meta del Proyecto/gestión: 100) (Ejecutado: 100)
NORMALIZACIÓN ELÉCTRICA CANÁAN, GALERAS (Tipo de Banco: Banco de Gestiones) (Meta del Proyecto/gestión: 100) (Ejecutado: 73)</t>
  </si>
  <si>
    <t>CONSTRUCCIÓN DE REDES DE MEDIA Y BAJA TENSIÓN EN LAS VEREDAS LA METRA, BARRO BLANCO, TUMBALOCO, EL CHOPÁ, EL LATAL Y COMES Y LLEVA EN EL MUNICIPIO DE SAN MARCOS (Meta del Proyecto: ) (Pendiente)</t>
  </si>
  <si>
    <t>2024002700144</t>
  </si>
  <si>
    <t>CONSTRUCCIÓN DE SISTEMA DE AUTOGENERACIÓN ELÉCTRICA CON TECNOLOGÍA SOLAR FOTOVOLTAICA EN VIVIENDAS RURALES DISPERSAS EN EL DEPARTAMENTO DE SUCRE. (KIAT KOREA)  (BPIN: 2022002700117)  (Meta del Proyecto: 500) (Ejecutado: 400)
CONSTRUCCION DE SOLUCIONES FOTOVOLTAICAS INDIVIDUALES PARA VIVIENDAS RURALES EN LAS ZONAS NO INTERCONECTADAS DEL MUNICIPIO DE SAN MARCOS, ETAPA I EN EL DEPARTAMENTO DE SUCRE  (BPIN: 2023002700033)  (Meta del Proyecto: 30) (Ejecutado: 30)</t>
  </si>
  <si>
    <t>CONSTRUCCIÓN DE SISTEMA DE AUTOGENERACIÓN ELÉCTRICA CON TECNOLOGÍA SOLAR FOTOVOLTAICA EN VIVIENDAS RURALES DISPERSAS EN EL DEPARTAMENTO DE SUCRE. (KIAT KOREA) (BPIN: 2022002700117) (Meta del proyecto: 1600) (Tipo de Banco: Banco Territorial)
INSTALACIÓN DE SOLUCIONES FOTOVOLTAICAS EN EL POLIDEPORTIVO DEL MUNICIPIO DE CHALÁN,SUCRE (BPIN: 2024002700176) (Meta del proyecto: 1) (Tipo de Banco: Banco de Regalías)
IMPLEMENTACIÓN DE UNA COMUNIDAD ENERGÉTICA URBANA A PARTIR DE SISTEMAS SOLARES FOTOVOLTAICOS PARA EL MERCADO PÚBLICO DEL MUNICIPIO DE SINCELEJO (BPIN: 202400000001456) (Meta del proyecto: 86) (Tipo de Banco: Banco Territorial)
CONSTRUCCIÓN DE SOLUCIONES FOTOVOLTAICAS EN MICRO ACUEDUCTOS RURALES EN DISTINTOS CORREGIMIENTOS DEL DEPARTAMENTO DE SUCRE (BPIN: 2024002700131) (Meta del proyecto: 13) (Tipo de Banco: Banco Territorial)</t>
  </si>
  <si>
    <t>Construcción de Soluciones Fotovoltaicas en Microacueductos Rurales en distintos Corregimientos del departamento de   Sucre (Tipo de Banco: Banco Territorial) (BPIN: 2024002700131) (Meta del Proyecto: 13) (Meta de la Vigencia: 13,00) (Ejecutado: 6) (Estado en Portafolio: Suspendido)
Construcción de sistemas de autogeneración eléctrica en viviendas rurales dispersas en el departamento de  Sucre (Tipo de Banco: Banco Territorial) (BPIN: 2022002700117) (Meta del Proyecto: 2000) (Meta de la Vigencia: 2000) (Ejecutado: 1656) (Estado en Portafolio: En Ejecución)</t>
  </si>
  <si>
    <t>IMPLEMENTACION DE COMUNIDAD ENERGETICA RURAL A PARTIR DE UN SISTEMA DE COPRODUCCION DE ENERGIA DE ALIMENTOS QUE PERMITE IMPLEMENTAR LA COMPETITIVIDAD DE LOS PRODUCTORES DEL MUNICIPIO DE COROZAL (Meta del Proyecto: ) 
CONSTRUCCION DE SOLUCIONES FOTOVOLTAICAS PARA LOS POZOS 13 Y 15 DEL ACUEDUCTO MUNICIPAL DE OVEJAS, SUCRE (Meta del Proyecto: 2) (En formulación)</t>
  </si>
  <si>
    <t xml:space="preserve">OTRAS UNIDADES DE GENERACIÓN FOTOVOLTAICA DE ENERGÍA ELÉCTRICA INSTALADAS (Meta del Proyecto: ) </t>
  </si>
  <si>
    <t>2022002700117, 2023002700033, 2024002700176, 202400000001456, 2024002700131</t>
  </si>
  <si>
    <t>Comunidad energetica integral en el corregimiento de canutal en el Municipio de Ovejas. Se describen a continuación: Central Institución Educativa, Central Centro de Salud Canutal, Central Micro Acueducto, Central Salon Comunal  (BPIN: Por Gestión)  (Meta del Proyecto: ) (Ejecutado: 4)</t>
  </si>
  <si>
    <t>CONSTRUCCIÓN DE SOLUCIONES FOTOVOLTAICAS PARA EL SUMISTRO DE ENERGÍA EN ENTIDADES PÚBLICAS DEL MUNICIPIO DE COROZAL, SUCRE (BPIN: 2024702150036) (Meta del proyecto: 5) (Tipo de Banco: Banco de Regalías)
CONSTRUCCION DE LA I ETAPA DE SOLUCIONES FOTOVOLTAICAS PARA EL SUMINISTRO DE ENERGIA ELECTRICA A LAS ESCUELAS PUBLICAS DEL DEPARTAMENTO DE SUCRE (BPIN: 2024002700133) (Meta del proyecto: 10) (Tipo de Banco: Banco de Regalías)
CONSTRUCCIÓN DE SOLUCIONES FOTOVOLTAICAS PARA EL SUMINISTRO DE ENERGIA ELECTRICA EN ENTIDADES PUBLICAS DEL MUNICIPIO DE SAMPUES, SUCRE (BPIN: 2025002700001) (Meta del proyecto: 3) (Tipo de Banco: Banco de Regalías)</t>
  </si>
  <si>
    <t>2024702150036, 2024002700133, 2025002700001</t>
  </si>
  <si>
    <t xml:space="preserve">CENTRAL DE GENERACIÓN CON BIOMASA CONSTRUIDA (Pendiente definir) (Meta del Proyecto: ) </t>
  </si>
  <si>
    <t>Convocatoria 2025 (Meta del Proyecto/gestión: ) (Tipo de Banco: Banco de Gestiones)</t>
  </si>
  <si>
    <t xml:space="preserve">    (Meta del Proyecto/gestión: ) (Tipo de Banco: Banco de Gestiones)</t>
  </si>
  <si>
    <t>CONSTRUCCIÓN DE PARQUES SOLARES EN EL MUNICIPIO DE SAN ANTONIO DE PALMITO (BPIN: ) (Meta del proyecto: 2000) (Tipo de Banco: Banco de Aliados)
Construcción de sistemas de autogeneración eléctrica en viviendas rurales dispersas en el departamento de  Sucre (BPIN: 2022002700117) (Meta del proyecto: 2000) (Tipo de Banco: Banco Territorial)
ESTUDIOS DE PREFACTIBILIDAD Y FACTIBILIDAD PARA LA ESTRUCTURACIÓN DE PROYECTOS DE GENERACIÓN DE ENERGÍA ELÉCTRICA FOTOVOLTAICA EN SUCRE (BPIN: 2024002700158) (Meta del proyecto: 10000) (Tipo de Banco: Banco de Regalías)
CONSTRUCCIÓN DE PARQUES SOLARES EN EL MUNICIPIO DE EL ROBLE (BPIN: ) (Meta del proyecto: ) (Tipo de Banco: Banco de Aliados)</t>
  </si>
  <si>
    <t xml:space="preserve">Construcción de sistemas de autogeneración eléctrica en viviendas rurales dispersas en el departamento de  Sucre (Tipo de Banco: Banco Territorial) (BPIN: 2022002700117) (Meta del Proyecto: 2000) (Meta de la Vigencia: 2000) (Ejecutado: 1749) (Estado en Portafolio: En Ejecución)
CONSTRUCCIÓN DE PARQUES SOLARES EN EL MUNICIPIO DE SAN ANTONIO DE PALMITO  (Tipo de Banco: Banco de Aliados)   (Meta del Proyecto: 2000)  (Ejecutado: 2000) </t>
  </si>
  <si>
    <t>2022002700117, 2024002700158</t>
  </si>
  <si>
    <t>Implementacion PEECES por FENOGE: Recambio de luminarias (12000),  instalaciones de páneles solares (10), y recambio de eléctrodomésticos en entidades oficiales (50) (Meta del Proyecto/gestión: 12060) (Tipo de Banco: Banco de Gestiones)</t>
  </si>
  <si>
    <t>Implementacion PEECES por FENOGE: Recambio de luminarias (12000),  instalaciones de páneles solares (10), y recambio de eléctrodomésticos en entidades oficiales (50) (Tipo de Banco: Banco de Gestiones) (Meta del Proyecto/gestión: 12060) (Ejecutado: 6141)</t>
  </si>
  <si>
    <t>Proyecto pendiente por formular, programado para año 2025 (capacitar a 100 mineros artesanales de Toluviejo) (BPIN: ) (Meta del proyecto: 100) (Tipo de Banco: Sin Tipo de Banco)</t>
  </si>
  <si>
    <t>Proyectar acciones que permitan formar a los pequeño y medianos mineros en temas de legislación minera, ambientales, tecnificación, salud y seguridad en el trabajo, a fin de conducirlos a la etapa de formalización, todo esto debido a que las capacidades tecnológicas de producción del sector son artesanales, con baja tecnificación y participación de mano de obra no calificada. Los negocios mineros poseen inadecuados programas y estrategias de subsistencia dentro del mercado y la cadena de suministro, que va desde la extracción hasta la comercialización, lo cual los hacen pocos competitivos y rentables con respecto al resto de las regiones.</t>
  </si>
  <si>
    <t>DESARROLLAR DIAGNÓSTICOS, CARACTERIZACIÓN Y ANÁLISIS DE LOS RECURSOS MINEROS NO RENOVABLES Y MINEROS ENERGÉTICOS (BPIN: Pendiente) (Meta del proyecto: ) (Tipo de Banco: Sin Tipo de Banco)</t>
  </si>
  <si>
    <t xml:space="preserve">DESARROLLAR DIAGNÓSTICOS, CARACTERIZACIÓN Y ANÁLISIS DE LOS RECURSOS MINEROS NO RENOVABLES Y MINEROS  ENERGÉTICOS. (Meta del Proyecto: ) </t>
  </si>
  <si>
    <t xml:space="preserve">Proyecto nacional: construcción de variante y retornos en los municipios de Sincelejo, Sampués y Corozal (Meta del Proyecto: ) </t>
  </si>
  <si>
    <t>PAVIMENTACIÓN DE VÍAS URBANAS EN DIFERENTES SECTORES, EN EL MUNICIPIO DE SAN BENITO ABAD, DEPARTAMENTO DE SUCRE  (BPIN: 2021002700388)  (Meta del Proyecto: 5,58) (Ejecutado: 0,545)
MEJORAMIENTO DE VIAS URBANAS EN LOS MUNICIPIOS DE COLOSÓ Y MORROA EN EL DEPARTAMENTO DE SUCRE.  (BPIN: 2022000020043)  (Meta del Proyecto: 1,23) (Ejecutado: 0,15)
Construcción de Pavimento Rígido y Obras de Urbanismo,  en la Vía de Acceso al Hospital, en el Municipio de Guaranda, Sucre.  (BPIN: 2021002700379)  (Meta del Proyecto: )
CONSTRUCCIÓN DE PAVIMENTO EN CONCRETO RÍGIDO EN VIAS URBANAS DEL BARRIO VILLA ANGELA EN EL MUNICIPIO DE SINCELEJO, DEPARTAMENTO DE SUCRE. (2021002700138) - Entregado este año  (BPIN: 2021002700138)  (Meta del Proyecto: )
MEJORAMIENTO DE VÍAS URBANAS MI CALLE DIFERENTE, EN MUNICIPIOS DEL DEPARTAMENTO DE SUCRE  (BPIN: 2022002700084)  (Meta del Proyecto: 3,94) (Ejecutado: 1,4)</t>
  </si>
  <si>
    <t>MEJORAMIENTO DE VIAS URBANAS EN LOS MUNICIPIOS DE COLOSÓ Y MORROA EN EL DEPARTAMENTO DE SUCRE. (BPIN: 2022000020043) (Meta del proyecto: 1,23) (Tipo de Banco: Banco de Regalías)
CONSTRUCCIÓN DE PAVIMENTO EN CONCRETO HIDRÁULICO DE LA CALLE 15 ENTRE CARRERAS 6 Y 9 DEL BARRIO EL BOSQUE DEL MUNICIPIO DE SINCÉ (BPIN: 2022707420040) (Meta del proyecto: 0,391) (Tipo de Banco: Banco Territorial)
MEJORAMIENTO DE VÍAS URBANAS MI CALLE DIFERENTE, EN MUNICIPIOS DEL DEPARTAMENTO DE SUCRE (BPIN: 2022002700084) (Meta del proyecto: 3,94) (Tipo de Banco: Banco Territorial)
PAVIMENTACIÓN DE VÍAS URBANAS EN DIFERENTES SECTORES, EN EL MUNICIPIO DE SAN BENITO ABAD, DEPARTAMENTO DE SUCRE (BPIN: 2021002700388) (Meta del proyecto: 5,58) (Tipo de Banco: Banco de Regalías)
CONSTRUCCIÓN DE PAVIMENTO EN CONCRETO RÍGIDO EN EL CASCO URBANO DEL MUNICIPIO DE SINCÉ DEPARTAMENTO DE SUCRE. (BPIN: 2021002700378) (Meta del proyecto: 12,5) (Tipo de Banco: Banco de Regalías)
Tramo de vía urbana en barrio Altos del Rosario, en el marco del proyecto: Construcción de Obras para la Mitigación del Riesgo de Inundación y Socavación en el barrio Altos del Rosario, en el Municipio de Sincelejo, Sucre (2023002700171) (Meta del Proyecto/gestión: 1) (Tipo de Banco: Banco de Gestiones)</t>
  </si>
  <si>
    <t>Construcción de pavimento en concreto hidráulico de la calle 15 entre carreras 6 y 9 del Barrio el Bosque Municipio de Sincé Departamento de  Sucre (Tipo de Banco: Banco Territorial) (BPIN: 2022707420040) (Meta del Proyecto: 0,44) (Meta de la Vigencia: 0,44) (Ejecutado: 0,44) (Estado en Portafolio: En proceso de liquidación)
CONSTRUCCIÓN DE PAVIMENTO EN CONCRETO RÍGIDO EN EL CASCO URBANO DEL MUNICIPIO DE SINCÉ DEPARTAMENTO DE SUCRE.  (Tipo de Banco: Banco de Regalías)  (BPIN: 2021002700378)  (Meta Total del Proyecto: 19,57)  (Avance Acumulado Total de la Meta del Proyecto: 10)   (Avance Acumulado de la Meta del Proyecto Para la Vigencia 2025: 10)
MEJORAMIENTO DE VIAS URBANAS EN LOS MUNICIPIOS DE COLOSÓ Y MORROA EN EL DEPARTAMENTO DE SUCRE.  (Tipo de Banco: Banco de Regalías)  (BPIN: 2022000020043)  (Meta Total del Proyecto: 1,23)  (Avance Acumulado Total de la Meta del Proyecto: 1,23)  (Meta del Proyecto para la Vigencia 2025: 0,88)  (Avance Acumulado de la Meta del Proyecto Para la Vigencia 2025: 0,88)
Tramo de vía urbana en barrio Altos del Rosario, en el marco del proyecto: Construcción de Obras para la Mitigación del Riesgo de Inundación y Socavación en el barrio Altos del Rosario, en el Municipio de Sincelejo, Sucre (2023002700171) (Tipo de Banco: Banco de Gestiones) (Meta del Proyecto/gestión: 1) (Ejecutado: 1)</t>
  </si>
  <si>
    <t>CONSTRUCCIÓN Y MEJORAMIENTO DE VÍAS URBANAS EN LOS MUNICIPIOS DE SANTIAGO  DE TOLÚ, SAN ANTONIO DE PALMITO, TOLUVIEJO Y SAN ONOFRE; PERTENECIENTES A LA SUBREGIÓN DEL GOLFO DE MORROSQUILLO EN EL DEPARTAMENTO DE SUCRE (Meta del Proyecto: 7,285) (2024000020015)
CONSTRUCCIÓN Y MEJORAMIENTO DE VÍAS URBANAS EN LOS MUNICIPIOS DE SANTIAGO  DE TOLÚ, SAN ANTONIO DE PALMITO, TOLUVIEJO Y SAN ONOFRE; PERTENECIENTES A LA SUBREGIÓN DEL GOLFO DE MORROSQUILLO EN EL DEPARTAMENTO DE SUCRE (Meta del Proyecto: 7,285) (2024000020015)
Mejoramiento en concreto rígido de tramos en la red vúal urbana del municipio de Sincelejo, departamento de Sucre. (Meta del Proyecto: 8,62) (2025002700020)</t>
  </si>
  <si>
    <t>2022000020043, 2022707420040, 2021002700388, 2022002700084, 2021002700379, 2021002700138, 2021002700378, 2024000020015, 2025002700020</t>
  </si>
  <si>
    <t xml:space="preserve">Proyecto nuevo: construcción de pavimento en municipios del departamento de Sucre. (Por formular): 0.1 Km (Meta del Proyecto: ) </t>
  </si>
  <si>
    <t>Consultoría Tolú viejo - Colosó. (Proyecto USAID)  (BPIN: Por Gestión)  (Meta del Proyecto: 1) (Ejecutado: 1)</t>
  </si>
  <si>
    <t>ESTUDIOS Y DISEÑOS PARA LA CONSTRUCCIÓN Y DOTACIÓN DEL CENTRO MULTIPROPÓSITO EN EL MUNICIPIO DE SANTIAGO DE TOLÚ SUCRE (BPIN: 2022002700005) (Meta del proyecto: 1) (Tipo de Banco: Banco de Regalías)</t>
  </si>
  <si>
    <t xml:space="preserve">Estudios y diseños para el mantenimiento y/o construcción de vías urbanas en el departamento de Sucre. (Por formular) (Meta del Proyecto: 1) </t>
  </si>
  <si>
    <t>Convenio 4215 de 2024, Aunar esfuerzos entre el instituto nacional de vias Gobernación de Sucre y el Municipio de Achí para autorizar la intervención de la via guaranda - Puerto venecia para la realización de estudios, diseños y la ejecución de obras prio (Meta del Proyecto: 1) (Por Gestión)</t>
  </si>
  <si>
    <t>2022002700005</t>
  </si>
  <si>
    <t>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3,5) (Ejecutado: 2,95)
MEJORAMIENTO EN PAVIMENTO ASFÁLTICO DE LA VÍA COLOSÓ - CHALÁN - OVEJAS, MUNICIPIO DEL DEPARTAMENTO DE SUCRE.  (BPIN: 20201301010046)  (Meta del Proyecto: 9) (Ejecutado: 9)</t>
  </si>
  <si>
    <t>MEJORAMIENTO EN PAVIMENTO ASFÁLTICO DE LA VÍA VARSOVIA - EL DELIRIO, MUNICIPIO DE SINCELEJO, DEPARTAMENTO DE SUCRE (BPIN: 2023002700030) (Meta del proyecto: 3,269) (Tipo de Banco: Banco de Regalías)
MEJORAMIENTO EN PAVIMENTO ASFÁLTICO DE LA VÍA COLOSÓ - CHALÁN - OVEJAS, MUNICIPIO DEL DEPARTAMENTO DE SUCRE. (BPIN: 20201301010046) (Meta del proyecto: 10) (Tipo de Banco: Banco de Regalías)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3,24) (Tipo de Banco: Banco de Aliados)</t>
  </si>
  <si>
    <t>MANTENIMIENTO Y MEJORAMIENTO DE LA VÍA SUCRE- LA GUARIPA- EL CAUCHAL MUNICIPIO DE SUCRE EN EL DEPARTAMENTO DE SUCRE.  (Tipo de Banco: Banco de Aliados)  (BPIN: 2019011000264)  (Meta Total del Proyecto: 2,7)  (Avance Acumulado Total de la Meta del Proyecto: 0,5)   (Avance Acumulado de la Meta del Proyecto Para la Vigencia 2025: 0,22500000000000001)
MEJORAMIENTO EN PAVIMENTO ASFÁLTICO DE LA VÍA COLOSÓ - CHALÁN - OVEJAS, MUNICIPIO DEL DEPARTAMENTO DE SUCRE.  (Tipo de Banco: Banco de Regalías)  (BPIN: 20201301010046)  (Meta Total del Proyecto: 19,327999999999999)  (Avance Acumulado Total de la Meta del Proyecto: 19,327999999999999)  (Meta del Proyecto para la Vigencia 2025: 10,327999999999999)  (Avance Acumulado de la Meta del Proyecto Para la Vigencia 2025: 10,327999999999999)
MEJORAMIENTO EN PAVIMENTO ASFÁLTICO DE LA VÍA VARSOVIA - EL DELIRIO, MUNICIPIO DE SINCELEJO, DEPARTAMENTO DE   SUCRE  (Tipo de Banco: Banco de Regalías)  (BPIN: 2023002700030)  (Meta Total del Proyecto: 3,2690000000000001)  (Avance Acumulado Total de la Meta del Proyecto: 0,7)   (Avance Acumulado de la Meta del Proyecto Para la Vigencia 2025: 0,7)</t>
  </si>
  <si>
    <t>MEJORAMIENTO DE LA VÍA SINCÉ - GALERAS. (En formulación): 8 Km (Meta del Proyecto: 8) 
MEJORAMIENTO EN PAVIMENTO ASFÁLTICO DE LA VÍA VARSOVIA - EL DELIRIO, MUNICIPIO DE SINCELEJO, DEPARTAMENTO DE SUCRE (Meta del Proyecto: 3,269) (2023002700030)
MEJORAMIENTO DE LA VÍA SINCÉ - GALERAS. (En formulación): 8 Km (Meta del Proyecto: 8) 
MEJORAMIENTO  DE LA VÍA OVEJAS, LA PEÑA FLOR DEL MONTE, DEPARTAMENTO DE SUCRE (En formulación): 2 Km (Meta del Proyecto: 2) (2025000020034)</t>
  </si>
  <si>
    <t xml:space="preserve">MEJORAMIENTO  DE LA VÍA OVEJAS, LA PEÑA FLOR DEL MONTE, DEPARTAMENTO DE SUCRE (En formulación): 7.15 Km (Meta del Proyecto: 7,15) </t>
  </si>
  <si>
    <t>2019011000264, 20201301010046, 2023002700030, 2025000020034</t>
  </si>
  <si>
    <t>REHABILITACIÓN DE LA VÍA QUE COMUNICA LOS MUNICIPIOS DE TOLUVIEJO Y COLOSÓ, DEPARTAMENTO DE SUCRE (Meta del Proyecto: 9) (2023002700134)
REHABILITACIÓN EN PAVIMENTO ASFALTICO DE LA VÍA QUE COMUNICA EL MUNICIPIO DE SAN ANTONIO DE PALMITO - SUCRE Y EL CORREGIMIENTO DE SABANETA MUNICIPIO DE MOMIL - CÓRDOBA (Meta del Proyecto: 1,5) (2024000020027)</t>
  </si>
  <si>
    <t>REHABILITACIÓN EN PAVIMENTO ASFALTICO DE LA VÍA QUE COMUNICA EL MUNICIPIO DE SAN ANTONIO DE PALMITO - SUCRE Y EL CORREGIMIENTO DE SABANETA MUNICIPIO DE MOMIL - CÓRDOBA (2023000020018): 5.505 Km (Meta del Proyecto: ) (2024000020027)
REHABILITACIÓN DE LA VÍA QUE COMUNICA LOS MUNICIPIOS DE TOLUVIEJO Y COLOSÓ, DEPARTAMENTO DE SUCRE (Meta del Proyecto: 3,2) (2023002700134)</t>
  </si>
  <si>
    <t>2024000020027, 2023002700134</t>
  </si>
  <si>
    <t>MANTENIMIENTO RUTINARIO DE LA MALLA VIAL DEL DEPARTAMENTO DE SUCRE. (BPIN: 2024002700126) (Meta del proyecto: 59,36) (Tipo de Banco: Banco Territorial)
Operación de la maquinaria pesada y vehiculos para la atención de emergencias, puntos criticos y mantenimiento de la red vial del departamento de sucre (Tipo de Banco: Banco de Gestiones)</t>
  </si>
  <si>
    <t>Mantenimiento rutinario de la malla vial del departamento de  Sucre (Tipo de Banco: Banco Territorial) (BPIN: 2024002700126) (Meta del Proyecto: 59,36) (Meta de la Vigencia: 48,16) (Ejecutado: 59,36) (Estado en Portafolio: En proceso de liquidación)
Operación de la maquinaria pesada y vehiculos para la atención de emergencias, puntos criticos y mantenimiento de la red vial del departamento de sucre (Tipo de Banco: Banco de Gestiones) (Ejecutado: 23,2)</t>
  </si>
  <si>
    <t>2024002700126</t>
  </si>
  <si>
    <t>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8,84) (Ejecutado: 3,5)
MEJORAMIENTO EN PAVIMENTO ASFALTICO DE LA VÍA DELIRIO - PUERTO VIEJO EN LOS MUNICIPIOS DE SAN ANTONIO DE PALMITO Y TOLÚ EN EL DEPARTAMENTO DE SUCRE.  (BPIN: 2019011000264)  (Meta del Proyecto: 1) (Ejecutado: 1)
MANTENIMIENTO Y MEJORAMIENTO DE LA VÍA SUCRE-GUARIPA-EL CAUCHAL EN EL MUNICIPIO DE SUCRE EN EL DEPARTAMENTO DE SUCRE  (CAUCHAL II)  (BPIN: 2019011000264)  (Meta del Proyecto: 3,49) (Ejecutado: 0,275)
MEJORAMIENTO EN PAVIMENTO RÍGIDO DE LA VÍA SAN MARCOS - EL LLANO EN LA ZONA RURAL DEL MUNICIPIO DE SAN MARCOS, DEPARTAMENTO DE SUCRE  (BPIN: 20221301010191)  (Meta del Proyecto: 9,72) (Ejecutado: 6)
MEJORAMIENTO EN PAVIMENTO RÍGIDO DE LA VIA LA UNIÓN-LÍMITES CON CÓRDOBA, EN EL DEPARTAMENTO DE SUCRE  (BPIN: 2021000020052)  (Meta del Proyecto: 4,17) (Ejecutado: 0,42)
MEJORAMIENTO DE LA VÍA BUENAVISTA - GRANADA DEL K21+736 AL K23+153 EN LOS MUNICIPIOS DE BUENAVISTA Y SINCÉ DEPARTAMENTO DE SUCRE.  (BPIN: 2023000020038)  (Meta del Proyecto: 0,7085) (Ejecutado: 0,7085)
MEJORAMIENTO DE LA VÍA DE ACCESO A LAS INSTALACIONES DEL SENA MEDIANTE PAVIMENTO EN CONCRETO RÍGIDO EN EL CORREGIMIENTO DE EL PALOMAR DEL MUNICIPIO DE MAJAGUAL, SUCRE.  (BPIN: 2023002700137)  (Meta del Proyecto: 0,950) (Ejecutado: 0,95)
CONSTRUCCIÓN DE PAVIMENTO EN CONCRETO RÍGIDO DE LA VÍA QUE CONDUCE DESDE EL MUNICIPIO DE CAIMITO HASTA EL MUNICIPIO DE LA UNIÓN EN EL DEPARTAMENTO DE SUCRE  (BPIN: 2020000020068)  (Meta del Proyecto: 12,38) (Ejecutado: 3)
MEJORAMIENTO EN PAVIMENTO ASFÁLTICO DE LA VÍA LAS TABLITAS - SAN MARCOS, MUNICIPIOS DEL ROBLE, CAIMITO Y SAN MARCOS, DEPARTAMENTO DE SUCRE.  (BPIN: 20170000020006)  (Meta del Proyecto: 1) (Ejecutado: 1)</t>
  </si>
  <si>
    <t>MEJORAMIENTO EN PAVIMENTO RÍGIDO DE LA VÍA SAN MARCOS - EL LLANO EN LA ZONA RURAL DEL MUNICIPIO DE SAN MARCOS, DEPARTAMENTO DE SUCRE (BPIN: 20221301010191) (Meta del proyecto: 3,72) (Tipo de Banco: Banco de Regalías)
MEJORAMIENTO EN PAVIMENTO RÍGIDO DE LA VIA LA UNIÓN-LÍMITES CON CÓRDOBA, EN EL DEPARTAMENTO DE SUCRE (BPIN: 2021000020052) (Meta del proyecto: 3,75) (Tipo de Banco: Banco de Regalías)
MEJORAMIENTO DE LA VIA QUE COMUNICA DESDE TRES ESQUINAS - NARANJAL - BAJO LATA - ARENAL A LA INTERSECCION VIA MORROA COLOSO MEDIANTE CONSTRUCCION DE PAVIMENTO RIGIDO MUNICIPIO DE LOS PALMITOS DEPARTAMENTO DE SUCRE (BPIN: 2022000020021) (Meta del proyecto: 12,81) (Tipo de Banco: Banco de Regalías)
CONSTRUCCIÓN DE PAVIMENTO EN CONCRETO RÍGIDO DE LA VÍA QUE COMUNICA LOS CORREGIMIENTOS DE SAN LUIS MUNICIPIO DE SAMPUÉS Y LAS LLANADAS MUNICIPIO DE COROZAL, DEPARTAMENTO DE SUCRE (Solo para cargue de pagos, Porque el proyecto fue  ejecutado físicamente) (BPIN: 2018000020059) (Meta del proyecto: ) (Tipo de Banco: Banco de Regalías)
CONSTRUCCIÓN DE PAVIMENTO EN CONCRETO RÍGIDO DE LA CARRERA 5 EN EL CORREGIMIENTO DE CANUTAL MUNICIPIO DE OVEJAS, DEPARTAMENTO DE SUCRE (BPIN: 20220214000027) (Meta del proyecto: 0,7708) (Tipo de Banco: Banco de Aliados)
MANTENIMIENTO Y MEJORAMIENTO DE LA VÍA SUCRE-GUARIPA-EL CAUCHAL EN EL MUNICIPIO DE SUCRE EN EL DEPARTAMENTO DE SUCRE (CAUCHAL II) (BPIN: 2019011000264) (Meta del proyecto: 1,725) (Tipo de Banco: Banco de Aliados)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(Meta del proyecto: 4) (Tipo de Banco: Banco de Aliados)
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2,09) (Tipo de Banco: Banco de Aliados)
MEJORAMIENTO EN PAVIMENTO RIGIDO DE LA VÍA SAN PEDRO - LIMITES CON BOLÍVAR EN EL DEPARTAMENTO DE SUCRE (BPIN: 2020000020053) (Meta del proyecto: 6,523) (Tipo de Banco: Banco de Regalías)
MEJORAMIENTO DE LA VÍA TERCIARIA PAJONAL– CERRO DE LAS CASAS- PISISI – LIBERTAD- LABARCES - SAN ANTONIO, MEDIANTE EL USO DE PLACA HUELLA EN EL MUNICIPIO DE SAN ONOFRE – DEPARTAMENTO DE SUCRE (ETAPA I) (BPIN: 20210214000126) (Meta del proyecto: 9,150) (Tipo de Banco: Banco de Aliados)
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53) (Tipo de Banco: Banco de Aliados)</t>
  </si>
  <si>
    <t>MEJORAMIENTO EN PAVIMENTO RIGIDO DE LA VÍA SAN PEDRO - LIMITES CON BOLÍVAR EN EL DEPARTAMENTO DE SUCRE  (Tipo de Banco: Banco de Regalías)  (BPIN: 2020000020053)  (Meta Total del Proyecto: 7,5229999999999997)  (Avance Acumulado Total de la Meta del Proyecto: 7,5034559999999999)   (Avance Acumulado de la Meta del Proyecto Para la Vigencia 2025: 7,5034559999999999)
MEJORAMIENTO EN PAVIMENTO RÍGIDO DE LA VIA LA UNIÓN-LÍMITES CON CÓRDOBA, EN EL DEPARTAMENTO DE SUCRE  (Tipo de Banco: Banco de Regalías)  (BPIN: 2021000020052)  (Meta Total del Proyecto: 4,17)  (Avance Acumulado Total de la Meta del Proyecto: 3,9355000000000002)   (Avance Acumulado de la Meta del Proyecto Para la Vigencia 2025: 3,5154999999999998)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(Tipo de Banco: Banco de Aliados)  (BPIN: 2021002700079)  (Meta Total del Proyecto: 27,1)  (Avance Acumulado Total de la Meta del Proyecto: 0,49)   (Avance Acumulado de la Meta del Proyecto Para la Vigencia 2025: 0,49)
MEJORAMIENTO DE LA VÍA TERCIARIA PAJONAL– CERRO DE LAS CASAS- PISISI – LIBERTAD- LABARCES - SAN ANTONIO, MEDIANTE EL USO DE PLACA HUELLA EN EL MUNICIPIO DE SAN ONOFRE – DEPARTAMENTO DE SUCRE. (ETAPA I)  (Tipo de Banco: Banco de Aliados)  (BPIN: 20210214000126)  (Meta Total del Proyecto: 9,15)  (Avance Acumulado Total de la Meta del Proyecto: 7,9)   (Avance Acumulado de la Meta del Proyecto Para la Vigencia 2025: 7,9)
MEJORAMIENTO DE LA VIA QUE COMUNICA DESDE TRES ESQUINAS - NARANJAL - BAJO LATA - ARENAL A LA INTERSECCION VIA MORROA COLOSO MEDIANTE CONSTRUCCION DE PAVIMENTO RIGIDO MUNICIPIO DE LOS PALMITOS DEPARTAMENTO DE SUCRE  (Tipo de Banco: Banco de Regalías)  (BPIN: 2022000020021)  (Meta Total del Proyecto: 12,81)  (Avance Acumulado Total de la Meta del Proyecto: 7,5)   (Avance Acumulado de la Meta del Proyecto Para la Vigencia 2025: 7,5)
CONSTRUCCIÓN DE PAVIMENTO EN CONCRETO RÍGIDO DE LA CARRERA 5 EN EL CORREGIMIENTO DE CANUTAL MUNICIPIO DE OVEJAS, DEPARTAMENTO DE SUCRE  (Tipo de Banco: Banco de Aliados)  (BPIN: 20220214000027)  (Meta Total del Proyecto: 0,77080000000000004)  (Avance Acumulado Total de la Meta del Proyecto: 0,77080000000000004)  (Meta del Proyecto para la Vigencia 2025: 0,77)  (Avance Acumulado de la Meta del Proyecto Para la Vigencia 2025: 0,77080000000000004)
MEJORAMIENTO EN PAVIMENTO RÍGIDO DE LA VÍA SAN MARCOS - EL LLANO EN LA ZONA RURAL DEL MUNICIPIO DE SAN MARCOS, DEPARTAMENTO DE SUCRE  (Tipo de Banco: Banco de Regalías)  (BPIN: 20221301010191)  (Meta Total del Proyecto: 9,6999999999999993)  (Avance Acumulado Total de la Meta del Proyecto: 6,7)  (Meta del Proyecto para la Vigencia 2025: 3,7)  (Avance Acumulado de la Meta del Proyecto Para la Vigencia 2025: 0,7)</t>
  </si>
  <si>
    <t>Galeras - Santiago Apóstol. (Por fomular) (Meta del Proyecto: 24,5) 
MEJORAMIENTO DE LA VÍA QUE CONDUCE DEL CORREGIMIENTO DE AGUACATE HASTA EL ARROYO PALENQUILLO MUNICIPIO SAN ONOFRE DEPARTAMENTO DE SUCRE (En formulación) (Meta del Proyecto: 1) (2020002700026)
MEJORAMIENTO DE LA VÍA LA CEIBA - DON GABRIEL - LA APARTADA - CHENGUE - SALITRAL, MUNICIPIOS DE CHALÁN Y OVEJAS, DEPARTAMENTO DE SUCRE. (Meta del Proyecto: 15) (2020002700078)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(Meta del Proyecto: 6) (2021002700079)
CONSTRUCCIÓN MEDIANTE EL MEJORAMIENTO GESTIÓN PREDIAL SOCIAL AMBIENTAL Y SOSTENIBLE DE LA TRANSVERSAL DE LA MOJANA EL CAUCHAL SUCRE EN EL DEPARTAMENTO DE SUCRE EN EL MARCO DE LA REACTIVACIÓN ECONÓMICA MEDIANTE EL PROGRAMA VÍAS PARA LA CONEXIÓN DE TERRITORIAL (Meta del Proyecto: 53) (2019011000264)
MEJORAMIENTO EN PAVIMENTO RIGIDO DE LA VÍA SAN PEDRO - LIMITES CON BOLÍVAR EN EL DEPARTAMENTO DE SUCRE (Meta del Proyecto: 1) (2020000020053)</t>
  </si>
  <si>
    <t>Galeras - Santiago Apóstol. (Por fomular) (Meta del Proyecto: 24,5) 
MEJORAMIENTO DE LA VIA TERCIARIA COMPRENDIDA ENTRE PAJONAL - CERRO DE LAS CASAS - PISISI - LIBERTAD - LABARCES - SAN ANTONIO, SEGUNDA ETAPA, MUNICIPIO DE SAN ONOFRE, DEPARTAMENTO DE SUCRE) (ETAPA II) (Meta del Proyecto: 22,9) (20230214000060)
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(Meta del Proyecto: 17,1) (2021002700079)
CONSTRUCCIÓN MEDIANTE EL MEJORAMIENTO GESTIÓN PREDIAL SOCIAL AMBIENTAL Y SOSTENIBLE DE LA TRANSVERSAL DE LA MOJANA EL CAUCHAL SUCRE EN EL DEPARTAMENTO DE SUCRE EN EL MARCO DE LA REACTIVACIÓN ECONÓMICA MEDIANTE EL PROGRAMA VÍAS PARA LA CONEXIÓN DE TERRITORIAL (Meta del Proyecto: 53) (2019011000264)</t>
  </si>
  <si>
    <t>20221301010191, 2021000020052, 2022000020021, 2019011000264, 2023000020038, 2023002700137, 2020000020068, 20170000020006, 2020002700026, 2020000020053, 2018000020059, 20230214000060, 2021002700079, 20220214000027, 2020002700078, 20210214000126</t>
  </si>
  <si>
    <t>1. Cauchal - Sucre (53 km); 2. El roble - Since (21 km); 3. La Unión - lim cordoba (3,7km); 4. Galeras - Santiago Apostol (24,5 km);  5. Aguacate - Palenquillo (3,18 km); 6.Guayabal - Parcelas de Algarrobo (2,5 km); 7.Tolu - El Frances (4,4km). Porton - la Ye (12 km), San Marcos - El Llano (13 km), PALOMAR (1,5 km)</t>
  </si>
  <si>
    <t>REHABILITACIÓN Y MANTENIMIENTO DE LAS VÍAS TERCIARIAS DEL DEPARTAMENTO DE SUCRE  (BPIN: 2021002700159)  (Meta del Proyecto: 237,92) (Ejecutado: 44,82)
REHABILITACIÓN DE LA VÍA SUCRE – LA GUARIPA – EL CAUCHAL, MUNICIPIOS DE SUCRE, MAJAGUAL Y SAN BENITO ABAD." (CAUCHAL I)  (BPIN: 2016000020007)  (Meta del Proyecto: Solo para cargue de pagos, Porque el proyecto fue  ejecutado físicamente en Sucre Diferente.)</t>
  </si>
  <si>
    <t>MEJORAMIENTO MEDIANTE PAVIMENTACIÓN EN CONCRETO RÍGIDO DE LA VÍA EL PORTÓN - LA YE DE LOS ARRASTRES, EN LA MOJANA SUCREÑA,  ENTRE LOS MUNICIPIOS DE MAJAGUAL Y GUARANDA, EN EL DEPARTAMENTO DE SUCRE. (BPIN: 20211301011233) (Meta del proyecto: 2) (Tipo de Banco: Banco de Regalías)</t>
  </si>
  <si>
    <t>MEJORAMIENTO MEDIANTE PAVIMENTACIÓN EN CONCRETO RÍGIDO DE LA VÍA EL PORTÓN - LA YE DE LOS ARRASTRES, EN LA MOJANA SUCREÑA,  ENTRE LOS MUNICIPIOS DE MAJAGUAL Y GUARANDA, EN EL DEPARTAMENTO DE SUCRE.  (Tipo de Banco: Banco de Regalías)  (BPIN: 20211301011233)  (Meta Total del Proyecto: 17,018000000000001)  (Avance Acumulado Total de la Meta del Proyecto: 6,8)   (Avance Acumulado de la Meta del Proyecto Para la Vigencia 2025: 6,8)</t>
  </si>
  <si>
    <t>REHABILITACIÓN Y MANTENIMIENTO DE LAS VÍAS TERCIARIAS DEL DEPARTAMENTO DE SUCRE (Meta del Proyecto: 237,92) (2021002700159)
MEJORAMIENTO MEDIANTE PAVIMENTACIÓN EN CONCRETO RÍGIDO DE LA VÍA EL PORTÓN - LA YE DE LOS ARRASTRES, EN LA MOJANA SUCREÑA,  ENTRE LOS MUNICIPIOS DE MAJAGUAL Y GUARANDA, EN EL DEPARTAMENTO DE SUCRE. (Meta del Proyecto: 10) (20211301011233)
REHABILITACIÓN Y MANTENIMIENTO DE LAS VÍAS TERCIARIAS DEL DEPARTAMENTO DE SUCRE (Meta del Proyecto: 237,92) (2021002700159)</t>
  </si>
  <si>
    <t>2021002700159, 20211301011233, 2016000020007</t>
  </si>
  <si>
    <t>MEJORAMIENTO Y/O MANTENIMIENTO VIAL Y OBRAS EN PUNTOS CRÍTICOS MEDIANTE EL FORTALECIMIENTO DEL BANCO DE MAQUINARIAS DEL DEPARTAMENTO DE SUCRE  (BPIN: 2022002700012)  (Meta del Proyecto: 500) (Ejecutado: 500)</t>
  </si>
  <si>
    <t>MANTENIMIENTO RUTINARIO DE LA MALLA VIAL DEL DEPARTAMENTO DE SUCRE. (BPIN: 2024002700126) (Meta del proyecto: 67,4) (Tipo de Banco: Banco Territorial)
Operación de la maquinaria pesada y vehiculos para la atención de emergencias, puntos criticos y mantenimiento de la red vial del departamento de sucre (Tipo de Banco: Banco de Gestiones)</t>
  </si>
  <si>
    <t>Mantenimiento rutinario de la malla vial del departamento de  Sucre (Tipo de Banco: Banco Territorial) (BPIN: 2024002700126) (Meta del Proyecto: 67,400000000000006) (Meta de la Vigencia: 67,400000000000006) (Ejecutado: 67,400000000000006) (Estado en Portafolio: En proceso de liquidación)
Operación de la maquinaria pesada y vehiculos para la atención de emergencias, puntos criticos y mantenimiento de la red vial del departamento de sucre (Tipo de Banco: Banco de Gestiones) (Ejecutado: 247,54)</t>
  </si>
  <si>
    <t>2022002700012, 2024002700126</t>
  </si>
  <si>
    <t xml:space="preserve">Puentes en la Via Chinulito - Aguacate - Cacique. (Por formular) (Meta del Proyecto: ) </t>
  </si>
  <si>
    <t>CONSTRUCCIÓN DE PUENTE VEHICULAR UBICADO SOBRE EL ARROYO GRANDE DE COROZAL EN VÍA DE ACCESO AL MUNICIPIO DE SAN JUAN DE BETULIA ENTRE CALLES 19 Y 20 EN EL MUNICIPIO DE COROZAL DEPARTAMENTO DE SUCRE.  (BPIN: 2021002700095)  (Meta del Proyecto: 1) (Ejecutado: 1)</t>
  </si>
  <si>
    <t>2021002700095</t>
  </si>
  <si>
    <t xml:space="preserve">Proyecto nuevo: adquisión de maquinaria y equipo. (Por formular) (Meta del Proyecto: ) </t>
  </si>
  <si>
    <t xml:space="preserve">Aeropuerto de Tolú. (En ejecución por la Aerocivil) (Meta del Proyecto: ) </t>
  </si>
  <si>
    <t>APOYO PARA EL DESARROLLO DEL EVENTO DE FIN DE AÑO PARA EL FOMENTO DEL BIENESTAR SOCIAL INSTITUCIONAL EN LA VIGENCIA 2025 DE LA GOBERNACIÓN DE SUCRE (BPIN: 202500000032476) (Meta del proyecto: 1) (Tipo de Banco: Banco Territorial)</t>
  </si>
  <si>
    <t xml:space="preserve">Proyecto nuevo: mantenimiento de muelle fluvial en La Mojana. (Por formular) (Meta del Proyecto: ) </t>
  </si>
  <si>
    <t>202500000032476</t>
  </si>
  <si>
    <t xml:space="preserve">Caño Mojana - CORMAGDALENA (Meta del Proyecto: 1) </t>
  </si>
  <si>
    <t xml:space="preserve">Proyecto nuevo: construcción de jarollones en el departamento de Sucre. (Por formular): 50 ml (Meta del Proyecto: ) </t>
  </si>
  <si>
    <t xml:space="preserve">Proyecto Construcción Terminal de Transporte Municipio de Sincelejo (Meta del Proyecto: ) </t>
  </si>
  <si>
    <t>ELABORACIÓN DEL PLAN VIAL DEPARTAMENTAL Y LOS PLANES VIALES MUNICIPALES DE LA RED VIAL SECUNDARIA Y TERCIARIA EN EL DEPARTAMENTO DE SUCRE  (BPIN: 2020000020076)  (Meta del Proyecto: 1) (Ejecutado: 1)</t>
  </si>
  <si>
    <t>Actualización del Plan Local de Seguridad Víal (Meta del Proyecto/gestión: 1) (Tipo de Banco: Banco de Gestiones)</t>
  </si>
  <si>
    <t>Actualización del Plan Local de Seguridad Víal (Tipo de Banco: Banco de Gestiones) (Meta del Proyecto/gestión: 1) (Ejecutado: 1)</t>
  </si>
  <si>
    <t>2020000020076</t>
  </si>
  <si>
    <t>Campaña de Seguridad Vial, con la agencia de seguridad vial en los Municipios de Toluviejo, Sampues y San Marcos a motociclistas  (BPIN: Por Gestión)  (Meta del Proyecto: ) (Ejecutado: 600)</t>
  </si>
  <si>
    <t>Campaña de Seguridad Víal  (Carros)  (Meta del Proyecto/gestión: ) (Tipo de Banco: Banco de Gestiones)
APOYO A LA REALIZACION DE CAMPAÑAS DE PREVENCION Y CULTURA VIAL A MOTOCICLISTAS  DURANTE EL AÑO 2025 EN 16 MUNICIPIOS DEL DEPARTAMENTO DE SUCRE (Meta del Proyecto/gestión: ) (Tipo de Banco: Banco de Gestiones)
DESARROLLO E IMPLEMENTACION DE UNA ESTRATEGIA INTEGRAL DE EDUCACION EN CULTURA VIAL Y NORMAS DE TRANSITO DIRIGIDA A ESTUDIANTES DE NIVEL MEDIO SUPERIRO EN DIVERSAS INSTITUCIONES EDUCATIVAS DEL DEPARTAMENTO DE SUCRE (Meta del Proyecto/gestión: ) (Tipo de Banco: Banco de Gestiones)</t>
  </si>
  <si>
    <t>Campaña de Seguridad Víal  (Carros)  (Tipo de Banco: Banco de Gestiones) (Meta del Proyecto/gestión: ) (Ejecutado: 1057)
APOYO A LA REALIZACION DE CAMPAÑAS DE PREVENCION Y CULTURA VIAL A MOTOCICLISTAS  DURANTE EL AÑO 2025 EN 16 MUNICIPIOS DEL DEPARTAMENTO DE SUCRE (Tipo de Banco: Banco de Gestiones) (Meta del Proyecto/gestión: ) (Ejecutado: 903)
DESARROLLO E IMPLEMENTACION DE UNA ESTRATEGIA INTEGRAL DE EDUCACION EN CULTURA VIAL Y NORMAS DE TRANSITO DIRIGIDA A ESTUDIANTES DE NIVEL MEDIO SUPERIRO EN DIVERSAS INSTITUCIONES EDUCATIVAS DEL DEPARTAMENTO DE SUCRE (Tipo de Banco: Banco de Gestiones) (Meta del Proyecto/gestión: ) (Ejecutado: 1608)</t>
  </si>
  <si>
    <t xml:space="preserve">Campaña de Seguridad Víal (Meta del Proyecto: ) 
Simulacros de Siniestrso víales (Meta del Proyecto: ) 
Simulacros de Simit (Meta del Proyecto: ) </t>
  </si>
  <si>
    <t xml:space="preserve">Campaña de Seguridad Víal (Meta del Proyecto: ) 
Simulacros de Siniestrso víales (Meta del Proyecto: ) </t>
  </si>
  <si>
    <t>Estudios de Gestión de velocidad para las subregiones del Departamento de Sucre (Meta del Proyecto/gestión: 5) (Tipo de Banco: Banco de Gestiones)
ESTUDIOS DE PREINVERSIÓN PARA LA ELABORACIÓN DEL DIAGNÓSTICO E INVENTARIO DE SEÑALIZACIÓN VIAL EXISTENTE EN VIAS LOCALIZADA EN LA SUBREGIONES GOLFO DE MORROSQUILLO, SAN JORGE, SABANA Y MOJANA EN EL DEPARTAMENTO DE SUCRE (Meta del Proyecto/gestión: 1) (Tipo de Banco: Banco de Gestiones)</t>
  </si>
  <si>
    <t xml:space="preserve">
- PECCIT
-Identificación de puntos criticos de siniestralidad</t>
  </si>
  <si>
    <t>CAPACITACIÓN A LOS PRIMEROS RESPONDIENTES DE SINIESTROS DE TRANSITO EN ATENCIÓN INTEGRAL A VICTIMAS EN ÉL DEPARTAMENTO DE SUCRE  (BPIN: 2024002700103)  (Meta del Proyecto: 1) (Ejecutado: 1)
IMPLEMENTACIÓN DE UNA ESTRATEGIA DE CULTURA VIAL Y NORMAS DE TRÁNSITO A LOS ESTUDIANTES DE GRADO MEDIA SUPERIOR EN DIFERENTES INSTITUCIONES EDUCATIVAS EN EL DEPARTAMENTO DE SUCRE  (BPIN: 2024002700138)  (Meta del Proyecto: 1) (Ejecutado: 1)</t>
  </si>
  <si>
    <t>2024002700103, 2024002700138</t>
  </si>
  <si>
    <t>Asistencias Técnica con la Agencia Nacional de Seguridad Vial en la implementación de Políticas Públicas de seguridad vial en los Planes de Desarrollo y conformación de los Comités Locales de Seguridad Vial, a los 21 Municipios del Departamento de Sucre, excepto los municipios que tiene secretarias de tránsito constituidas.  (BPIN: Por Gestión)  (Meta del Proyecto: ) (Ejecutado: 21)</t>
  </si>
  <si>
    <t xml:space="preserve">Proyecto para el fortalecimiento a los municipios en materia de Seguridad Víal. (Por Formular) : Garantizar la realización de los Comité departamentales de Seguridad vial permitiendo diagnosticar y plantear alternativas de solución a problemas relacionado (Meta del Proyecto: ) </t>
  </si>
  <si>
    <t>Proyecto para Señalización en vías Secundarias a cargo del departamento (Meta del Proyecto/gestión: 1) (Tipo de Banco: Banco de Gestiones)
Suministro de señalización víal para instituciones educativas en el Departamento de Sucre. (Meta del Proyecto/gestión: 5458) (Tipo de Banco: Banco de Gestiones)</t>
  </si>
  <si>
    <t xml:space="preserve">Proyecto para Señalización en vías Secundarias a cargo del departamento (Meta del Proyecto: ) </t>
  </si>
  <si>
    <t xml:space="preserve">
- Gestiones SEM</t>
  </si>
  <si>
    <t>Proyecto para instalación de dispositivos eléctrónicos en vías nacionales (Meta del Proyecto/gestión: 2) (Tipo de Banco: Banco de Gestiones)</t>
  </si>
  <si>
    <t xml:space="preserve">Proyecto para instalación de dispositivos eléctrónicos en vías nacionales (Meta del Proyecto: ) </t>
  </si>
  <si>
    <t xml:space="preserve">Proyecto de sistema de control y monitoreo permanente para vigilar y gestionar el tráfico de una manera permanente en el departamento (Por formular) (Meta del Proyecto: ) </t>
  </si>
  <si>
    <t xml:space="preserve">Proyectos para Instalación de Cámaras de Seguridad: por Subregión (Pendiente por Formular) (Meta del Proyecto: ) </t>
  </si>
  <si>
    <t>Convocatoria línea de fomento de MIITIC: realizar conexiones a internet  (BPIN: Por Gestión)  (Meta del Proyecto: ) (Ejecutado: 9)</t>
  </si>
  <si>
    <t>Convocatoria línea de fomento de MIITIC: realizar conexiones a internet (Meta del Proyecto/gestión: 26) (Tipo de Banco: Banco de Gestiones)
Juntas de Internet- Comunidades de Conectividad de MiINTIC (Meta del Proyecto/gestión: 26) (Tipo de Banco: Banco de Gestiones)</t>
  </si>
  <si>
    <t>Juntas de Internet- Comunidades de Conectividad de MiINTIC (Tipo de Banco: Banco de Gestiones) (Meta del Proyecto/gestión: 26) (Ejecutado: 2)</t>
  </si>
  <si>
    <t xml:space="preserve">Convocatoria línea de fomento de MIITIC: realizar conexiones a internet (Meta del Proyecto: ) 
Juntas de Internet- Comunidades de Conectividad de MiINTIC (Meta del Proyecto: ) </t>
  </si>
  <si>
    <t xml:space="preserve">Juntas de Internet- Comunidades de Conectividad de MiINTIC (Meta del Proyecto: ) 
Convocatoria línea de fomento de MIITIC: realizar conexiones a internet (Meta del Proyecto: ) </t>
  </si>
  <si>
    <t>1. Convocatoria línea de fomento de MIITIC: realizar conexiones a internet: Aun no se encuentra en ejecución, por tanto, no cumple con la meta a corte de 30 de septiembre.
2. Proyecto Juntas Conectadas - Comunidades de Conectividad de MiINTIC: realizar conexiones a internet: Aun no se encuentra en ejecución, por tanto, no cumple con la meta a corte de 30 de septiembre.</t>
  </si>
  <si>
    <t>Zonas comunitarias para la paz de MINTIC - ART (Meta del Proyecto/gestión: 33) (Tipo de Banco: Banco de Gestiones)</t>
  </si>
  <si>
    <t>Zonas comunitarias para la paz de MINTIC - ART (Tipo de Banco: Banco de Gestiones) (Meta del Proyecto/gestión: 33) (Ejecutado: 33)</t>
  </si>
  <si>
    <t xml:space="preserve">Zonas comunitarias para la paz de MINTIC - ART (Meta del Proyecto: ) </t>
  </si>
  <si>
    <t>Lineas de Fomento MINTIC  (BPIN: Por Gestión)  (Meta del Proyecto: 1000) (Ejecutado: 2621)</t>
  </si>
  <si>
    <t>Comunidades de Conectividad (Meta del Proyecto/gestión: ) (Tipo de Banco: Banco de Gestiones)
Obligaciones de hacer de operadores móviles (Meta del Proyecto/gestión: ) (Tipo de Banco: Banco de Gestiones)
Lineas de Fomento MINTIC (Meta del Proyecto/gestión: ) (Tipo de Banco: Banco de Gestiones)</t>
  </si>
  <si>
    <t>Obligaciones de hacer de operadores móviles (Tipo de Banco: Banco de Gestiones) (Meta del Proyecto/gestión: ) (Ejecutado: 190)
Lineas de Fomento MINTIC (Tipo de Banco: Banco de Gestiones) (Meta del Proyecto/gestión: ) (Ejecutado: 2621)</t>
  </si>
  <si>
    <t xml:space="preserve">Obligaciones de hacer de operadores móviles (Meta del Proyecto: ) 
Comunidades de Conectividad (Meta del Proyecto: ) 
Lineas de Fomento MINTIC (Meta del Proyecto: ) </t>
  </si>
  <si>
    <t>1. Convocatoria línea de fomento de MIITIC: realizar conexiones a internet:Aun no se encuentra en ejecución, por tanto, no cumple con la meta a corte de 30 de septiembre.
2. Proyecto : Juntas Conectadas - Comunidades de Conectividad de MiINTIC: realizar conexiones a internet:Aun no se encuentra en ejecución, por tanto, no cumple con la meta a corte de 30 de septiembre.</t>
  </si>
  <si>
    <t>Programa de dotación de computadores para educar  (BPIN: Por Gestión)  (Meta del Proyecto: 10000) (Ejecutado: 55801)</t>
  </si>
  <si>
    <t>Programa de dotación de computadores para educar (Meta del Proyecto/gestión: ) (Tipo de Banco: Banco de Gestiones)</t>
  </si>
  <si>
    <t xml:space="preserve">Programa de dotación de computadores para educar (Meta del Proyecto: ) </t>
  </si>
  <si>
    <t>1. Entrega de computadores y laboratorios de innovación a estudiantes e instituciones por parte de MINTIC
2. Proyecto de la Gobernación: Implementación de la estrategia de conectividad escolar - conexión total - del ministerio de educación nacional en
Establecimientos y/o sedes educativas oficiales de los municipios no certificados del departamento de Sucre</t>
  </si>
  <si>
    <t>Oferta Mintic  (BPIN: Por Gestión)  (Meta del Proyecto: 20000) (Ejecutado: 16531)</t>
  </si>
  <si>
    <t>Estrategia Conectando a Sucre (Tipo de Banco: Banco de Gestiones)
Oferta Mintic (Tipo de Banco: Banco de Gestiones)</t>
  </si>
  <si>
    <t>Estrategia Conectando a Sucre (Tipo de Banco: Banco de Gestiones) (Ejecutado: 450)
Oferta Mintic (Tipo de Banco: Banco de Gestiones) (Ejecutado: 33449)</t>
  </si>
  <si>
    <t xml:space="preserve">Oferta Mintic (Meta del Proyecto: ) 
Estrategia Conectando a Sucre (Meta del Proyecto: ) </t>
  </si>
  <si>
    <t xml:space="preserve">Estrategia Conectando a Sucre (Meta del Proyecto: ) 
Oferta Mintic (Meta del Proyecto: ) </t>
  </si>
  <si>
    <t>Fortalecimiento de emisoras radiales del departamento de Sucre: dotación de emisoras comuitarias (Tipo de Banco: Banco de Gestiones)</t>
  </si>
  <si>
    <t xml:space="preserve">Implementación de Centros PotencIA en el Departamento de Sucre (Meta del Proyecto: ) </t>
  </si>
  <si>
    <t>Estudios y diseños para proyecto de Ciudades y Territorios Inteligentes (Tipo de Banco: Banco de Gestiones)</t>
  </si>
  <si>
    <t>1. Estudios de preinversión para la elaboración de estudios y diseños técnicos para 2 de los 3 posibles proyectos: 
- Implementación de centros de inteligencia artificial en el departamento de sucre
- Implementación de modelo de territorios y ciudades inteligentes a través de las Tecnologías de la Información y las Comunicaciones, en el departamento de Sucre
- Implementación de zonas digitales de acceso público gratuito en municipios PDET del departamento de Sucre.</t>
  </si>
  <si>
    <t>Eventos organizados por la gobernación para la dinamización del sector TIC  (BPIN: Por Gestión)  (Meta del Proyecto: 1) (Ejecutado: 1)</t>
  </si>
  <si>
    <t>Evento académico del sector TIC "CINTELFUTURE CITES:CAMINO HACIA UN GOLFO DE MORROSQUILLO INTELIGENTE" (Meta del Proyecto/gestión: 1) (Tipo de Banco: Banco de Gestiones)</t>
  </si>
  <si>
    <t>Evento académico del sector TIC "CINTELFUTURE CITES:CAMINO HACIA UN GOLFO DE MORROSQUILLO INTELIGENTE" (Tipo de Banco: Banco de Gestiones) (Meta del Proyecto/gestión: 1) (Ejecutado: 1)</t>
  </si>
  <si>
    <t xml:space="preserve">Eventos organizados por la gobernación para la dinamización del sector TIC (Meta del Proyecto: ) </t>
  </si>
  <si>
    <t>Firma de Alianza Zasca Tecnológico: CECAR y Gobernación de Sucre - Programa del Ministerio de Comercio, Industria y Turismo que busca impulsar el crecimiento empresarial a través de la apropiación de la tecnología, para mejorar sus productos y servicios e  (BPIN: Por Gestión)  (Meta del Proyecto: ) (Ejecutado: 100)</t>
  </si>
  <si>
    <t>Conformación Iniciativa Cluster TIC en el departamento de Sucre (Meta del Proyecto/gestión: ) (Tipo de Banco: Banco de Gestiones)
Alianza Zasca Tecnológico: CECAR y Gobernación de Sucre - Programa del Ministerio de Comercio, Industria y Turismo que busca impulsar el crecimiento empresarial a través de la apropiación de la tecnología, para mejorar sus productos y servicios (Meta del Proyecto/gestión: ) (Tipo de Banco: Banco de Gestiones)</t>
  </si>
  <si>
    <t>Alianza Zasca Tecnológico: CECAR y Gobernación de Sucre - Programa del Ministerio de Comercio, Industria y Turismo que busca impulsar el crecimiento empresarial a través de la apropiación de la tecnología, para mejorar sus productos y servicios (Tipo de Banco: Banco de Gestiones) (Meta del Proyecto/gestión: ) (Ejecutado: 100)</t>
  </si>
  <si>
    <t>Asistencia técnica al Cluster TIC de Sucre (Por gestión) (Meta del Proyecto: ) (Por Gestión)</t>
  </si>
  <si>
    <t>Transformación digital e implementación de la política de gobierno digital a través del habilitador de arquitectura empresarial, cultura y apropiación y la línea de acción de servicios y procesos inteligente, en el Departamento de  Sucre (BPIN: 202500000033863) (Meta del proyecto: 1) (Tipo de Banco: Banco Territorial)
Iniciativa de Ciudades y Territorios Inteligentes Golfo de Morrosquillo (Meta del Proyecto/gestión: 1) (Tipo de Banco: Banco de Gestiones)</t>
  </si>
  <si>
    <t>Transformación digital e implementación de la política de gobierno digital a través del habilitador de arquitectura empresarial, cultura y apropiación y la línea de acción de servicios y procesos inteligente, en el Departamento de  Sucre (Tipo de Banco: Banco Territorial) (BPIN: 202500000033863) (Meta del Proyecto: 1) (Meta de la Vigencia: 1,00) (Ejecutado: 1) (Estado en Portafolio: En Ejecución)</t>
  </si>
  <si>
    <t xml:space="preserve">Iniciativa de Ciudades y Territorios Inteligentes Sabana (Meta del Proyecto: ) </t>
  </si>
  <si>
    <t>202500000033863</t>
  </si>
  <si>
    <t>El proyecto de ciudades y territorios inteligentes busca la implementación de tecnologías avanzadas y soluciones innovadoras para mejorar la calidad de vida de los habitantes, la eficiencia operativa de los servicios urbanos y la sostenibilidad ambiental en áreas urbanas y rurales. (los componentes del proyecto dependerán de la necesidad del territorio donde se vaya a ejecutar)</t>
  </si>
  <si>
    <t>Fortalecimiento a la Política de gobierno digital en el Departamento de Sucre para la vigencia 2024  (BPIN: 2024002700076)  (Meta del Proyecto: ) (Ejecutado: 3)</t>
  </si>
  <si>
    <t>Fortalecimiento a la Política de gobierno digital en el Departamento de Sucre para la vigencia 2025 (BPIN: 202400000002064) (Meta del proyecto: ) (Tipo de Banco: Banco Territorial)
Transformación digital e implementación de la política de gobierno digital a través del habilitador de arquitectura empresarial, cultura y apropiación y la línea de acción de servicios y procesos inteligente, en el Departamento de  Sucre (BPIN: 202500000033863) (Meta del proyecto: 27) (Tipo de Banco: Banco Territorial)</t>
  </si>
  <si>
    <t>Transformación digital e implementación de la política de gobierno digital a través del habilitador de arquitectura empresarial, cultura y apropiación y la línea de acción de servicios y procesos inteligente, en el Departamento de  Sucre (Tipo de Banco: Banco Territorial) (BPIN: 202500000033863) (Meta del Proyecto: 27) (Meta de la Vigencia: 27,00) (Ejecutado: 27) (Estado en Portafolio: En Ejecución)
Fortalecimiento de las políticas de gobierno digital y seguridad digital durante la vigencia 2025 en la gobernación de  Sucre (Tipo de Banco: Banco Territorial) (BPIN: 202400000002064) (Meta del Proyecto: 3) (Meta de la Vigencia: 3,00) (Ejecutado: 3) (Estado en Portafolio: En Ejecución)</t>
  </si>
  <si>
    <t xml:space="preserve">Fortalecimiento a la Política de gobierno digital en el Departamento de Sucre para la vigencia 2026 (Meta del Proyecto: ) </t>
  </si>
  <si>
    <t xml:space="preserve">Fortalecimiento a la Política de gobierno digital en el Departamento de Sucre para la vigencia 2027 (Meta del Proyecto: ) </t>
  </si>
  <si>
    <t>202400000002064, 2024002700076, 202500000033863</t>
  </si>
  <si>
    <t>FORTALECIMIENTO A LA INFRAESTRUCTURA TECNOLOGICA Y DINAMIZACIÓN DE LA IMPLEMENTACIÓN DE LA POLITICA DE GOBIERNO DIGITAL A TRAVÉS DEL HABILITADOR DE ARQUITECTURA EMPRESARIAL EN EL DEPARTAMENTO DE SUCRE  (BPIN: 2024002700155)  (Meta del Proyecto: 1) (Ejecutado: 1)</t>
  </si>
  <si>
    <t>2024002700155</t>
  </si>
  <si>
    <t xml:space="preserve">
1. Proyecto: Implementación de una herramienta  tecnológica para el fortalecimiento y la transformación digital de la gobernación de Sucre (se realiza convenio con la agenacia nacional digital, por cada peso que aporte la gobernación, Mintic aporta un peso)</t>
  </si>
  <si>
    <t>FORTALECIMIENTO INSTITUCIONAL A TRAVÉS DE LA DOTACIÓN DE ELEMENTOS, MAQUINAS Y EQUIPOS DE TRABAJO, PARA MEJORAR LA PRESTACIÓN DE SERVICIOS DE LA OFICINA DE PASAPORTE DE LA GOBERNACIÓN DE SUCRE  (BPIN: Por Gestión)  (Meta del Proyecto: 1) (Ejecutado: 1)
FORTALECIMIENTO INSTITUCIONAL A TRAVES DE LA ADECUACIÓN DE ESPACIOS FISICOS PARA MEJORAR LA PRESTACIÓN DE SERVICIOS DE LA GOBERNACIÓN DEL DEPARTAMENTO DE SUCRE  (BPIN: 2024002700061)  (Meta del Proyecto: ) (Ejecutado: 1)
FORTALECIMIENTO INSTITUCIONAL A TRAVÉS DE LA IMPLEMENTACIÓN DE ACCIONES QUE AYUDEN A MEJORAR LA GESTIÓN DE LOS RESIDUOS SÓLIDOS CONTAMINANTES NO BIOLOGICOS GENERADOS POR LA GOBERNACIÓN DE SUCRE  (BPIN: 2024002700108)  (Meta del Proyecto: 1) (Ejecutado: 1)</t>
  </si>
  <si>
    <t>Desarrollo de la consultoría para el mejoramiento de la red eléctrica y uso eficiente de la energía en la sede principal de la gobernación de Sucre (BPIN: 2024002700092) (Meta del proyecto: 1) (Tipo de Banco: Sin Tipo de Banco)
ADQUISICIÓN, INSTALACIÓN Y MANTENIMIENTO CORRECTIVO DE EQUIPOS PARA LA NORMALIZACIÓN DE LA MEDIDA EN MEDIA TENSIÓN EN LA SUBESTACIÓN ELÉCTRICA DE LA GOBERNACIÓN DE SUCRE (BPIN: 202400000002636) (Meta del proyecto: 1) (Tipo de Banco: Banco Territorial)
CONSTRUCCIÓN DE ESTACIÓN ELÉCTRICA DE LA GOBERNACIÓN DE SUCRE (Meta del Proyecto/gestión: ) (Tipo de Banco: Banco de Gestiones)
ADECUACIÓN, MEJORAMIENTO Y DOTACIÓN DEL AUDITORIO FORTUNATO CHADID JATTIN DE LA GOBERNACIÓN DE SUCRE (Meta del Proyecto/gestión: 1) (Tipo de Banco: Banco de Gestiones)</t>
  </si>
  <si>
    <t>CONSTRUCCIÓN DE LA RED CONTRA INCENDIOS Y LA MITIGACIÓN DE CALAMIDADES CONEXAS EN LA GOBERNACIÓN DE SUCRE (Por formular) (Meta del Proyecto: ) (Por Gestión)
ADECUACIÓN Y DOTACIÓN DEL CENTRO DE DATOS DE LA SEDE PRINCIPAL ADMINISTRATIVA DE LA GOBERNACIÓN DE SUCRE (Meta del Proyecto: 1) (2024002700089)</t>
  </si>
  <si>
    <t>2024002700061, 2024002700108, 2024002700092, 2024002700089, 202400000002636</t>
  </si>
  <si>
    <t xml:space="preserve">MEJORAMIENTO Y ADECUACIÓN DE LA FACHADA DE LA SEDE ADMINISTRATIVA DE LA GOBERNACIÓN DE SUCRE (Por formular) (Meta del Proyecto: ) 
ADECUACIÓN, MEJORAMIENTO Y DOTACIÓN DEL EDIFICIO LA SABANERA EN EL MUNICIPIO DE SINCELEJO EN EL DEPARTAMENTO DE SUCRE (Meta del Proyecto: ) </t>
  </si>
  <si>
    <t>ELABORACIÓN DE LOS INSTRUMENTOS ARCHIVÍSTICOS QUE CONTRIBUYAN A MEJORAR EL FUNCIONAMIENTO DE LA GESTIÓN DOCUMENTAL EN LA GOBERNACION DEL DEPARTAMENTO DE SUCRE (Meta del Proyecto: 1) (2024002700073)</t>
  </si>
  <si>
    <t>2024002700073</t>
  </si>
  <si>
    <t>Prestación de servicios de asesoría para la modernización administrativa de la administración central en la vigencia 2025 de la gobernación del departamento de  Sucre (BPIN: 202500000021453) (Meta del proyecto: 1) (Tipo de Banco: Banco Territorial)
MANUAL DE SUPERVISIÓN E INTERVENTORÍA DE LA SUBSECRETARÍA DE CONTRATACIÓN (Por Formular) (Meta del Proyecto/gestión: 1) (Tipo de Banco: Banco de Gestiones)</t>
  </si>
  <si>
    <t xml:space="preserve"> Secretaría de Infraestructura:  (Meta del Proyecto: 3) </t>
  </si>
  <si>
    <t>202500000021453</t>
  </si>
  <si>
    <t>APOYO PARA EL DESARROLLO DE ACCIONES Y ACTIVIDADES LIGADAS A MEJORAR EL BIENESTAR SOCIAL EN LA VIGENCIA 2024 EN LA GOBERNACIÓN DE SUCRE.  (BPIN: 202400000002381)  (Meta del Proyecto: 1) (Ejecutado: 1)</t>
  </si>
  <si>
    <t>IMPLEMENTACIÓN DE ESTRATEGIAS COMUNICACIONALES PARA LA DIFUSIÓN Y PROMOCIÓN DE LA GESTIÓN, TRAMITES, SERVICIOS Y OFERTA INSTITUCIONAL DE LA GOBERNACIÓN DE SUCRE (BPIN: 2024002700031) (Meta del proyecto: 1) (Tipo de Banco: Banco Territorial)
APOYO LOGÍSTICO PARA EL DESARROLLO DE ENCUENTROS, REUNIONES Y MESAS INSTITUCIONALES EN EL MARCO DEL CUMPLIMIENTO MISIONAL DE LA GOBERNACIÓN DE SUCRE (BPIN: 202400000007372) (Meta del proyecto: 1) (Tipo de Banco: Banco Territorial)
Implementación de actividades comunicativas orientadas a la divulgación, promoción y fortalecimiento del posicionamiento a nivel regional de la gestión institucional del Departamento de Sucre (BPIN: ) (Meta del proyecto: 1) (Tipo de Banco: Banco Territorial)</t>
  </si>
  <si>
    <t>Apoyo  LOGÍSTICO PARA EL DESARROLLO DE ENCUENTROS, REUNIONES Y MESAS INSTITUCIONALES EN EL MARCO DEL CUMPLIMIENTO MISIONAL DE LA GOBERNACIÓN DE   Sucre (Tipo de Banco: Banco Territorial) (BPIN: 202400000007372) (Meta del Proyecto: 1) (Meta de la Vigencia: 1,00) (Ejecutado: 339917171,5) (Estado en Portafolio: En Ejecución)</t>
  </si>
  <si>
    <t xml:space="preserve">APOYO LOGÍSTICO PARA EL SUMINITRO DE COMIDAS Y BEBIDAS EN EL MARCO DEL DESARROLLO INSTITUCIONAL EN LA VIGENCIA 2026 DE LA GOBERNACIÓN DE SUCRE (Por formular) (Meta del Proyecto: ) 
APOYO LOGISTICO PARA LA GENERACIÓN INTERACCIÓN PÚBLICA Y DIVULGACIÓN DE LA OFERTA INSTITUCIONAL EN LA VIGENCIA 2026 DE LA GOBERNACIÓN DE SUCRE (Por formular) 450203300: Espacios de integración de oferta pública generados (Meta del Proyecto: ) </t>
  </si>
  <si>
    <t xml:space="preserve">APOYO LOGÍSTICO PARA EL SUMINITRO DE COMIDAS Y BEBIDAS EN EL MARCO DEL DESARROLLO INSTITUCIONAL EN LA VIGENCIA 2027 DE LA GOBERNACIÓN DE SUCRE (Por formular) (Meta del Proyecto: ) 
APOYO LOGISTICO PARA LA GENERACIÓN INTERACCIÓN PÚBLICA Y DIVULGACIÓN DE LA OFERTA INSTITUCIONAL EN LA VIGENCIA 2027 DE LA GOBERNACIÓN DE SUCRE (Por generar)  450203300: Espacios de integración de oferta pública generados (Meta del Proyecto: ) </t>
  </si>
  <si>
    <t>2024002700031, 202400000002381, 202400000007372</t>
  </si>
  <si>
    <t>CAPACITACIÓN TODOS SABEMOS TODO SECRETARÍA DE PLANEACIÓN DEPARTAMENTAL  (BPIN: Por Gestión)  (Meta del Proyecto: 50) (Ejecutado: 50)
CAPACITACIÓN GESTIÓN SISTEMA GENERAL DE REGALIAS CON EL DNP  (BPIN: Por Gestión)  (Meta del Proyecto: 164) (Ejecutado: 164)
APOYO A FORMACIÓN DE FUNCIONARIOS Y FAMILIARES  (BPIN: Por Gestión)  (Meta del Proyecto: 540) (Ejecutado: 540)</t>
  </si>
  <si>
    <t>Apoyo A LA PRESTACION DE SERVICIOS PROFESIONALES Y DE APOYO A LA GESTION VIGENCIA 2025 DE LA GOBERNACION DE  Sucre (BPIN: 202500000028880) (Meta del proyecto: 400) (Tipo de Banco: Banco Territorial)
FORO DE CONTRATACIÓN Y COMPRAS PÚBLICAS:  : 3, 4, 5, y 6 de Junio (Meta del Proyecto/gestión: 300) (Tipo de Banco: Banco de Gestiones)</t>
  </si>
  <si>
    <t>FORO DE CONTRATACIÓN Y COMPRAS PÚBLICAS:  : 3, 4, 5, y 6 de Junio (Tipo de Banco: Banco de Gestiones) (Meta del Proyecto/gestión: 300) (Ejecutado: 1364)</t>
  </si>
  <si>
    <t xml:space="preserve">APOYO PARA EL FORTALECIMIENTO DE CAPACIDADES EN ARAS DE MEJORAR LA INTERACCIÓN DE LA OFERTA PÚBLICA INSTITUCIONAL EN LA VIGENCIA 2026 EN EL DEPARTAMENTO DE SUCRE (Por formular) (Meta del Proyecto: ) </t>
  </si>
  <si>
    <t xml:space="preserve">APOYO PARA EL FORTALECIMIENTO DE CAPACIDADES EN ARAS DE MEJORAR LA INTERACCIÓN DE LA OFERTA PÚBLICA INSTITUCIONAL EN LA VIGENCIA 2027 EN EL DEPARTAMENTO DE SUCRE (Por formular) (Meta del Proyecto: ) </t>
  </si>
  <si>
    <t>202500000028880</t>
  </si>
  <si>
    <t>MODERNIZACIÓN DE LOS SISTEMAS DE INFORMACIÓN y INSTALACIONES FÍSICAS DE LA ASAMBLEA DEL DEPARTAMENTO DE SUCRE  (BPIN: 2024002700064)  (Meta del Proyecto: 1) (Ejecutado: 1)</t>
  </si>
  <si>
    <t>PUESTA EN MARCHA DEL PARQUE AUTOMOTOR DE LA GOBERNACIÓN DE SUCRE (Por formular) (Meta del Proyecto/gestión: 1) (Tipo de Banco: Banco de Gestiones)
FORTALECIMIENTO INSTITUCIONAL A TRAVÉS DE LA DOTACIÓN DE EQUIPOS, ELEMENTOS E INSUMOS PARA MEJORAR LA PRESTACIÓN DE SERVICIOS DE LA GOBERNACIÓN DE SUCRE (Por definir) (Meta del Proyecto/gestión: 1) (Tipo de Banco: Banco de Gestiones)</t>
  </si>
  <si>
    <t>PUESTA EN MARCHA DEL PARQUE AUTOMOTOR DE LA GOBERNACIÓN DE SUCRE (Por formular) (Tipo de Banco: Banco de Gestiones) (Meta del Proyecto/gestión: 1) (Ejecutado: 1)</t>
  </si>
  <si>
    <t>FORTALECIMIENTO INSTITUCIONAL A TRAVÉS DE LA DOTACIÓN DE EQUIPOS, ELEMENTOS E INSUMOS PARA MEJORAR LA PRESTACIÓN DE SERVICIOS DE LA GOBERNACIÓN DE SUCRE (Por definir) (Meta del Proyecto: 1) (Por Gestión)</t>
  </si>
  <si>
    <t>2024002700064</t>
  </si>
  <si>
    <t>3/10/2024: El cumplimiento de la meta no se encontraba programada para el año 2024 pero se cumple a travez del proyecto "FORTALECIMIENTO INSTITUCIONAL A TRAVÉS DE LA DOTACIÓN DE ELEMENTOS, MAQUINAS Y EQUIPOS DE TRABAJO, PARA MEJORAR LA PRESTACIÓN DE SERVICIOS DE LA OFICINA DE PASAPORTE DE LA GOBERNACIÓN DE SUCRE (459903400: Sedes dotadas) (2024002700113)", en un 50%</t>
  </si>
  <si>
    <t>FORTALECIMIENTO DE PROCESOS DE GESTIÓN TECNOLÓGICA PARA EL TALENTO HUMANO Y ALMACEN DE LA GOBERNACIÓN DE SUCRE - BODEGA - (ENPROCESO DE CONTRATACIÓN) (Meta del Proyecto/gestión: 1) (Tipo de Banco: Banco de Gestiones)</t>
  </si>
  <si>
    <t>Cooperación Técnica SUR_SUR entre la República Popular de China y la Gobernación de Sucre  (BPIN: Por Gestión)  (Meta del Proyecto: 1) (Ejecutado: 1)
Apoyo financiero para Estudios Audivisuales, Energía, Comunicaciones, SST, Estudios Universitarios  (BPIN: Por Gestión)  (Meta del Proyecto: 102) (Ejecutado: 102)
Capacitación en Trabajo en Equipo y Transformación del Ser  (BPIN: Por Gestión)  (Meta del Proyecto: 80) (Ejecutado: 81)
Capacitación en Energías Limpias en Corea de Sur  (BPIN: Por Gestión)  (Meta del Proyecto: 10) (Ejecutado: 10)
II Congreso Internacional de Contratación Estatal “Las dimensiones de la responsabilidad en la contratación del Estado - Despacho"  (BPIN: Por Gestión)  (Meta del Proyecto: 1) (Ejecutado: 1)
Diplomado - Secretaría de Comunicaciones  (BPIN: Por Gestión)  (Meta del Proyecto: 1) (Ejecutado: 1)
Seminario de actualización de nómina, prestaciones sociales y seguridad social en el sector público - Subsecretaría de Gestión del Talento Humano  (BPIN: Por Gestión)  (Meta del Proyecto: 1) (Ejecutado: 1)
Capacitación sobre aspectos prácticos del derecho disciplinario - Oficina de Control Interno Disciplinario  (BPIN: Por Gestión)  (Meta del Proyecto: 1) (Ejecutado: 1)
Seminario taller de actualización, herramientas para la presentación de los medios magnéticos, información exógena, entidades y empresas públicas - Subsecretaría de Gestión Financiera  (BPIN: Por Gestión)  (Meta del Proyecto: 1) (Ejecutado: 1)
Jornada de capacitación en la Cancillería  - Pasaporte  (BPIN: Por Gestión)  (Meta del Proyecto: 1) (Ejecutado: 1)
30 semana de la salud ocupacional - RR HH  (BPIN: Por Gestión)  (Meta del Proyecto: 1) (Ejecutado: 1)
67º Congreso Internacional de agua y Saneamiento Básico - Macroproyectos  (BPIN: Por Gestión)  (Meta del Proyecto: 1) (Ejecutado: 1)
Taller sobre autoridad y control, en el marco de la semana de seguridad vial - Secretaría de Transito y Transporte  (BPIN: Por Gestión)  (Meta del Proyecto: 1) (Ejecutado: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(Ejecutado: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(Ejecutado: 1)
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(Ejecutado: 1)</t>
  </si>
  <si>
    <t>APOYO PARA EL DESARROLLO DE ACCIONES Y ACTIVIDADES LIGADAS A MEJORAR EL BIENESTAR SOCIAL EN LA VIGENCIA 2025 EN LA GOBERNACIÓN DE SUCRE (Por formular) (BPIN: Por Gestión) (Meta del proyecto: ) (Tipo de Banco: Sin Tipo de Banco)</t>
  </si>
  <si>
    <t xml:space="preserve">APOYO PARA EL DESARROLLO DE ACCIONES Y ACTIVIDADES LIGADAS A MEJORAR EL BIENESTAR SOCIAL EN LA VIGENCIA 2026 EN LA GOBERNACIÓN DE SUCRE (Por formular) (Meta del Proyecto: ) </t>
  </si>
  <si>
    <t xml:space="preserve">APOYO PARA EL DESARROLLO DE ACCIONES Y ACTIVIDADES LIGADAS A MEJORAR EL BIENESTAR SOCIAL EN LA VIGENCIA 2027 EN LA GOBERNACIÓN DE SUCRE (Por formular) (Meta del Proyecto: ) </t>
  </si>
  <si>
    <t>Se establece que la meta será 20 funcionarios apoyados.
3/10/2024: El proyecto aun se encuentra sin formular, pero se contepla el inicio del proceso, el miercoles 9 de octubre se presenta en hoja de ruta y el proceso de formulación termina el 30 de octubre, para ser radicado en banco el 31 de octubre, el proyecto tiene 15 días de ejecución, es por tanto, que se cumple en la vigencia 2024.</t>
  </si>
  <si>
    <t>CONSTRUCCIÓN DE CERRAMIENTO DEL PREDIO SAN CAYETANO EN EL MUNICIPIO DE SINCELEJO DEPARTAMENTO DE SUCRE  (BPIN: 2024002700029)  (Meta del Proyecto: 1) (Ejecutado: 1)</t>
  </si>
  <si>
    <t>FORTALECIMIENTO DE LAS CAPACIDADES OPERACIONAL DE LA ARMADA NACIONAL A TRAVES DE UN PUESTO NAVAL AVANZADO EN EL DEPARTAMENTO DE SUCRE (Meta del Proyecto/gestión: 1) (Tipo de Banco: Banco de Gestiones)</t>
  </si>
  <si>
    <t>FORTALECIMIENTO DE LAS CAPACIDADES OPERACIONAL DE LA ARMADA NACIONAL A TRAVES DE UN PUESTO NAVAL AVANZADO EN EL DEPARTAMENTO DE SUCRE (Tipo de Banco: Banco de Gestiones) (Meta del Proyecto/gestión: 1) (Ejecutado: 1)</t>
  </si>
  <si>
    <t>2024002700029</t>
  </si>
  <si>
    <t>PRESTACION DE SERVICIOS PARA LA OPTIMIZACIÓN DE PROCESOS ED GESTIÓN DE PROYECTOS Y COMUNICACIÓN INSTITUCIONAL DE LA GOBERNACIÓN DE SUCRE. (BPIN: 202500000034600) (Meta del proyecto: 1) (Tipo de Banco: Banco Territorial)</t>
  </si>
  <si>
    <t>202500000034600</t>
  </si>
  <si>
    <t>ASISTENCIA TÉCNICA EN SISBEN, MIPG Y REGALÍAS.  (BPIN: Por Gestión)  (Meta del Proyecto: 26) (Ejecutado: 26)
APOYO PARA LA PRESTACIÓN DE SERVICIOS PROFESIONALES Y DE APOYO A LA GESTIÓN EN LA VIGENCIA 2024 DE LA GOBERNACIÓN DE SUCRE  (BPIN: 2024002700105)  (Meta del Proyecto: 1) (Ejecutado: 1)
APOYO AL FORTALECIMIENTO INSTITUCIONAL DE LA OFICINA DE MACROPROYECTOS ESTRATÉGICOS DE LA GOBERNACIÓN DEL DEPARTAMENTO DE SUCRE  (BPIN: 2024002700056)  (Meta del Proyecto: 1) (Ejecutado: 1)</t>
  </si>
  <si>
    <t>INCORPORACIÓN DE LINEAMIENTOS URBANISTICOS DE GESTIÓN DE RIESGO COMO DETERMINANTES PARA EL ORDENAMIENTO TERRITORIAL EN EL MARCO DE LA REVISIÓN Y AJUSTE DEL ESQUEMA DE ORDENAMIENTO TERRITORIAL DEL MUNICIPIO DE LOS PALMITOS SUCRE (BPIN: 2024002700161) (Meta del proyecto: 1) (Tipo de Banco: Banco Territorial)
Apoyo A LA PRESTACION DE SERVICIOS PROFESIONALES Y DE APOYO A LA GESTION VIGENCIA 2025 DE LA GOBERNACION DE  Sucre (BPIN: 202500000028880) (Meta del proyecto: 1) (Tipo de Banco: Banco Territorial)
ELABORACIÓN DE LOS DOCUMENTOS PARA LAS ETAPAS DE DIAGNÓSTICO, FORMULACIÓN, ADOPCIÓN DEL ESQUEMA DE ORDENAMIENTO TERRITORIAL DEL MUNICIPIO DE BUENAVISTA DEL DEPARTAMENTO DE SUCRE (BPIN: 2025002700008) (Meta del proyecto: 1) (Tipo de Banco: Banco de Regalías)
PRESTACION DE SERVICIOS DE ASESORIA ESPECIALIZADA EN EL ACOMPAÑAMIENTO DE PROCESOS DE LIQUIDACIÓN DE CONTRATOS DE LA VIGENCIA 2024 DE DEPARTAMENTO DE SUCRE (BPIN: 202500000025321) (Meta del proyecto: 1) (Tipo de Banco: Banco Territorial)
PRESTACION DE SERVICIOS PROFESIONALES PARA EL APOYO A LA GESTION DE LA SUBSECRETARIA DE GESTION DE LA INFORMACION Y EVALUACION INSTITUCIONAL EN EL DEPARTAMENTO DE SUCRE (BPIN: 202500000022961) (Meta del proyecto: 1) (Tipo de Banco: Banco Territorial)
APOYO TECNICO Y LOGISTICO PARA FORTALECER EL CONSEJO TERRITORIAL DE PLANEACIÓN DEL DEPARTAMENTO DE SUCRE (BPIN: ) (Meta del proyecto: 1) (Tipo de Banco: Banco Territorial)
ASISTENCIA TÉCNICA EN SISBEN, MIPG Y REGALÍAS (Meta del Proyecto/gestión: 5) (Tipo de Banco: Banco de Gestiones)
SERVICIOS DE ASISTENCIA TÉCNICA EN PLANIFICACIÓN URBANA Y TERRITORIAL A LOS MUNICIPIOS DEL DEPARTAMENTO DE SUCRE (Meta del Proyecto/gestión: 5) (Tipo de Banco: Banco de Gestiones)
Asistencia Técnica a los municipios en el cargue de iniciativas  PATR en SISPT (Meta del Proyecto/gestión: 1) (Tipo de Banco: Banco de Gestiones)</t>
  </si>
  <si>
    <t>Incorporación de lineamientos urbanísticos de gestión de riesgo como determinantes para el ordenamiento territorial en el marco de la revisión y ajuste del esquema de ordenamiento territorial del municipio de   Los Palmitos Sucre (Tipo de Banco: Banco Territorial) (BPIN: 2024002700161) (Meta del Proyecto: 1) (Meta de la Vigencia: 1) (Ejecutado: 1) (Estado en Portafolio: Acta Final)
ASISTENCIA TÉCNICA EN SISBEN, MIPG Y REGALÍAS (Tipo de Banco: Banco de Gestiones) (Meta del Proyecto/gestión: 5) (Ejecutado: 5)
SERVICIOS DE ASISTENCIA TÉCNICA EN PLANIFICACIÓN URBANA Y TERRITORIAL A LOS MUNICIPIOS DEL DEPARTAMENTO DE SUCRE (Tipo de Banco: Banco de Gestiones) (Meta del Proyecto/gestión: 5) (Ejecutado: 5)
Asistencia Técnica a los municipios en el cargue de iniciativas  PATR en SISPT (Tipo de Banco: Banco de Gestiones) (Meta del Proyecto/gestión: 1) (Ejecutado: 1)</t>
  </si>
  <si>
    <t xml:space="preserve">(2) SERVICIOS DE ASISTENCIA TÉCNICA EN PLANIFICACIÓN URBANA Y TERRITORIAL A LOS MUNICIPIOS DEL DEPARTAMENTO DE SUCRE (Meta del Proyecto: ) 
ASISTENCIA TÉCNICA EN SISBEN, MIPG Y REGALÍAS (Meta del Proyecto: ) </t>
  </si>
  <si>
    <t xml:space="preserve">ASISTENCIA TÉCNICA EN SISBEN, MIPG Y REGALÍAS (Meta del Proyecto: ) </t>
  </si>
  <si>
    <t>2024002700161, 2024002700105, 2024002700056, 202500000028880, 2025002700008, 202500000025321, 202500000022961</t>
  </si>
  <si>
    <t xml:space="preserve">(26) asistencia técnica integral municipios (oferta planeacion pot- sisben- mipg-regalias , (5) servicios de asistencia técnica en planificacion urbana y ordenamiento territoria- pot municipios.
3/10/2024: los proyectos relacionados, son ejecutados por la secretaría de planeación y las metas </t>
  </si>
  <si>
    <t>FORTALECIMIENTO TÉCNICO PARA EL FUNCIONAMIENTO DE LA RED OPERACIONAL DEL SISBEN EN EL DEPARTAMENTO DE SUCRE (BPIN: 202500000000612) (Meta del proyecto: 27) (Tipo de Banco: Banco Territorial)</t>
  </si>
  <si>
    <t xml:space="preserve">FORTALECIMIENTO TECNOLÓGICO DE LAS OFICINAS DEL SISBEN EN LOS MUNICIPIOS DEL DEPARTAMENTO DE SUCRE (Meta del Proyecto: ) </t>
  </si>
  <si>
    <t>202500000000612</t>
  </si>
  <si>
    <t>ESTUDIOS Y DISEÑOS PARA EL MUNICIPIO DE SINCELEJO CAPITAL DE OPORTUNIDADES (Meta del Proyecto/gestión: 1) (Tipo de Banco: Banco de Gestiones)</t>
  </si>
  <si>
    <t xml:space="preserve">ESTUDIOS Y DISEÑOS PARA EL MUNICIPIO DE SINCELEJO CAPITAL DE OPORTUNIDADES (Meta del Proyecto: ) 
ESTUDIOS Y DISEÑOS PARA REMODELACIÓN DEL EDIFICIO LA SABANERA (Meta del Proyecto: ) </t>
  </si>
  <si>
    <t xml:space="preserve">ESTUDIOS Y DISEÑOS PARA EL MUNICIPIO DE SINCELEJO CAPITAL DE OPORTUNIDADES (Meta del Proyecto: ) </t>
  </si>
  <si>
    <t>DESARROLLO DE UNA PLATAFORMA PARA LA CENTRALIZACIÓN DE LA INFORMACIÓN ASOCIADA A LA EVALUACIÓN Y ASIGNACIÓN DE LOS PROYECTOS Y DE LA GESTIÓN DE RECURSOS PÚBLICOS EN EL DEPARTAMENTO DE SUCRE (BPIN: 2024002700063) (Meta del proyecto: ) (Tipo de Banco: Banco Territorial)</t>
  </si>
  <si>
    <t xml:space="preserve">IMPLEMENTACIÓN DE UNA PLATAFORMA TECNOLÓGICA QUE PERMITE MONITOREAR EN TIEMPO REAL EL AVANCE DEL PLAN DE DESARROLLO Y LOS PROYECTOS ASOCIADOS A LA EJECUCIÓN DE RECURSOS DE LA GOBERNACIÓN DE SUCRE (Meta del Proyecto: ) 
PROYECTO FORTALECIMIENTO MODELO (Meta del Proyecto: 1) </t>
  </si>
  <si>
    <t xml:space="preserve">IMPLEMENTACIÓN DE UNA PLATAFORMA TECNOLÓGICA QUE PERMITE MONITOREAR EN TIEMPO REAL EL AVANCE DEL PLAN DE DESARROLLO Y LOS PROYECTOS ASOCIADOS A LA EJECUCIÓN DE RECURSOS DE LA GOBERNACIÓN DE SUCRE (Meta del Proyecto: ) </t>
  </si>
  <si>
    <t>2024002700063</t>
  </si>
  <si>
    <t>DESARROLLO E IMPLEMENTACIÓN DE SISTEMA DE PROCESAMIENTO DE DATOS  DEL ECOSISTEMA ESTADÍSTICOS DEPARTAMENTAL (Meta del Proyecto/gestión: 1) (Tipo de Banco: Banco de Gestiones)
ADQUISICIÓN LICENCIA Y OPERACIÓN SOFTWARE DE SISTEMA DE INFORMACIÓN GEOFRÁFICA SIG: ADQUISICIÓN DE LICENCIA DE ArcGIS (Meta del Proyecto/gestión: 1) (Tipo de Banco: Banco de Gestiones)</t>
  </si>
  <si>
    <t>ADQUISICIÓN LICENCIA Y OPERACIÓN SOFTWARE DE SISTEMA DE INFORMACIÓN GEOFRÁFICA SIG: ADQUISICIÓN DE LICENCIA DE ArcGIS (Tipo de Banco: Banco de Gestiones) (Meta del Proyecto/gestión: 1) (Ejecutado: 1)</t>
  </si>
  <si>
    <t xml:space="preserve">ADQUISICIÓN LICENCIA Y OPERACIÓN SOFTWARE DE SISTEMA DE INFORMACIÓN GEOFRÁFICA SIG (Meta del Proyecto: ) 
ACTUALIZACIÓN Y OPERACIÓN SISTEMA DE PROCESAMIENTO DE DATOS  DEL ECOSISTEMA ESTADÍSTICOS DEPARTAMENTAL (Meta del Proyecto: ) </t>
  </si>
  <si>
    <t xml:space="preserve">ACTUALIZACIÓN Y OPERACIÓN SISTEMA DE PROCESAMIENTO DE DATOS  DEL ECOSISTEMA ESTADÍSTICOS DEPARTAMENTAL (Meta del Proyecto: ) 
ADQUISICIÓN LICENCIA Y OPERACIÓN SOFTWARE DE SISTEMA DE INFORMACIÓN GEOFRÁFICA SIG (Meta del Proyecto: ) </t>
  </si>
  <si>
    <t>PRESTACIÓN DE SERVICIOS DE ASESORÍA PARA LA MEDICIÓN DE LA PERCEPCIÓN DE SEGURIDAD, CONVIVENCIA CIUDADANA Y CONFIANZA INSTITUCIONAL EN EL DEPARTAMENTO DE SUCRE. (BPIN: 202500000026870) (Meta del proyecto: 1) (Tipo de Banco: Banco Territorial)
ELABORACIÓN DE LA METODOLOGÍA PARA DISEÑO, CONSTRUCCIÓN E INTERPRETACIÓN DE INDICADORES PARA EL SEGUIMIENTO Y LA EVALUACIÓN DEL DESARROLLO TERRITORIAL DEL DEPARTAMENTO DE SUCRE (Meta del Proyecto/gestión: 1) (Tipo de Banco: Banco de Gestiones)</t>
  </si>
  <si>
    <t>ELABORACIÓN DE LA METODOLOGÍA PARA DISEÑO, CONSTRUCCIÓN E INTERPRETACIÓN DE INDICADORES PARA EL SEGUIMIENTO Y LA EVALUACIÓN DEL DESARROLLO TERRITORIAL DEL DEPARTAMENTO DE SUCRE (Tipo de Banco: Banco de Gestiones) (Meta del Proyecto/gestión: 1) (Ejecutado: 1)</t>
  </si>
  <si>
    <t>202500000026870</t>
  </si>
  <si>
    <t>PRESTACION DE SERVICIOS PROFESIONALES PARA BRINDAR ASESORÍA EN LA FORMULACIÓN DEL PLAN ESTADISTICO Y EL DISENO DE LA ESTRUCTURA DEL OBSERVATORIO DE DESARROLLO TERRITORIAL DEL DEPARTAMENTO DE SUCRE (BPIN: 202400000002702) (Meta del proyecto: 2) (Tipo de Banco: Banco Territorial)</t>
  </si>
  <si>
    <t>PRESTACION DE SERVICIOS PROFESIONALES PARA BRINDAR ASESORÍA EN LA FORMULACIÓN DEL PLAN ESTADISTICO Y EL DISEñO  DE LA ESTRUCTURA DEL OBSERVATORIO DE DESARROLLO TERRITORIAL DEL DEPARTAMENTO DE SUCRE  (Tipo de Banco: Banco Territorial)  (BPIN: 202400000002702)  (Meta Total del Proyecto: 2)  (Avance Acumulado Total de la Meta del Proyecto: 2)  (Meta del Proyecto para la Vigencia 2025: 2)  (Avance Acumulado de la Meta del Proyecto Para la Vigencia 2025: 2)</t>
  </si>
  <si>
    <t xml:space="preserve">PRESTACION DE SERVICIOS PROFESIONALES PARA BRINDAR ASESORÍA EN LA FORMULACIÓN DEL PLAN ESTADISTICO Y EL DISENO DE LA ESTRUCTURA DEL OBSERVATORIO DE DESARROLLO TERRITORIAL DEL DEPARTAMENTO DE SUCRE ( (Meta del Proyecto: ) </t>
  </si>
  <si>
    <t xml:space="preserve">OPERACIÓN DEL LABORATORIO/OBSERVATORIO DE DESARROLLO TERRITORAL DEL DEPARTAMENTO DE SUCRE (Meta del Proyecto: ) </t>
  </si>
  <si>
    <t>202400000002702</t>
  </si>
  <si>
    <t>Se realizaron 3 ferias de diálogo ciudadano, por subregiones, para la rendición de cuentas mediante sustentación y/o respuesta a las inquietudes de la población. Estrategia "Hablando de las oportunidades"  (BPIN: Por Gestión)  (Meta del Proyecto: 2) (Ejecutado: 3)
APOYO TECNICO Y LOGISTICO EN LAS MESAS DE PARTICIPACION PARA LA FORMULACIÓN DEL PLAN DE DESARROLLO.  (BPIN: Por Gestión)  (Meta del Proyecto: 1) (Ejecutado: 1)</t>
  </si>
  <si>
    <t>Rendición de Cuentas  (Meta del Proyecto/gestión: 1) (Tipo de Banco: Banco de Gestiones)</t>
  </si>
  <si>
    <t>Rendición de Cuentas  (Tipo de Banco: Banco de Gestiones) (Meta del Proyecto/gestión: 1) (Ejecutado: 1)</t>
  </si>
  <si>
    <t xml:space="preserve">APOYO TÉCNICO Y LOGÍSTICO PARA EL CONSEJO DEPARTAMENTAL DE PLANEACIÓN DE SUCRE 2026 (Meta del Proyecto: ) 
EJERCICIO DE RENDICIÓN DE CUENTAS (Meta del Proyecto: ) </t>
  </si>
  <si>
    <t xml:space="preserve">APOYO TÉCNICO Y LOGÍSTICO PARA EL CONSEJO DEPARTAMENTAL DE PLANEACIÓN DE SUCRE 2027 (Meta del Proyecto: ) 
EJERCICIO DE RENDICIÓN DE CUENTAS (Meta del Proyecto: ) </t>
  </si>
  <si>
    <t>PRESTACIÓN DE SERVICIOS PROFESIONALES PARA BRINDAR ASESORÍA EN LA ELABORACIÓN Y ACTUALIZACIÓN DE INSTRUMENTOS DE PLANIFICACIÓN TERRITORIAL EN SUCRE  (BPIN: 2024002700079)  (Meta del Proyecto: 1) (Ejecutado: 1)
APOYO AL PROCESO DE PARTICIPACIÓN, DIAGNOSTICO, FORMULACIÓN, APROBACIÓN Y REDACCIÓN DEL PLAN DE DESARROLLO DEPARTAMENTAL 2024-2027 DEL DEPARTAMENTO DE SUCRE  (BPIN: 2024002700022)  (Meta del Proyecto: 1) (Ejecutado: 1)</t>
  </si>
  <si>
    <t>ESTUDIOS PARA LA CONSTITUCIÓN DE ÁREA METROPOLITANA EN EL DEPARTAMENTO DE SUCRE (BPIN: Pendiente) (Meta del proyecto: 1) (Tipo de Banco: Banco Territorial)</t>
  </si>
  <si>
    <t>2024002700079, 2024002700022</t>
  </si>
  <si>
    <t>FORTALECIMIENTO DE LA GESTION ADMINISTRATIVA DE LOS TRIBUTOS DEPARTAMENTALES EN LA VIGENCIA 2024 DE LA SECRETARIA DE HACIENDA DE LA GOBERNACION DE SUCRE HOMOLOGADO  (BPIN: 2024002700012)  (Meta del Proyecto: 1) (Ejecutado: 1)
FORTALECIMIENTO DE PROCESOS ADMINISTRATIVOS, CONTABLES Y FINANCIEROS VIGENCIA 2024 DE LA GOBERNACIÓN DE SUCRE (2024002700009)  (BPIN: 2024002700009)  (Meta del Proyecto: 1) (Ejecutado: 1)
APOYO A LA PRESTACION DEL SERVICIOS PARA EL CONTROL DEL TRANSPORTE Y TRAZABILIDAD DE PRODUCTOS GENERADORES DE IMPUESTOS AL CONSUMO DE LICORES, CERVEZAS Y CIGARRILLOS - SISTEMA INFOCONSUMO EN LA VIGENCIA 2024 EN EL DEPARTAMENTO DE SUCRE (2024002700008)  (BPIN: 2024002700008)  (Meta del Proyecto: 1) (Ejecutado: 1)</t>
  </si>
  <si>
    <t>APOYO A LA PRESTACION DEL SERVICIOS PARA EL CONTROL DEL TRANSPORTE Y TRAZABILIDAD DE PRODUCTOS GENERADORES DE IMPUESTOS AL CONSUMO DE LICORES, CERVEZAS Y CIGARRILLOS - SISTEMA INFOCONSUMO EN LA VIGENCIA 2025 EN EL DEPARTAMENTO DE SUCRE (BPIN: 202500000002044) (Meta del proyecto: 1) (Tipo de Banco: Banco Territorial)
FORTALECIMIENTO DE LA GESTION ADMINISTRATIVA DE LOS TRIBUTOS DEPARTAMENTALES EN LA VIGENCIA 2025 DE LA SECRETARIA DE HACIENDA DE LA GOBERNACION DE SUCRE (BPIN: 202500000001306) (Meta del proyecto: 1) (Tipo de Banco: Banco Territorial)</t>
  </si>
  <si>
    <t>Fortalecimiento DE LA GESTION ADMINISTRATIVA DE LOS TRIBUTOS DEPARTAMENTALES ETAPA 1  DE LA SECRETARIA DE HACIENDA DE LA GOBERNACION DE   Sucre (Tipo de Banco: Banco Territorial) (BPIN: 202500000001306) (Meta del Proyecto: 1) (Meta de la Vigencia: 1,00) (Ejecutado: 0,75) (Estado en Portafolio: En proceso de liquidación)
Apoyo A LA PRESTACION DEL SERVICIO PARA EL CONTROL DEL TRANSPORTE Y TRAZABILIDAD DE PRODUCTOS GENERADORES DE IMPUESTOS AL CONSUMO - SISTEMA INFOCONSUMO ETAPA I EN LA VIGENCIA 2025 EN EL DEPARTAMENTO DE   Sucre (Tipo de Banco: Banco Territorial) (BPIN: 202500000002044) (Meta del Proyecto: 1) (Meta de la Vigencia: 1,00) (Ejecutado: 1) (Estado en Portafolio: En proceso de liquidación)</t>
  </si>
  <si>
    <t xml:space="preserve">APOYO A LA PRESTACION DEL SERVICIOS PARA EL CONTROL DEL TRANSPORTE Y TRAZABILIDAD DE PRODUCTOS GENERADORES DE IMPUESTOS AL CONSUMO DE LICORES, CERVEZAS Y CIGARRILLOS - SISTEMA INFOCONSUMO EN LA VIGENCIA 2026 EN EL DEPARTAMENTO DE SUCRE (POR FORMULAR) (Meta del Proyecto: ) 
FORTALECIMIENTO DE PROCESOS ADMINISTRATIVOS, CONTABLES Y FINANCIEROS VIGENCIA 2026 DE LA GOBERNACIÓN DE SUCRE (POR FORMULAR) (Meta del Proyecto: ) 
FORTALECIMIENTO DE LA GESTION ADMINISTRATIVA DE LOS TRIBUTOS DEPARTAMENTALES EN LA VIGENCIA 2026 DE LA SECRETARIA DE HACIENDA DE LA GOBERNACION DE SUCRE (POR FORMULAR) (Meta del Proyecto: ) </t>
  </si>
  <si>
    <t xml:space="preserve">FORTALECIMIENTO DE PROCESOS ADMINISTRATIVOS, CONTABLES Y FINANCIEROS VIGENCIA 2027 DE LA GOBERNACIÓN DE SUCRE (POR FORMULAR) (Meta del Proyecto: ) 
FORTALECIMIENTO DE LA GESTION ADMINISTRATIVA DE LOS TRIBUTOS DEPARTAMENTALES EN LA VIGENCIA 2027 DE LA SECRETARIA DE HACIENDA DE LA GOBERNACION DE SUCRE (POR FORMULAR) (Meta del Proyecto: ) 
APOYO A LA PRESTACION DEL SERVICIOS PARA EL CONTROL DEL TRANSPORTE Y TRAZABILIDAD DE PRODUCTOS GENERADORES DE IMPUESTOS AL CONSUMO DE LICORES, CERVEZAS Y CIGARRILLOS - SISTEMA INFOCONSUMO EN LA VIGENCIA 2027 EN EL DEPARTAMENTO DE SUCRE (POR FORMULAR) (Meta del Proyecto: ) </t>
  </si>
  <si>
    <t>202500000002044, 202500000001306, 2024002700012, 2024002700009, 2024002700008</t>
  </si>
  <si>
    <t>FORTALECIMIENTO DE LA SECRETARÍA DE HACIENDA DEPARTAMENTAL PARA EL CONTROL DEL CONTRABANDO Y LA EVASIÓN FISCAL DE LOS IMPUESTOS AL CONSUMO DE LICORES CERVEZAS Y CIGARRILLOS VIGENCIA 2024 EN EL DEPARTAMENTO DE SUCRE  (BPIN: 2024002700020)  (Meta del Proyecto: 100%) (Ejecutado: 0,9056)
APOYO A LA SECRETARÍA DE HACIENDA DEPARTAMENTAL PARA EL CONTROL DEL CONTRABANDO Y LA EVASIÓN FISCAL DE LOS IMPUESTOS AL CONSUMO DE LICORES CERVEZAS Y CIGARRILLOS VIGENCIA 2024 EN EL DEPARTAMENTO DE SUCRE  (BPIN: 2024002700156)  (Meta del Proyecto: 100%) (Ejecutado: 0,8223)</t>
  </si>
  <si>
    <t>APOYO A LA SECRETARÍA DE HACIENDA DEPARTAMENTAL PARA EL CONTROL DEL CONTRABANDO Y LA EVASIÓN FISCAL DE LOS IMPUESTOS AL CONSUMO DE LICORES CERVEZAS Y CIGARRILLOS VIGENCIA 2024 EN EL DEPARTAMENTO DE SUCRE (BPIN: 2024002700156) (Meta del proyecto: 100%) (Tipo de Banco: Banco Territorial)
FORTALECIMIENTO DE LA SECRETARÍA DE HACIENDA DEPARTAMENTAL PARA EL CONTROL DEL CONTRABANDO Y LA EVASIÓN FISCAL DE LOS IMPUESTOS AL CONSUMO DE LICORES, CERVEZAS Y CIGARRILLOS VIGENCIA 2025 EN EL DEPARTAMENTO DE SUCRE (BPIN: 202500000001964) (Meta del proyecto: 100%) (Tipo de Banco: Banco Territorial)
FORTALECIMIENTO DE PROCESOS ADMINISTRATIVOS, CONTABLES Y FINANCIEROS ETAPA 1 DE GOBERNACION DE SUCRE (BPIN: 202500000001996) (Meta del proyecto: 1) (Tipo de Banco: Banco Territorial)
FORTALECIMIENTO DE LOS PROCESOS ADMINISTRATIVOS, CONTABLES Y FINANCIEROS SEGUNDA ETAPA, VIGENCIA 2025 DE LA GOBERNACION DE SUCRE (BPIN: 2025500000032612) (Meta del proyecto: 60%) (Tipo de Banco: Banco Territorial)
Apoyo para la organización, actualización y acompañamiento en la depuración del pasivo pensional y normalización de la cartera de los sectores educación, propósito general y salud del FONPET en el departamento de Sucre (BPIN: 202500000032613) (Meta del proyecto: 60%) (Tipo de Banco: Banco Territorial)</t>
  </si>
  <si>
    <t>Fortalecimiento DE PROCESOS ADMINISTRATIVOS, CONTABLES Y FINANCIEROS ETAPA 1 DE GOBERNACIÓN DE  Sucre (Tipo de Banco: Banco Territorial) (BPIN: 202500000001996) (Meta del Proyecto: 1) (Meta de la Vigencia: 1,00) (Ejecutado: 0,64) (Estado en Portafolio: En proceso de liquidación)
Fortalecimiento de la Secretaria de Hacienda Departamental para el control del contrabando y la evasión fiscal de los impuestos al consumo etapa I vigencia 2025 en el departamento de  Sucre (Tipo de Banco: Banco Territorial) (BPIN: 202500000001964) (Meta del Proyecto: 30) (Meta de la Vigencia: 30,00) (Ejecutado: 27,27) (Estado en Portafolio: En proceso de liquidación)
APOYO A LA SECRETARÍA DE HACIENDA DEPARTAMENTAL PARA EL CONTROL DEL CONTRABANDO Y LA EVASIÓN FISCAL DE LOS IMPUESTOS AL CONSUMO DE LICORES CERVEZAS Y CIGARRILLOS VIGENCIA 2024 EN EL DEPARTAMENTO DE SUCRE  (Tipo de Banco: Banco Territorial)  (BPIN: 2024002700156)  (Meta del Proyecto: 100%)  (Ejecutado: 1)  (Estado en Portafolio: En proceso de liquidación)</t>
  </si>
  <si>
    <t>FORTALECIMIENTO DE LA SECRETARÍA DE HACIENDA DEPARTAMENTAL PARA EL CONTROL DEL CONTRABANDO Y LA EVASIÓN FISCAL DE LOS IMPUESTOS AL CONSUMO DE LICORES CERVEZAS Y CIGARRILLOS VIGENCIA 2026 EN EL DEPARTAMENTO DE SUCRE (POR FORMULAR) (Meta del Proyecto: ) 
Apoyo A LA SECRETARÍA DE HACIENDA DEPARTAMENTAL PARA EL CONTROL DEL CONTRABANDO Y LA EVASIÓN FISCAL DE LOS IMPUESTOS AL CONSUMO VIGENCIA 2025 - 2026 EN EL DEPARTAMENTO DE  Sucre (Meta del Proyecto: 100%) (202500000038150)</t>
  </si>
  <si>
    <t xml:space="preserve">FORTALECIMIENTO DE LA SECRETARÍA DE HACIENDA DEPARTAMENTAL PARA EL CONTROL DEL CONTRABANDO Y LA EVASIÓN FISCAL DE LOS IMPUESTOS AL CONSUMO DE LICORES CERVEZAS Y CIGARRILLOS VIGENCIA 2027 EN EL DEPARTAMENTO DE SUCRE (POR FORMULAR) (Meta del Proyecto: ) </t>
  </si>
  <si>
    <t>2024002700156, 202500000001964, 202500000001996, 2024002700020, 2025500000032612, 202500000032613, 202500000038150</t>
  </si>
  <si>
    <t>APOYO PARA LA ORGANIZACIÓN, ACTUALIZACIÓN Y ACOMPAÑAMIENTO AL FORTALECIMIENTO INSTITUCIONAL EN LA DEPURACIÓN DEL PASIVO PENSIONAL Y NORMALIZACIÓN DE CARTERA DE LOS SECTORES EDUCACIÓN, PROPÓSITO GENERAL Y SALUD, VIGENCIA 2024 EN EL DEPARTAMENTO DE SUCRE  (BPIN: 2024002700082)  (Meta del Proyecto: ) (Ejecutado: 0,18)</t>
  </si>
  <si>
    <t>APOYO PARA LA ORGANIZACIÓN, ACTUALIZACIÓN Y ACOMPAÑAMIENTO AL FORTALECIMIENTO INSTITUCIONAL EN LA DEPURACIÓN DEL PASIVO PENSIONAL Y NORMALIZACIÓN DE CARTERA DE LOS SECTORES EDUCACIÓN, PROPÓSITO GENERAL Y SALUD DEL FONPET VIGENCIA 2025 EN EL DEPARTAMENTO DE SUCRE (EN FORMULACIÓN) (BPIN: ) (Meta del proyecto: ) (Tipo de Banco: Banco Territorial)</t>
  </si>
  <si>
    <t xml:space="preserve">FORTALECIMIENTO DE LA GESTION ADMINISTRATIVA DE LOS TRIBUTOS DEPARTAMENTALES EN LA VIGENCIA 2026 DE LA SECRETARIA DE HACIENDA DE LA GOBERNACION DE SUCRE (POR FORMULAR) (Meta del Proyecto: ) 
APOYO PARA LA ORGANIZACIÓN, ACTUALIZACIÓN Y ACOMPAÑAMIENTO AL FORTALECIMIENTO INSTITUCIONAL EN LA DEPURACIÓN DEL PASIVO PENSIONAL Y NORMALIZACIÓN DE CARTERA DE LOS SECTORES EDUCACIÓN, PROPÓSITO GENERAL Y SALUD, VIGENCIA 2026 EN EL DEPARTAMENTO DE SUCRE (P (Meta del Proyecto: ) </t>
  </si>
  <si>
    <t xml:space="preserve">FORTALECIMIENTO DE LA GESTION ADMINISTRATIVA DE LOS TRIBUTOS DEPARTAMENTALES EN LA VIGENCIA 2027 DE LA SECRETARIA DE HACIENDA DE LA GOBERNACION DE SUCRE (POR FORMULAR) (Meta del Proyecto: ) 
APOYO PARA LA ORGANIZACIÓN, ACTUALIZACIÓN Y ACOMPAÑAMIENTO AL FORTALECIMIENTO INSTITUCIONAL EN LA DEPURACIÓN DEL PASIVO PENSIONAL Y NORMALIZACIÓN DE CARTERA DE LOS SECTORES EDUCACIÓN, PROPÓSITO GENERAL Y SALUD, VIGENCIA 2027 EN EL DEPARTAMENTO DE SUCRE (P (Meta del Proyecto: ) </t>
  </si>
  <si>
    <t>2024002700082</t>
  </si>
  <si>
    <t>ORDENANZA ADOPCIÓN ESTATUTO ORGÁNICO DE PRESUPUESTO (Meta del Proyecto/gestión: 1) (Tipo de Banco: Banco de Gestiones)</t>
  </si>
  <si>
    <t>APOYO LOGÍSTICO PARA EL DESARROLLO DE LA CEREMONIA Y PREMIACIÓN PREMIO DE PERIODISMO MARISCAL SUCRE XXX DE 2024 EN EL DEPARTAMENTO DE SUCRE  (BPIN: Recursos Propios)  (Meta del Proyecto: )</t>
  </si>
  <si>
    <t>APOYO LOGÍSTICO PARA EL DESARROLLO DE LA CEREMONIA Y PREMIACIÓN PREMIO DE PERIODISMO MARISCAL SUCRE XXXI DE 2025 EN EL DEPARTAMENTO DE SUCRE (BPIN: 202500000001137) (Meta del proyecto: 1) (Tipo de Banco: Banco Territorial)
IMPLEMENTACIÓN DE ESTRATEGIAS COMUNICACIONALES PARA LA DIFUSIÓN Y PROMOCIÓN DE LA GESTIÓN, TRAMITES, SERVICIOS Y OFERTA INSTITUCIONAL 2025 DE LA GOBERNACIÓN DE SUCRE (BPIN: 202400000007552) (Meta del proyecto: 1) (Tipo de Banco: Banco Territorial)</t>
  </si>
  <si>
    <t>Apoyo LOGÍSTICO PARA EL DESARROLLO DE LA CEREMONIA Y PREMIACIÓN PREMIO DE PERIODISMO MARISCAL SUCRE XXXI EN EL DEPARTAMENTO   Sucre (Tipo de Banco: Banco Territorial) (BPIN: 202500000001137) (Meta del Proyecto: 1) (Meta de la Vigencia: 1,00) (Ejecutado: 1) (Estado en Portafolio: En proceso de liquidación)</t>
  </si>
  <si>
    <t xml:space="preserve">IMPLEMENTACIÓN DE ESTRATEGIAS COMUNICACIONALES PARA LA DIFUSIÓN Y PROMOCIÓN DE LA GESTIÓN, TRAMITES, SERVICIOS Y OFERTA INSTITUCIONAL 2026 DE LA GOBERNACIÓN DE SUCRE (Meta del Proyecto: ) 
APOYO LOGÍSTICO PARA EL DESARROLLO DE LA CEREMONIA Y PREMIACIÓN PREMIO DE PERIODISMO MARISCAL SUCRE XXXII DE 2026 EN EL DEPARTAMENTO DE SUCRE (Meta del Proyecto: ) 
FORTALECIMIENTO AL PROGRAMA INSTITUCIONAL SUCRE TIERRA DE OPORTUNIDADES EN LA VIGENCIA 2026 DE LA GOBERNACIÓN DE SUCRE (Meta del Proyecto: ) </t>
  </si>
  <si>
    <t xml:space="preserve">IMPLEMENTACIÓN DE ESTRATEGIAS COMUNICACIONALES PARA LA DIFUSIÓN Y PROMOCIÓN DE LA GESTIÓN, TRAMITES, SERVICIOS Y OFERTA INSTITUCIONAL 2027 DE LA GOBERNACIÓN DE SUCRE (Meta del Proyecto: ) 
APOYO LOGÍSTICO PARA EL DESARROLLO DE LA CEREMONIA Y PREMIACIÓN PREMIO DE PERIODISMO MARISCAL SUCRE XXXIII DE 2027 EN EL DEPARTAMENTO DE SUCRE (Meta del Proyecto: ) 
FORTALECIMIENTO AL PROGRAMA INSTITUCIONAL SUCRE TIERRA DE OPORTUNIDADES EN LA VIGENCIA 2027 DE LA GOBERNACIÓN DE SUCRE (Meta del Proyecto: ) </t>
  </si>
  <si>
    <t>202500000001137, 202400000007552</t>
  </si>
  <si>
    <t xml:space="preserve">4/10/2024: El proyecto "IMPLEMENTACIÓN DE ESTRATEGIAS COMUNICACIONALES PARA LA DIFUSIÓN Y PROMOCIÓN DE LA GESTIÓN, TRAMITES, SERVICIOS Y OFERTA INSTITUCIONAL DE LA GOBERNACIÓN DE SUCRE (2024002700031)", se encuentra en proceso de contratación, es por tanto, que al corte de 30 de septiembre aun no se cumple la meta programada para la vigencia 2024 y el proyecto "APOYO LOGÍSTICO PARA EL DESARROLLO DE LA CEREMONIA Y PREMIACIÓN PREMIO DE PERIODISMO MARISCAL SUCRE XXX DE 2024 EN EL DEPARTAMENTO DE SUCRE" se encuentra en proceso de formulación, esperando su presentación en banco de proyectos en el mes de noviembre, su ejecución es de 1 día. 
</t>
  </si>
  <si>
    <t>FORTALECIMIENTO DE CAPACIDADES EN MEDIOS DE COMUNICACIONES TRADICIONALES UTILIZANDO LAS NUEVAS TECNOLOGÍAS EN EL DEPARTAMENTO DE SUCRE  (Meta del Proyecto/gestión: 25) (Tipo de Banco: Banco de Gestiones)</t>
  </si>
  <si>
    <t xml:space="preserve">FORTALECIMIENTO DE CAPACIDADES EN MEDIOS DE COMUNICACIONES TRADICIONALES UTILIZANDO LAS NUEVAS TECNOLOGÍAS EN EL DEPARTAMENTO DE SUCRE  (Meta del Proyecto: ) </t>
  </si>
  <si>
    <t>APOYO A LA  ELABORACIÓN DEL PLAN INTEGRAL DE SEGURIDAD Y CONVIVENCIA CIUDADANA: SUCRE SEGURO, DEL DEPARTAMENTO DE SUCRE  (BPIN: 2024002700044)  (Meta del Proyecto: 1) (Ejecutado: 1)</t>
  </si>
  <si>
    <t>2024002700044</t>
  </si>
  <si>
    <t>FORTALECIMIENTO DE LA SEGURIDAD Y CONVIVENCIA CIUDADANA MUNICIPIO DE LOS PALMITOS EN EL DEPARTAMENTO DE SUCRE  (BPIN: 2022002700166)  (Meta del Proyecto: 1) (Ejecutado: 1)</t>
  </si>
  <si>
    <t>FORTALECIMIENTO DE LAS COMUNICACIONES PARA MEJORAR LAS CAPACIDADES OPERATIVAS DE LAS FUERZAS ARMADAS Y MIGRACION EN EL DEPARTAMENTO DE SUCRE (BPIN: 2024002700086) (Meta del proyecto: 1) (Tipo de Banco: Banco Territorial)
FORTALECIMIENTO DE LAS CAPACIDADES OPERATIVAS DEL COMANDO DE LA FUERZA PUBLICA EN EL DEPARTAMENTO DE SUCRE (BPIN: 202500000000611) (Meta del proyecto: 1) (Tipo de Banco: Banco Territorial)
FORTALECIMIENTO DE LAS CAPACIDADES HUMANAS, PARA LA ATENCIÓN, ANÁLISIS, FORMULACIÓN, EJECUCIÓN, SEGUIMIENTO ACOMPAÑAMIENTO Y PUESTA EN MARCHA DE LA ESTRATEGIA DE SEGURIDAD, ORDEN PÚBLICO Y CONVIVENCIA CIUDADANA EN EL DEPARTAMENTO DE SUCRE (BPIN: 202500000000635) (Meta del proyecto: 1) (Tipo de Banco: Banco Territorial)
Fortalecimiento DE LAS CAPACIDADES EN LOS GRUPOS DE OPERACIONES ESPECIALES EN EL DEPARTAMENTO DE Sucre (BPIN: 202500000020645) (Meta del proyecto: 1) (Tipo de Banco: Banco Territorial)</t>
  </si>
  <si>
    <t>Fortalecimiento DE LAS CAPACIDADES OPERATIVAS DEL COMANDO DE LA FUERZA PUBLICA EN EL DEPARTAMENTO DE   Sucre (Tipo de Banco: Banco Territorial) (BPIN: 202500000000611) (Meta del Proyecto: 1) (Meta de la Vigencia: 1,00) (Ejecutado: 1) (Estado en Portafolio: En Ejecución)
Fortalecimiento DE LAS COMUNICACIONES PARA MEJORAR LAS CAPACIDADES OPERATIVAS DE LAS FUERZAS ARMADAS Y MIGRACION EN EL DEPARTAMENTO DE   Sucre (Tipo de Banco: Banco Territorial) (BPIN: 2024002700086) (Meta del Proyecto: 1) (Meta de la Vigencia: 1,00) (Ejecutado: 1) (Estado en Portafolio: Liquidado)
Fortalecimiento DE LAS CAPACIDADES HUMANAS, PARA LA ATENCIÓN, ANÁLISIS, FORMULACIÓN, EJECUCIÓN, SEGUIMIENTO ACOMPAÑAMIENTO Y PUESTA EN MARCHA DE LA ESTRATEGIA DE SEGURIDAD, ORDEN PÚBLICO Y CONVIVENCIA CIUDADANA EN EL DEPARTAMENTO DE   Sucre (Tipo de Banco: Banco Territorial) (BPIN: 202500000000635) (Meta del Proyecto: 1) (Meta de la Vigencia: 1,00) (Ejecutado: 0,75) (Estado en Portafolio: En Ejecución)</t>
  </si>
  <si>
    <t>FORTALECIMIENTO PARA LA ATENCIÓN, ANÁLISIS, FORMULACIÓN, EJECUCIÓN, SEGUIMIENTO, ACOMPAÑAMIENTO Y PUESTA EN MARCHA DEL PLAN INTEGRAL DE SEGURIDAD Y CONVIVENCIA SUCRE SEGURO EN EL DEPARTAMENTO DE SUCRE. (Meta del Proyecto: 1) (202500000039546)</t>
  </si>
  <si>
    <t xml:space="preserve">Radar (Meta del Proyecto: ) </t>
  </si>
  <si>
    <t>2022002700166, 2024002700086, 202500000000611, 202500000000635, 202500000020645, 202500000039546</t>
  </si>
  <si>
    <t xml:space="preserve">Diagnóstico del estado de implementación del PISC para verificar si se requiere actualizar el aprobado o si sigue vigente hasta acabar el cuatrenio (Meta del Proyecto: ) </t>
  </si>
  <si>
    <t>ADQUISICIÓN DE UN SISTEMA OBSERVADOR AVANZADO DE OPERACIONES DE INTELIGENCIA Y PATRULLAJE DIURNA Y NOCTURNA DE LA ARMADA NACIONAL EN EL DEPARTAMENTO DE SUCRE (DRONES) 1 (BPIN: 2024002700087) (Meta del proyecto: 1) (Tipo de Banco: Banco Territorial)
EQUIPO DE INTELIGENCIA ENTREGADO EN EL MARCO DEL PROYECTO: ADQUISICIÓN, INSTALACIÓN Y PUESTA EN FUNCIONAMIENTO DE UN SISTEMA DE CIRCUITO CERRADO DE TELEVISIÓN PARA LA VIGILANCIA, MONITOREO Y CONTROL EN LOS MUNICIPIOS DE GUARANDA, LA UNION, CAIMITO MAJAGUAL EN EL DEPARTAMENTO DE SUCRE; 27 PUNTOS DE CÁMARA Y 3 CENTRO DE COMANDO DE CONTROL (RUTA DEL GANADO) (Meta del Proyecto/gestión: 30) (Tipo de Banco: Banco de Gestiones)
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(Meta del Proyecto/gestión: 207) (Tipo de Banco: Banco de Gestiones)
Equipos de Inteligencia donados a la Comunidad del Resguardo San Andres de Sotavento con acentamiento en el municipio de Sampués Sucre. 
 (Meta del Proyecto/gestión: 8) (Tipo de Banco: Banco de Gestiones)</t>
  </si>
  <si>
    <t>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(Tipo de Banco: Banco de Gestiones) (Meta del Proyecto/gestión: 207) (Ejecutado: 207)
Equipos de Inteligencia donados a la Comunidad del Resguardo San Andres de Sotavento con acentamiento en el municipio de Sampués Sucre. 
 (Tipo de Banco: Banco de Gestiones) (Meta del Proyecto/gestión: 8) (Ejecutado: 8)</t>
  </si>
  <si>
    <t xml:space="preserve">EQUIPOS DE INTELIGENCIA DEPENDIENDO LA NECESIDAD Y REQUIRIMIENTO DE CADA FUERZA (Pendiente por formular) (Meta del Proyecto: ) </t>
  </si>
  <si>
    <t xml:space="preserve">EQUIPOS DE INTELIGENCIA DEPENDIENDO LA NECESIDAD Y REQUIRIMIENTO DE CADA FUERZA (Meta del Proyecto: 1) </t>
  </si>
  <si>
    <t>2024002700087</t>
  </si>
  <si>
    <t>Pago recompensa en Marzo 2024  (BPIN: Recursos Propios)  (Meta del Proyecto: 2) (Ejecutado: 1)</t>
  </si>
  <si>
    <t>Recompensa entregada en el Mes de Enero  de 2025  (Meta del Proyecto/gestión: 1) (Tipo de Banco: Banco de Gestiones)</t>
  </si>
  <si>
    <t>Recompensa entregada en el Mes de Enero  de 2025  (Tipo de Banco: Banco de Gestiones) (Meta del Proyecto/gestión: 1) (Ejecutado: 1)</t>
  </si>
  <si>
    <t xml:space="preserve">A solicitud (Meta del Proyecto: ) </t>
  </si>
  <si>
    <t>FORTALECIMIENTO DE LAS CAPACIDADES OPERATIVAS Y DE ASISTENCIA HUMANITARIA DEL EJÉRCITO NACIONAL A TRAVÉS DE LA ADQUISICIÓN, INSTALACIÓN Y PUESTA EN FUNCIONAMIENTO DE LA BASE MILITAR TIPO MODULAR Y EL PUESTO DE CONTROL ESTRATEGICO PARA LAS UNIDADES TÁCTICAS ADSCRITAS A LA DÉCIMA PRIMERA BRIGADA EN EL MUNICIPIO DE SAN MARCOS EN EL DEPARTAMENTO DE SUCRE (BPIN: 202500000026757) (Meta del proyecto: 1) (Tipo de Banco: Banco Territorial)
ADECUACION Y DOTACION DE LA ESTACION DE POLICIA DEL MUNICIPIO DE COVEÑAS EN EL DEPARTAMENTO DE SUCRE (BPIN: 202500000026747) (Meta del proyecto: 1) (Tipo de Banco: Banco Territorial)
Fortalecimiento DEL PUESTO AVANZADO DE INFANTERIA DE MARINA EN EL DEPARTAMENTO DE Sucre (BPIN: 202500000028681) (Meta del proyecto: 1) (Tipo de Banco: Banco Territorial)
APOYO A LA INFRAESTRUCTURA OPERACIONAL PAIM: CERRAMIENTO, PTAR, REDES ELÉCTRICAS, GIMNASIO. (Meta del Proyecto/gestión: 6) (Tipo de Banco: Banco de Gestiones)</t>
  </si>
  <si>
    <t>ADECUACIÓN Y DOTACIÓN DE LA ESTACIÓN DE POLICÍA DEL MUNICIPIO DE COVEÑAS DEPARTAMENTO DE SUCRE  (Tipo de Banco: Banco Territorial)  (BPIN: 202500000026747)   (Avance Acumulado Total de la Meta del Proyecto: 1)   (Avance Acumulado de la Meta del Proyecto Para la Vigencia 2025: 1)
APOYO A LA INFRAESTRUCTURA OPERACIONAL PAIM: CERRAMIENTO, PTAR, REDES ELÉCTRICAS, GIMNASIO. (Tipo de Banco: Banco de Gestiones) (Meta del Proyecto/gestión: 6) (Ejecutado: 6)</t>
  </si>
  <si>
    <t>202500000026757, 202500000026747, 202500000028681</t>
  </si>
  <si>
    <t>DOTACION DE UNA CAMIONETA PIK UP, CUATRO MOTOS 300 UNIFORMADAS Y UNA NPR (Camión)  (BPIN: Por Gestión)  (Meta del Proyecto: 10) (Ejecutado: 6)</t>
  </si>
  <si>
    <t>FORTALECIMIENTO DE LAS CAPACIDADES DE REACCIÓN, INTELIGENCIA E INVESTIGACIÓN DE LAS ENTIDADES QUE HACEN PARTE COMITÉ ORDEN PÚBLICO EN EL DEPARTAMENTO DE SUCRE (BPIN: 2024002700085) (Meta del proyecto: 38) (Tipo de Banco: Banco Territorial)
ADQUISICIÓN DE BOTE DE 36FT PARA EL FORTALECIMIENTO DEL APOYO LOGÍSTICO, DE TRANSPORTE Y OPERACIONES FLUVIAL/MARÍTIMO DE LA ARMADA NACIONAL EN EL DEPARTAMENTO DE SUCRE (BPIN: 2024002700084) (Meta del proyecto: 1) (Tipo de Banco: Banco Territorial)
Unidades Móviles entregadas en el marco del proyecto: FORTALECIMIENTO DE LAS CAPACIDADES DE REACCIÓN, INTELIGENCIA E INVESTIGACIÓN DE LAS ENTIDADES QUE HACEN PARTE COMITÉ ORDEN PÚBLICO EN EL DEPARTAMENTO DE SUCRE  (Meta del Proyecto/gestión: 38) (Tipo de Banco: Banco de Gestiones)</t>
  </si>
  <si>
    <t>Adquisición DE BOTE DE 36FT PARA EL FORTALECIMIENTO DEL APOYO LOGISTICO DE TRANSPORTE Y OPERACIONES FLUVIALMARÍTIMO DE LA ARMADA NACIONAL EN EL DEPARTAMENTO DE   Sucre (Tipo de Banco: Banco Territorial) (BPIN: 2024002700084) (Meta del Proyecto: 1) (Meta de la Vigencia: 1,00) (Ejecutado: 1) (Estado en Portafolio: Entregado)
Fortalecimiento DE LAS CAPACIDADES DE REACCION INTELIGENCIA E INVESTIGACION DE LAS ENTIDADES QUE HACEN PARTE COMITÉ DE ORDEN PUBLICO EN EL DEPARTAMENTO DE  Sucre (Tipo de Banco: Banco Territorial) (BPIN: 2024002700085) (Meta del Proyecto: 1) (Meta de la Vigencia: 1) (Ejecutado: 1) (Estado en Portafolio: Entregado)
Unidades Móviles entregadas en el marco del proyecto: FORTALECIMIENTO DE LAS CAPACIDADES DE REACCIÓN, INTELIGENCIA E INVESTIGACIÓN DE LAS ENTIDADES QUE HACEN PARTE COMITÉ ORDEN PÚBLICO EN EL DEPARTAMENTO DE SUCRE  (Tipo de Banco: Banco de Gestiones) (Meta del Proyecto/gestión: 38) (Ejecutado: 37)</t>
  </si>
  <si>
    <t>2024002700085, 2024002700084</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</si>
  <si>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1) (Tipo de Banco: Banco Territorial)
1. Estrategia Sucre Escucha:  Prevención del reclutamiento, capacitación en DDHH al personal (funcionarios) centro comercial Gucari) e implementación laboratorio de paz.
2. Atención Integral a población migrante.
3. Estrategia para la lucha contra la trata de personas. (Tipo de Banco: Banco de Gestiones)</t>
  </si>
  <si>
    <t>1. Estrategia Sucre Escucha:  Prevención del reclutamiento, capacitación en DDHH al personal (funcionarios) centro comercial Gucari) e implementación laboratorio de paz.
2. Atención Integral a población migrante.
3. Estrategia para la lucha contra la trata de personas. (Tipo de Banco: Banco de Gestiones) (Ejecutado: 3)</t>
  </si>
  <si>
    <t xml:space="preserve">APOYO A LAS INICIATIVAS DE RESOCIALIZACION SUCRE  SEGURO EN LAS POBLACIONES DE JOVENES VULNERABLES EN EL DEPARTAMENTO DE SUCRE (Pendiente BPIN) (Meta del Proyecto: ) </t>
  </si>
  <si>
    <t>202500000029628</t>
  </si>
  <si>
    <t>ENTREGA DE KITS DE ASEO Y LIMPIEZA A MUJERES PRIVADAS DE LA LIBERTAD EN LA CÁRCEL LA VEGA  (BPIN: Por Gestión)  (Meta del Proyecto: 35) (Ejecutado: 35)</t>
  </si>
  <si>
    <t>ENTREGA DE KITS DE ASEO Y LIMPIEZA A MUJERES PRIVADAS DE LA LIBERTAD EN LA CÁRCEL LA VEGA (Meta del Proyecto/gestión: 25) (Tipo de Banco: Banco de Gestiones)</t>
  </si>
  <si>
    <t>ENTREGA DE KITS DE ASEO Y LIMPIEZA A MUJERES PRIVADAS DE LA LIBERTAD EN LA CÁRCEL LA VEGA (Tipo de Banco: Banco de Gestiones) (Meta del Proyecto/gestión: 25) (Ejecutado: 45)</t>
  </si>
  <si>
    <t xml:space="preserve">PROYECTO PARA DOTACION DE LOS INTERNOS DE LAS CARCELES, CARCELETAS, URIS Y ESTACIONES DE POLICIA (Meta del Proyecto: ) </t>
  </si>
  <si>
    <t>SE REALIZÓ UNA JORNADA DE ATENCION INTEGRAL DE PERSONAS PRIVADAS DE LA LIBERTAD EN LA CARCEL DE MINIMA, MEDIA Y ALTA SEGURIDAD LA VEGA  (BPIN: Por Gestión)  (Meta del Proyecto: ) (Ejecutado: 32)</t>
  </si>
  <si>
    <t>JORNADA DE ATENCION JURIDICA A 46  DE PERSONAS PRIVADAS DE LA LIBERTAD EN LA CARCEL DE MINIMA, MEDIA Y ALTA SEGURIDAD LA VEGA (Meta del Proyecto/gestión: 28) (Tipo de Banco: Banco de Gestiones)</t>
  </si>
  <si>
    <t>JORNADA DE ATENCION JURIDICA A 46  DE PERSONAS PRIVADAS DE LA LIBERTAD EN LA CARCEL DE MINIMA, MEDIA Y ALTA SEGURIDAD LA VEGA (Tipo de Banco: Banco de Gestiones) (Meta del Proyecto/gestión: 28) (Ejecutado: 46)</t>
  </si>
  <si>
    <t>JORNADA DE ATENCION INTEGRAL DE PERSONAS PRIVADAS DE LA LIBERTAD EN LA CARCEL DE MINIMA, MEDIA Y ALTA SEGURIDAD LA VEGA (Meta del Proyecto: ) (Por Gestión)</t>
  </si>
  <si>
    <t>JORNADA DE ATENCION INTEGRAL DE PERSONAS PRIVADAS DE LA LIBERTAD EN LA CARCEL DE MINIMA, MEDIA Y ALTA SEGURIDAD LA VEGA (Meta del Proyecto: 32) (Por Gestión)</t>
  </si>
  <si>
    <t>PROYECTO MINIMA CUANTIA POR COMITÉ DE ORDEN PÚBLICO (BPIN: ) (Meta del proyecto: ) (Tipo de Banco: Sin Tipo de Banco)</t>
  </si>
  <si>
    <t xml:space="preserve">PROYECTOS QUE MEJOREN LA PRESTACION DEL SERVICIO DE VIGILANCIA PENITENCIARIA (Meta del Proyecto: ) </t>
  </si>
  <si>
    <t>Eventos de trata de personas asisitidos (por evento de ocurrencia)  (BPIN: Recursos Propios)  (Meta del Proyecto: 2)</t>
  </si>
  <si>
    <t>EVENTOS DE TRATA DE PERSONAS ASISITIDOS (POR EVENTO DE OCURRENCIA) (Meta del Proyecto/gestión: ) (Tipo de Banco: Banco de Gestiones)</t>
  </si>
  <si>
    <t xml:space="preserve">Eventos de trata de personas asisitidos (por evento de ocurrencia) (Meta del Proyecto: ) </t>
  </si>
  <si>
    <t>CONMEMORACION DEL DIA MUNDIAL CONTRA LA TRATA DE PERSONAS  (BPIN: Por Gestión)  (Meta del Proyecto: 1) (Ejecutado: 1)</t>
  </si>
  <si>
    <t>EVENTO DE TRATA DE PERSONAS.   (Meta del Proyecto/gestión: 1) (Tipo de Banco: Banco de Gestiones)</t>
  </si>
  <si>
    <t>EVENTO DE TRATA DE PERSONAS.   (Tipo de Banco: Banco de Gestiones) (Meta del Proyecto/gestión: 1) (Ejecutado: 1)</t>
  </si>
  <si>
    <t xml:space="preserve">CONMEMORACION DEL DIA MUNDIAL CONTRA LA TRATA DE PERSONAS (Meta del Proyecto: 1) </t>
  </si>
  <si>
    <t xml:space="preserve">CONSTRUCCION DEL CENTRO DE ATENCIÓN AL MENOR INFRACTOR (Meta del Proyecto: 1) </t>
  </si>
  <si>
    <t>CONSTRUCCIÓN DE LA MESA MUNICIPAL DE LIBERTAD RELIGIOSA DE TOLU  (BPIN: Por Gestión)  (Meta del Proyecto: 1) (Ejecutado: 1)
CELEBRACIÓN DEL DÍA DE LIBERTAD RELIGIOSA Y CULTO EN EL DEPARTAMENTO DE SUCRE  (BPIN: Por Gestión)  (Meta del Proyecto: 1) (Ejecutado: 1)
ESPACIOS DE PARTICIPACIÓN CON LA MESA DEPARTAMENTAL DE LIBERTAD RELIGIOSA  (BPIN: Por Gestión)  (Meta del Proyecto: 2) (Ejecutado: 2)
APOYO LOGÍSTICO PARA LA REALIZACIÓN DE LA QUINTA MESA DE CONCERTACIÓN DE LA RUTA DEL CIMARRONAJE EN EL MARCO DE LA INICIATIVA RUTA DE LA MEMORIA DEL CANAL DEL DIQUE REALIZADA EN EL DEPARTAMENTO DE SUCRE  (BPIN: Por Gestión)  (Meta del Proyecto: 1) (Ejecutado: 1)
CAPACITACIÓN A LOS MIEMBROS DE LA MESA DEPARTAMENTAL DE LIBERTAD RELIGIOSA CON 21 SECRETARIOS DEL INTERIOR  (BPIN: Por Gestión)  (Meta del Proyecto: 3) (Ejecutado: 3)</t>
  </si>
  <si>
    <t>FORTALECIMIENTO DE LOS ESPACIOS DE PARTICIPACIÓN CIUDADANA DEL SECTOR RELIGIOSO.
3 espacios promovidos y realizados.
	Un espacio con miembros de la Mesa Dptal de Asuntos Religioso de planeación y programación plan de acción año 2025. 
	Un espacio de asistencia técnica sobre la Política de Libertad Religiosa y de cultos. 
	 Primer Panel de Libertad Religiosa de Cultos y Conciencia en el municipio San Antonio de Palmito en articulación con Sucre escucha y la Secretaría De Educación Dptal..
 (Meta del Proyecto/gestión: 3) (Tipo de Banco: Banco de Gestiones)</t>
  </si>
  <si>
    <t>FORTALECIMIENTO DE LOS ESPACIOS DE PARTICIPACIÓN CIUDADANA DEL SECTOR RELIGIOSO.
3 espacios promovidos y realizados.
	Un espacio con miembros de la Mesa Dptal de Asuntos Religioso de planeación y programación plan de acción año 2025. 
	Un espacio de asistencia técnica sobre la Política de Libertad Religiosa y de cultos. 
	 Primer Panel de Libertad Religiosa de Cultos y Conciencia en el municipio San Antonio de Palmito en articulación con Sucre escucha y la Secretaría De Educación Dptal..
 (Tipo de Banco: Banco de Gestiones) (Meta del Proyecto/gestión: 3) (Ejecutado: 3)</t>
  </si>
  <si>
    <t xml:space="preserve">2 FORTALECIMIENTO DE LOS ESPACIOS DE PARTICIPACIÓN CIUDADANA DEL SECTOR RELIGIOSO (Meta del Proyecto: ) (Por Gestión)
APOYO LOGISTICO A LAS MESAS DE PARTICIPACIÓN EFECTIVAS DEL CONSEJO DE PAZ TERRITORIAL EN EL DEPARTAMENTO DE SUCRE (Meta del Proyecto: 6) </t>
  </si>
  <si>
    <t>CONGRESO DEPARTAMENTAL DE ACCIÓN COMUNAL (Meta del Proyecto: ) 
FORTALECIMIENTO DE LOS ESPACIOS DE PARTICIPACIÓN CIUDADANA DEL SECTOR RELIGIOSO (Meta del Proyecto: ) (Por Gestión)</t>
  </si>
  <si>
    <t>FORTALECIMIENTO A LOS SISTEMAS LOCALES DE JUSTICIA EN  10 MUNICPIOS PRIORIZADOS EN EL DPTO DE SUCRE
CONVENIO INTERADMINISTRATIVO No. 684-2025 ENTRE LA NACIÓN - MINISTERIO DE JUSTICIA Y DEL DERECHOY LA GOBERANCION DE SUCRE. (Meta del Proyecto/gestión: 1) (Tipo de Banco: Banco de Gestiones)</t>
  </si>
  <si>
    <t>FORTALECIMIENTO A LOS SISTEMAS LOCALES DE JUSTICIA EN  10 MUNICPIOS PRIORIZADOS EN EL DPTO DE SUCRE
CONVENIO INTERADMINISTRATIVO No. 684-2025 ENTRE LA NACIÓN - MINISTERIO DE JUSTICIA Y DEL DERECHOY LA GOBERANCION DE SUCRE. (Tipo de Banco: Banco de Gestiones) (Meta del Proyecto/gestión: 1) (Ejecutado: 1)</t>
  </si>
  <si>
    <t xml:space="preserve">Fortalecimiento de las organizaciones sociales y comunales, mediante el Proyecto Educativo Institucional-PEI EPAC 2024-2027, desarrollado por la Escuela Politécnica de Artes y Ciencias de Sucre para priorizar la transformación digital, las artes emergente (Meta del Proyecto: ) </t>
  </si>
  <si>
    <t>Fortalecimiento de las organizaciones sociales y comunales, mediante el Proyecto Educativo Institucional-PEI EPAC 2024-2027, desarrollado por la Escuela Politécnica de Artes y Ciencias de Sucre para priorizar la transformación digital, las artes emergente (Meta del Proyecto/gestión: 1) (Tipo de Banco: Banco de Gestiones)
DOTACIÓN A LA FEDERACIÓN COMUNAL DE SUCRE: UN COMPUTADOR DE SCRTORIO COMPLETO (MONITOR, CPU, TECLADO) (Meta del Proyecto/gestión: 1) (Tipo de Banco: Banco de Gestiones)</t>
  </si>
  <si>
    <t>DOTACIÓN A LA FEDERACIÓN COMUNAL DE SUCRE: UN COMPUTADOR DE SCRTORIO COMPLETO (MONITOR, CPU, TECLADO) (Tipo de Banco: Banco de Gestiones) (Meta del Proyecto/gestión: 1) (Ejecutado: 1)</t>
  </si>
  <si>
    <t xml:space="preserve">Proyectos de dotación de salones comunales en el departamento de sucre (por formular) (Meta del Proyecto: ) </t>
  </si>
  <si>
    <t>ACTO ADMINISTRATIVO QUE REGLAMENTE EL FUNCIONAMIENTO DEL CONSEJO DEPARTAMENTAL DE PAZ.
 (Meta del Proyecto/gestión: 1) (Tipo de Banco: Banco de Gestiones)
PLAN ESTRATÉGICO DE SEGURIDAD Y PROTECCIÓN – PESP. (Meta del Proyecto/gestión: 1) (Tipo de Banco: Banco de Gestiones)</t>
  </si>
  <si>
    <t>ACTO ADMINISTRATIVO QUE REGLAMENTE EL FUNCIONAMIENTO DEL CONSEJO DEPARTAMENTAL DE PAZ.
 (Tipo de Banco: Banco de Gestiones) (Meta del Proyecto/gestión: 1) (Ejecutado: 1)
PLAN ESTRATÉGICO DE SEGURIDAD Y PROTECCIÓN – PESP. (Tipo de Banco: Banco de Gestiones) (Meta del Proyecto/gestión: 1) (Ejecutado: 1)</t>
  </si>
  <si>
    <t>ELECCCIONES CONSEJOS DE JUVENTUDES 2025 (Tipo de Banco: Banco de Gestiones)</t>
  </si>
  <si>
    <t xml:space="preserve">ELECCIONES PRESIDENCIA (Meta del Proyecto: ) 
ELECCIONES CONGRESO (Meta del Proyecto: ) </t>
  </si>
  <si>
    <t xml:space="preserve">ELECCIONES AUTORIDADES LOCALES (Meta del Proyecto: ) </t>
  </si>
  <si>
    <t>ASISTENCIA TÉCNICA A LAS ORGANIZACIONES DEFENSORAS DE DERECHOS HUMANOS DEL DEPARTAMENTO DE SUCRE EN MATERIA DE FORMULACIÓN DE PROYECTOS EN COMPAÑÍA DEL MINISTERIO DEL INTERIOR  (BPIN: Recursos Propios)  (Meta del Proyecto: 1) (Ejecutado: 1)</t>
  </si>
  <si>
    <t xml:space="preserve">
ACTIVIDAD: ESTRATEGIA DE PROMOCIÓN Y PEDAGOGÍA EN METODOS DE RESOLUCIÓN DE CONFLICTOS PARA ADOLESCENTES DE RESPONSABILIDAD PENAL 
 (Meta del Proyecto/gestión: 1) (Tipo de Banco: Banco de Gestiones)</t>
  </si>
  <si>
    <t xml:space="preserve">
ACTIVIDAD: ESTRATEGIA DE PROMOCIÓN Y PEDAGOGÍA EN METODOS DE RESOLUCIÓN DE CONFLICTOS PARA ADOLESCENTES DE RESPONSABILIDAD PENAL 
 (Tipo de Banco: Banco de Gestiones) (Meta del Proyecto/gestión: 1) (Ejecutado: 1)</t>
  </si>
  <si>
    <t xml:space="preserve">ENCUENTROS DE PAZ Y RECONCILIACION REALIZADOS  (Meta del Proyecto: ) </t>
  </si>
  <si>
    <t>CONSTRUCCIÓN DE LA CASA DE PARTICIPACIÓN CIUDADANA EN EL MUNICIPIO DE SINCELEJO DEPARTAMENTO DE SUCRE (Meta del Proyecto: 1) (2024002700183)</t>
  </si>
  <si>
    <t>2024002700183</t>
  </si>
  <si>
    <t xml:space="preserve">Dotación de la casa de participación ciudadana (Meta del Proyecto: ) </t>
  </si>
  <si>
    <t>ASISTENCIA TECNICA A JUNTAS DE ACCION COMUNAL EN EL DEPARTAMENTO DE SUCRE  (BPIN: Por Gestión)  (Meta del Proyecto: ) (Ejecutado: 500)</t>
  </si>
  <si>
    <t>ASISTENCIA TECNICA A JUNTAS DE ACCIÓN COMUNAL
4 asistencias técnicas en temas juridicos  a Juntas de Acciones Comunales en los municipio de San Onofre, San Marcos, La Unión y en Sincelejo 
 (Meta del Proyecto/gestión: 4) (Tipo de Banco: Banco de Gestiones)
ASISTENCIA TÉCNICA A LAS SESIONES DEL COMITÉ DPTAL DE JUSTICIA (Meta del Proyecto/gestión: 2) (Tipo de Banco: Banco de Gestiones)</t>
  </si>
  <si>
    <t>ASISTENCIA TECNICA A JUNTAS DE ACCIÓN COMUNAL
4 asistencias técnicas en temas juridicos  a Juntas de Acciones Comunales en los municipio de San Onofre, San Marcos, La Unión y en Sincelejo 
 (Tipo de Banco: Banco de Gestiones) (Meta del Proyecto/gestión: 4) (Ejecutado: 4)
ASISTENCIA TÉCNICA A LAS SESIONES DEL COMITÉ DPTAL DE JUSTICIA (Tipo de Banco: Banco de Gestiones) (Meta del Proyecto/gestión: 2) (Ejecutado: 1)</t>
  </si>
  <si>
    <t>ASISTENCIA TÉCNICA PARA LA ELECCIÓN DEL PRESIDENTE DE LA FEDERACIÓN COMUNAL (Meta del Proyecto: 1) (Por Gestión)
ASISTENCIA TECNICA A ELECCIÓN PRESIDENTE Y DELEGADOS DE LAS ASOJUNTAS (Meta del Proyecto: 1) (Por Gestión)
Asistencia Tecnica  Elecciones de nuevas juntas de acción comunal (Meta del Proyecto: 1) (Por Gestión)
2 JORNADA DE ATENCIÓN A JUNTAS DE ACCIÓN COMUNAL EN MUNICIPIOS (Meta del Proyecto: ) (Por Gestión)</t>
  </si>
  <si>
    <t>2 JORNADA DE ATENCIÓN A JUNTAS DE ACCIÓN COMUNAL EN MUNICIPIOS (Meta del Proyecto: ) (Por Gestión)</t>
  </si>
  <si>
    <t>Adecuación Casa de participación ciudadana antigua - Cínica del afecto (Meta del Proyecto/gestión: ) (Tipo de Banco: Banco de Gestiones)</t>
  </si>
  <si>
    <t>Adecuación Casa de participación ciudadana antigua - Cínica del afecto (Meta del Proyecto: ) (Por Gestión)</t>
  </si>
  <si>
    <t>ESPACIO DE CONCERTACION CON AFRO  (BPIN: Por Gestión)  (Meta del Proyecto: 2) (Ejecutado: 2)
ESPACIO DE CONCERTACION CON INDIGENAS  (BPIN: Por Gestión)  (Meta del Proyecto: 2) (Ejecutado: 2)</t>
  </si>
  <si>
    <t>ESPACIO DE LIDERAZGO PROPIO EN LOS JOVENES DE LAS INDÍGENAS DEL DEPARTAMENTO DE SUCRE(1)
ACTIVIDAD: TALLER EN METODOS DE RESOLUCIÓN DE CONFLICTOS - MRC. PARA FORTALECER EL LIDERAZGO EN JOVENES INDIGENAS DEL MUNICIPIO DE TOLUVIEJO Y SAN ANTONIO DE PALMITOS.  (Meta del Proyecto/gestión: 2) (Tipo de Banco: Banco de Gestiones)
ESPACIO DE LIDERAZGO, PARTICIPACIÓN Y FORMACIÓN CON MUJERES INDIGENAS DEL DEPARTAMENTO DE SUCRE (1) 
"PROMOVIENDO LA PARTICIPACION EN MUJERES INDIGENAS", UNA INICIATIVA  PARA LA CONSTRUCCIÓN DE  LA PAZ Y LA EQUIDAD, MEDIANTE TALLERES DE LIDERAZGO Y ESPACIOS DE APRENDIZAJES COLABORATIVOS, EN EL MUNICIPIO DE  SAN ANTONIO DE PALMITOS (Meta del Proyecto/gestión: 2) (Tipo de Banco: Banco de Gestiones)
ESPACIO DE LIDERAZGO, PARTICIPACIÓN Y FORMACIÓN CON MUJERES AFROS DEL DEPARTAMENTO DE SUCRE (1)
FORTALECIMIENTO DE CAPACIDADES  MEDIANTE EL METODO  ALTERANTIVO DE RESOLCUCIÓN DE CONFLICTOS COMO HERRAMIENTA PARA LA CONSTRUCCIÓN DE LA PAZ Y LA CONVIVENCIA, CON  30  MUJERES AFRO DE LOS MUNICIPIOS DE  SAN ONOFRE (Meta del Proyecto/gestión: 2) (Tipo de Banco: Banco de Gestiones)</t>
  </si>
  <si>
    <t>ESPACIO DE LIDERAZGO PROPIO EN LOS JOVENES DE LAS INDÍGENAS DEL DEPARTAMENTO DE SUCRE(1)
ACTIVIDAD: TALLER EN METODOS DE RESOLUCIÓN DE CONFLICTOS - MRC. PARA FORTALECER EL LIDERAZGO EN JOVENES INDIGENAS DEL MUNICIPIO DE TOLUVIEJO Y SAN ANTONIO DE PALMITOS.  (Tipo de Banco: Banco de Gestiones) (Meta del Proyecto/gestión: 2) (Ejecutado: 1)
ESPACIO DE LIDERAZGO, PARTICIPACIÓN Y FORMACIÓN CON MUJERES AFROS DEL DEPARTAMENTO DE SUCRE (1)
FORTALECIMIENTO DE CAPACIDADES  MEDIANTE EL METODO  ALTERANTIVO DE RESOLCUCIÓN DE CONFLICTOS COMO HERRAMIENTA PARA LA CONSTRUCCIÓN DE LA PAZ Y LA CONVIVENCIA, CON  30  MUJERES AFRO DE LOS MUNICIPIOS DE  SAN ONOFRE (Tipo de Banco: Banco de Gestiones) (Meta del Proyecto/gestión: 2) (Ejecutado: 1)</t>
  </si>
  <si>
    <t xml:space="preserve">FORTALECIMIENTO DE GOBIERNOS PROPIOS Y GOBERNANZA PARA LA POBLACIÓN ÉTNICA (Pendiente concertar y formular) (Meta del Proyecto: ) </t>
  </si>
  <si>
    <t>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5520) (Tipo de Banco: Banco Territorial)</t>
  </si>
  <si>
    <t>Capacitación en formulación de proyectos en Métodologia General Ajustada (MGA) con grupos étnicos (Por gestión) (Meta del Proyecto: ) (Por Gestión)</t>
  </si>
  <si>
    <t>MESA DE CONCERTACIÓN AFRO PARA LA CONSTRUCCIÓN DEL PLAN DE DESARROLLO  (BPIN: Por Gestión)  (Meta del Proyecto: 1) (Ejecutado: 1)
MESA DE CONCERTACIÓN INDÍGENA PARA LA CONSTRUCCIÓN DEL PLAN DE DESARROLLO  (BPIN: Por Gestión)  (Meta del Proyecto: 1) (Ejecutado: 1)
PRESTACIÓN DE SERVICIOS PROFECIONALES Y DE APOYO PARA EL FORTALECIMIENTO ORGANIZATIVO DE LAS JUNTAS DE ACCIONES COMUNALES EN EL DEPARTAMENTO DE SUCRE (2024002700038): 1  (BPIN: 2024002700038)  (Meta del Proyecto: 1) (Ejecutado: 1)
FORTALECIMIENTO A LOS PROCESOS  PROCESOS ORGANIZATIVOS Y CULTURALES DE LAS ORGANIZACIONES ÉTNICAS (AFRO, INDÍGENA Y ROOM) EN EL DEPARTAMENTO DE SUCRE (2024002700072): 3  (BPIN: 2024002700072)  (Meta del Proyecto: 3) (Ejecutado: 3)</t>
  </si>
  <si>
    <t>APOYO LOGISTICO PARA LA REALIZACION DE ESPACIOS DE PARTICIPACION DE COMUNIDADES ETNICAS EN EL DEPARTAMENTO DE SUCRE (BPIN: 202400000002779) (Meta del proyecto: 2) (Tipo de Banco: Banco Territorial)</t>
  </si>
  <si>
    <t xml:space="preserve">MESA DE CONCERTACIÓN INDÍGENA (Pendiente por formular) (Meta del Proyecto: ) 
MESA DE CONCERTACIÓN AFRO (Pendiente por formular) (Meta del Proyecto: ) </t>
  </si>
  <si>
    <t>2024002700072, 2024002700038, 202400000002779</t>
  </si>
  <si>
    <t>*Espacio de participación de la consultiva departamental afrocolombiana realizado para el fortalecimiento de la instintucionalidad (4)
*Espacio de participación de la mesa permanente de concertación indigena ampliada y de dialogo para el fortalecimiento de la etnia zenú(4)</t>
  </si>
  <si>
    <t xml:space="preserve">TRANSFERENCIA DE CONOCIMIENTO ANCESTRAL DE LAS COMUNIDADES AFRO EN LA RECUPERACIÓN DE SABERES ANCESTRALES (Pendiente por formular) (Meta del Proyecto: ) </t>
  </si>
  <si>
    <t xml:space="preserve">Infraestructura animal (por formular) (Meta del Proyecto: ) </t>
  </si>
  <si>
    <t xml:space="preserve">Apoyo animal (por formular) (Meta del Proyecto: ) </t>
  </si>
  <si>
    <t>CONTRATO CDCD - 001 -2024 PRESTACION DE SERVICIOS PARA BRINDAR APOYO LOGISTICO Y OPERATIVO EN EL SUMINISTRO Y TRANSPORTE DE AGUA POTABLE EN CARROTANQUE A LOS MUNICIPIOS DEL DEPARTAMENTO DE SUCRE, CONFORME A LAS ACTIVIDADES CONTEMPLADAS EN EL PLAN DE ACCIÓ  (BPIN: Recursos Propios)  (Meta del Proyecto: ) (Ejecutado: 1)
UNGRD: Orden No: SMD-GS-CTQ-044-2024 SUMINISTRO DE CARROTANQUES PARA ABASTECIMIENTO DE AGUA POTABLE PARA LA RESPUESTA Y RECUPERACIÓN DE LA EMERGENCIA COMO CONSECUENCIA DE LA OCURRENCIA DE LA TEMPORADA DE SEQUÍA Y DESABASTECIMIENTO, EN EL DEPARTAMENTO DE SUCRE  (BPIN: Por Gestión)  (Meta del Proyecto: ) (Ejecutado: 1)
APOYO OPERACIONAL Y LOGÍSTICO PARA ATENDER LA EMERGENCIA POR AMENAZAS DE ORIGEN NATURAL Y ANTRÓPICO QUE AFECTAN A LAS FAMILIAS VULNERABLES EN EL DEPARTAMENTO DE SUCRE.  (BPIN: Recursos Propios)  (Meta del Proyecto: ) (Ejecutado: 1)
CAREGATO  (BPIN: Por Gestión)  (Meta del Proyecto: ) (Ejecutado: 1)
CONTRATO CDCD - 004 -2024 SUMINISTRO DE MATERIAL DE FERRETERÍA PARA ATENDER LA EMERGENCIA POR AMENAZAS DE ORIGEN NATURAL Y ANTROPICO QUE AFECTAN A LAS FAMILIAS VULNERABLES DEL DEPARTAMENTO DE SUCRE.  (BPIN: 202400000002743)  (Meta del Proyecto: ) (Ejecutado: 1)</t>
  </si>
  <si>
    <t>APOYO LOGISTICO Y OPERATIVO EN EL SUMINISTRO Y TRANSPORTE DE AGUA POTABLE EN CARROTANQUE A LOS MUNICIPIOS DEL DEPARTAMENTO DE SUCRE - DESABASTECIMIENTO DE AGUA (CONVENIO CON VEOLIA) (Meta del Proyecto/gestión: 2) (Tipo de Banco: Banco de Gestiones)</t>
  </si>
  <si>
    <t>APOYO LOGISTICO Y OPERATIVO EN EL SUMINISTRO Y TRANSPORTE DE AGUA POTABLE EN CARROTANQUE A LOS MUNICIPIOS DEL DEPARTAMENTO DE SUCRE - DESABASTECIMIENTO DE AGUA (CONVENIO CON VEOLIA) (Tipo de Banco: Banco de Gestiones) (Meta del Proyecto/gestión: 2) (Ejecutado: 2)</t>
  </si>
  <si>
    <t xml:space="preserve">PRESTACION DE SERVICIOS PARA BRINDAR APOYO LOGISTICO Y OPERATIVO EN EL SUMINISTRO Y TRANSPORTE DE AGUA POTABLE EN CARROTANQUE A LOS MUNICIPIOS DEL DEPARTAMENTO DE SUCRE (Pendiente por formular) (Meta del Proyecto: ) 
SUMINISTRO DE MATERIAL DE FERRETERÍA PARA ATENDER LA EMERGENCIA POR AMENAZAS DE ORIGEN NATURAL Y ANTROPICO QUE AFECTAN A LAS FAMILIAS VULNERABLES DEL DEPARTAMENTO DE SUCRE (Pendiente por formular) (Meta del Proyecto: ) 
APOYO OPERACIONAL Y LOGÍSTICO PARA ATENDER LA EMERGENCIA POR AMENAZAS DE ORIGEN NATURAL Y ANTRÓPICO QUE AFECTAN A LAS FAMILIAS VULNERABLES EN EL DEPARTAMENTO DE SUCRE (Pendiente por formular) (Meta del Proyecto: ) </t>
  </si>
  <si>
    <t xml:space="preserve">APOYO OPERACIONAL Y LOGÍSTICO PARA ATENDER LA EMERGENCIA POR AMENAZAS DE ORIGEN NATURAL Y ANTRÓPICO QUE AFECTAN A LAS FAMILIAS VULNERABLES EN EL DEPARTAMENTO DE SUCRE (Pendiente por formular) (Meta del Proyecto: ) 
PRESTACION DE SERVICIOS PARA BRINDAR APOYO LOGISTICO Y OPERATIVO EN EL SUMINISTRO Y TRANSPORTE DE AGUA POTABLE EN CARROTANQUE A LOS MUNICIPIOS DEL DEPARTAMENTO DE SUCRE (Pendiente por formular) (Meta del Proyecto: ) 
SUMINISTRO DE MATERIAL DE FERRETERÍA PARA ATENDER LA EMERGENCIA POR AMENAZAS DE ORIGEN NATURAL Y ANTROPICO QUE AFECTAN A LAS FAMILIAS VULNERABLES DEL DEPARTAMENTO DE SUCRE (Pendiente por formular) (Meta del Proyecto: ) </t>
  </si>
  <si>
    <t>202400000002743</t>
  </si>
  <si>
    <t xml:space="preserve">Adquisición de banco de materiales afectaciones en viviendas por incendios y por vientos huracanados.
Suministro de tanques de almacenamiento de agua como puntos de abastecimiento, se ejecutó, no ha sido radicado en el Banco de proyectos. Ejecutado por Secretaría General .                                                           Suministro de carrotanques      para abastecimiento de agua potable para la respuesta y recuperación de la emergencia como consecuencia de la ocurrencia de temporada de sequía y desbastecimiento, en el Departamento, de acuerdo a la calamidad pública declarada mediante Dectreto N° 0728 de 19 de diciembre de 2023. 5,296,5                                                </t>
  </si>
  <si>
    <t>CONSTRUCCIÓN DE POZOS PROFUNDOS ACCIONADOS CON ENERGÍA FOTOVOLTAICA EN LOS MUNICIPIOS DEL DEPARTAMENTO DE SUCRE, PARA MITIGAR LAS AFECTACIONES POR TEMPORADA DE SEQUÍA CON INCIDENCIA DEL FENÓMENO DEL NIÑO  (BPIN: Recursos Propios)  (Meta del Proyecto: 4) (Ejecutado: 4)</t>
  </si>
  <si>
    <t>CONSTRUCCIÓN DE OBRAS PARA LA MITIGACIÓN DEL RIESGO DE INUNDACIÓN Y SOCAVACIÓN EN EL BARRIO ALTOS DEL ROSARIO EN EL MUNICIPIO DE SINCELEJO SUCRE (BPIN: 2023002700171) (Meta del proyecto: 1) (Tipo de Banco: Banco de Regalías)
MANTENIMENTO DE JAGUEYES COMUNITARIOS EN EL DEPARTAMENTO DE SUCRE (Meta del Proyecto/gestión: 2) (Tipo de Banco: Banco de Gestiones)
IMPLEMENTACIÓN DE ACCIONES DE MITIGACIÓN Y REDUCCIÓN DEL RIESGO ANTE LA POSIBLE TEMPORADA DE LLUVIAS Y CONSOLIDACIÓN DEL FENOMENO DE LA NIÑA EN EL DEPARTAMENTO DE SUCRE (CONSTRUCCIÓN DE JARILLONES DE PROTECCIÓN EN LAS SUBREGIOSNES MOJANA Y SAN JORGE) (Meta del Proyecto/gestión: 4) (Tipo de Banco: Banco de Gestiones)</t>
  </si>
  <si>
    <t>MANTENIMENTO DE JAGUEYES COMUNITARIOS EN EL DEPARTAMENTO DE SUCRE (Tipo de Banco: Banco de Gestiones) (Meta del Proyecto/gestión: 2) (Ejecutado: 5)
IMPLEMENTACIÓN DE ACCIONES DE MITIGACIÓN Y REDUCCIÓN DEL RIESGO ANTE LA POSIBLE TEMPORADA DE LLUVIAS Y CONSOLIDACIÓN DEL FENOMENO DE LA NIÑA EN EL DEPARTAMENTO DE SUCRE (CONSTRUCCIÓN DE JARILLONES DE PROTECCIÓN EN LAS SUBREGIOSNES MOJANA Y SAN JORGE) (Tipo de Banco: Banco de Gestiones) (Meta del Proyecto/gestión: 4) (Ejecutado: 4)</t>
  </si>
  <si>
    <t xml:space="preserve">CONSTRUCCIÓN DE POZOS PROFUNDOS ACCIONADOS CON ENERGÍA FOTOVOLTAICA EN LOS MUNICIPIOS DEL DEPARTAMENTO DE SUCRE, PARA MITIGAR LAS AFECTACIONES POR TEMPORAv DA DE SEQUÍA CON INCIDENCIA DEL FENÓMENO DEL NIÑO (Pendiente por formular) (Meta del Proyecto: ) 
ALQUILER DE MAQUINARIA PARA CONSTRUCCION Y MANTENIMENTO DE OBRAS DE PROTECCION EN EL DEPARTAMENTO DE SUCRE (Pendiente por formular) (Meta del Proyecto: ) 
MANTENIMENTO DE JAGUEYES, CANALES Y ARROYOS EN EL DEPARTAMENTO DE SUCRE (Pendiente por formular) (Meta del Proyecto: ) </t>
  </si>
  <si>
    <t xml:space="preserve">ALQUILER DE MAQUINARIA PARA CONSTRUCCION Y MANTENIMENTO DE OBRAS DE PROTECCION EN EL DEPARTAMENTO DE SUCRE (Pendiente por formular) (Meta del Proyecto: ) 
MANTENIMENTO DE JAGUEYES, CANALES Y ARROYOS EN EL DEPARTAMENTO DE SUCRE (Pendiente por formular) (Meta del Proyecto: ) 
CONSTRUCCIÓN DE POZOS PROFUNDOS ACCIONADOS CON ENERGÍA FOTOVOLTAICA EN LOS MUNICIPIOS DEL DEPARTAMENTO DE SUCRE, PARA MITIGAR LAS AFECTACIONES POR TEMPORAv DA DE SEQUÍA CON INCIDENCIA DEL FENÓMENO DEL NIÑO (Pendiente por formular) (Meta del Proyecto: ) </t>
  </si>
  <si>
    <t>2023002700171</t>
  </si>
  <si>
    <t xml:space="preserve">Construcción y/o mantenimiento de pozos profundos
Construcción y/o mantenimiento de  jagüeyes,
Construcción y/o mantenimiento obras de protección,
Construcción y/o mantenimiento canalizaciones,
Mantenimiento de vías                                                                                                                                                                           El proyecto se encuentra suspendido, debido a los permisos de CARSUCRE, se perforó el pozo en San Benito Abad.                                                                                                                                          </t>
  </si>
  <si>
    <t>ASISTENCIA TECNICA EN LA ELABORACION Y REVISION DE DECRETOS DE CALAMIDADES  (BPIN: Por Gestión)  (Meta del Proyecto: ) (Ejecutado: 26)
CAPACITACIÓN FONDOS TERRITORIALES DE GRD CON APOYO DE LA UNGRD  (BPIN: Por Gestión)  (Meta del Proyecto: ) (Ejecutado: 26)
ASISTENCIA TECNICA MANEJO DE DESASTRES, INSTALACION DE SALAS DE CRISIS Y REPORTES DE INFORMACION  (BPIN: Por Gestión)  (Meta del Proyecto: ) (Ejecutado: 26)</t>
  </si>
  <si>
    <t>ASISTENCIA TECNICA A COORDINADOR DE RIESGO MUNICIPAL EN LA ELABORACION Y REVISION DE DECRETOS DE CALAMIDADES (Meta del Proyecto/gestión: 26) (Tipo de Banco: Banco de Gestiones)
ASISTENCIA TECNICA MANEJO DE DESASTRES, INSTALACION DE SALAS DE CRISIS Y REPORTES DE INFORMACION  DECRETOS DE CALAMIDADES (Meta del Proyecto/gestión: 6) (Tipo de Banco: Banco de Gestiones)</t>
  </si>
  <si>
    <t>ASISTENCIA TECNICA A COORDINADOR DE RIESGO MUNICIPAL EN LA ELABORACION Y REVISION DE DECRETOS DE CALAMIDADES (Tipo de Banco: Banco de Gestiones) (Meta del Proyecto/gestión: 26) (Ejecutado: 26)
ASISTENCIA TECNICA MANEJO DE DESASTRES, INSTALACION DE SALAS DE CRISIS Y REPORTES DE INFORMACION  DECRETOS DE CALAMIDADES (Tipo de Banco: Banco de Gestiones) (Meta del Proyecto/gestión: 6) (Ejecutado: 6)</t>
  </si>
  <si>
    <t>ASISTENCIA TECNICA MANEJO DE DESASTRES, INSTALACION DE SALAS DE CRISIS Y REPORTES DE INFORMACION  DECRETOS DE CALAMIDADES  (Meta del Proyecto: ) 
ASISTENCIA TECNICA EN LA ELABORACION Y REVISION DE DECRETOS DE CALAMIDADES (Por Gestión) (Meta del Proyecto: ) (Por Gestión)</t>
  </si>
  <si>
    <t xml:space="preserve">ASISTENCIA TECNICA EN LA ELABORACION Y REVISION DE DECRETOS DE CALAMIDADES (Por Gestión) (Meta del Proyecto: ) (Por Gestión)
ASISTENCIA TECNICA MANEJO DE DESASTRES, INSTALACION DE SALAS DE CRISIS Y REPORTES DE INFORMACION  DECRETOS DE CALAMIDADES  (Meta del Proyecto: ) </t>
  </si>
  <si>
    <t>Un sistema de alertas tempranas (Aplicación) para los coordinadores de riesgos de los municipios (BPIN: Pendiente) (Meta del proyecto: 1) (Tipo de Banco: Banco Territorial)</t>
  </si>
  <si>
    <t>FORTALECIMIENTO DEL SISTEMA DE ALERTAS TEMPRANAS EN LA UNIDAD ADMINISTRATIVA ESPECIAL PARA LA GESTIÓN DEL RIESGO, ATENCIÓN DE DESASTRES Y CAMBIO CLIMATICO DEL DEPARTAMENTO DE SUCRE. (Meta del Proyecto: 1) (202500000039504)</t>
  </si>
  <si>
    <t>202500000039504</t>
  </si>
  <si>
    <t>FORMULACION DEL PLAN DEPARTAMENTAL DE PREPARACIÓN, RESPUESTA Y RECUPERACIÓN ANTE LA SEGUNDA TEMPORADA SECA Y LA SEGUNDA TEMPORADA DE LLUVIAS CON INFLUENCIA DEL FENÓMENO LA NIÑA  (BPIN: Por Gestión)  (Meta del Proyecto: ) (Ejecutado: 1)</t>
  </si>
  <si>
    <t>APOYO TÉCNICO PARA LA ESTRUCTURACIÓN DE PROGRAMAS QUE PERMITAN DEFINIR PROCESOS DE GESTIÓN EFECTIVA ANTE LOS RIESGOS NATURALES COSTEROS EN EL DEPARTAMENTO DE SUCRE (BPIN: 2024002700130) (Meta del proyecto: 1) (Tipo de Banco: Banco Territorial)</t>
  </si>
  <si>
    <t>APOYO TÉCNICO PARA LA ESTRUCTURACIÓN DE PROGRAMAS QUE PERMITAN DEFINIR PROCESOS DE GESTIÓN EFECTIVA ANTE LOS RIESGOS NATURALES COSTEROS EN EL DEPARTAMENTO DE SUCRE  (Tipo de Banco: Banco Territorial)  (BPIN: 2024002700130)  (Meta del Proyecto: 1)  (Ejecutado: 1)  (Estado en Portafolio: En proceso de liquidación)</t>
  </si>
  <si>
    <t>ACTUALIZACION DE DOCUMENTO DE LA ESTRATEGIA DEPARTAMENTAL DE RESPUESTA (Meta del Proyecto: 1) (Pendiente)</t>
  </si>
  <si>
    <t>2024002700130</t>
  </si>
  <si>
    <t>GESTION DE AYUDAS HUMANITARIAS  (BPIN: Por Gestión)  (Meta del Proyecto: 100) (Ejecutado: 31000)</t>
  </si>
  <si>
    <t>GESTION DE AYUDAS HUMANITARIAS (Meta del Proyecto/gestión: 1500) (Tipo de Banco: Banco de Gestiones)</t>
  </si>
  <si>
    <t>GESTION DE AYUDAS HUMANITARIAS (Tipo de Banco: Banco de Gestiones) (Meta del Proyecto/gestión: 1500) (Ejecutado: 1500)</t>
  </si>
  <si>
    <t xml:space="preserve">GESTION DE AYUDAS HUMANITARIAS (Meta del Proyecto: ) </t>
  </si>
  <si>
    <t>FORTALECIMIENTO DE LA CAPACIDAD TÉCNICA Y OPERATIVA DE LOS CUERPOS DE BOMBEROS CONFORMADOS EN EL DEPARTAMENTO DE SUCRE  (BPIN: Por gestión)  (Meta del Proyecto: 1) (Ejecutado: 11)</t>
  </si>
  <si>
    <t>FORTALECIMIENTO DE LA CAPACIDAD TÉCNICA Y OPERATIVA DE LOS CUERPOS DE BOMBEROS CONFORMADOS EN EL DEPARTAMENTO DE SUCRE (Meta del Proyecto: ) (Por Gestión)</t>
  </si>
  <si>
    <t>Convenio de Transformación Digital MinTIC (Meta del Proyecto/gestión: 1) (Tipo de Banco: Banco de Gestiones)</t>
  </si>
  <si>
    <t>Convenio de Transformación Digital MinTIC (Tipo de Banco: Banco de Gestiones) (Meta del Proyecto/gestión: 1) (Ejecutado: 1)</t>
  </si>
  <si>
    <t>CONSTRUCCIÓN Y DOTACIÓN DE UNA ESTACIÓN DE BOMBEROS EN EL MUNICIPIO DE SANTIAGO DE TOLÚ, DEPARTAMENTO DE SUCRE (Meta del Proyecto: 1) (2022002700102)</t>
  </si>
  <si>
    <t>2022002700102</t>
  </si>
  <si>
    <t xml:space="preserve">Crear un programa ambiental participativo con veeduría para la conservación del Bosque seco tropical en las zonas ricas en biodiversidad en los municipios de la subregión Montes de María (Meta del Proyecto: ) </t>
  </si>
  <si>
    <t>ESTUDIOS, DISEÑOS Y FORTALECIMIENTO INSTITUCIONAL PARA LA OPRTIMIZACION DE LOS MINIDISTRITOS DE RIEGOS EN MUNICIPIOS PDET DEL DEPARTAMENTO DE SIUCRE. (Meta del Proyecto/gestión: 1) (Tipo de Banco: Banco de Gestiones)
ESTUDIOS Y DISEÑOS EN CONSTRUCCIÓN Y PUESTA EN MARCHA DE UNA PLANTA TRANSFORMADORA DE TUCA DULCE EN HARINA COMESTIBLE EN LA SUBREGIÓN SABANAS DEL DEPARTAMENTO DE SUCRE (Meta del Proyecto/gestión: 1) (Tipo de Banco: Banco de Gestiones)</t>
  </si>
  <si>
    <t xml:space="preserve">ESTUDIOS, DISEÑOS Y FORTALECIMIENTO INSTITUCIONAL PARA LA OPRTIMIZACION DE LOS MINIDISTRITOS DE RIEGOS EN MUNICIPIOS PDET DEL DEPARTAMENTO DE SIUCRE. (Meta del Proyecto: 1) 
ESTUDIOS Y DISEÑOS PARA LA CONSTRUCCIÓN DEL GRAN EMBALSE EN LA SUBREGIÓN SABANAS EN EL DEPARTAMENTO DE SUCRE (Meta del Proyecto: ) </t>
  </si>
  <si>
    <t>CONSTRUCCIÓN DE SISTEMA DE AUTOGENERACIÓN ELÉCTRICA CON TECNOLOGÍA SOLAR FOTOVOLTAICA EN VIVIENDAS RURALES DISPERSAS EN EL DEPARTAMENTO DE SUCRE. (KIAT KOREA)  (BPIN: )  (Meta del Proyecto: 217) (Ejecutado: 400)</t>
  </si>
  <si>
    <t>CONSTRUCCIÓN DE SISTEMA DE AUTOGENERACIÓN ELÉCTRICA CON TECNOLOGÍA SOLAR FOTOVOLTAICA EN VIVIENDAS RURALES DISPERSAS EN EL DEPARTAMENTO DE SUCRE. (KIAT KOREA) (BPIN: 2022002700117) (Meta del proyecto: ) (Tipo de Banco: Banco Territorial)
Implementar sistemas de energía fotovoltaica, con asistencia técnica y acompañamiento social para el funcionamiento de los sistemas de riego y uso doméstico en zona rural del municipio de Chalán, departamento de Sucre. (Tipo de Banco: Banco de Gestiones)</t>
  </si>
  <si>
    <t>Construcción de sistemas de autogeneración eléctrica en viviendas rurales dispersas en el departamento de  Sucre (Tipo de Banco: Banco Territorial) (BPIN: 2022002700117) (Meta del Proyecto: 2000) (Meta de la Vigencia: 2000) (Ejecutado: 1656) (Estado en Portafolio: En Ejecución)</t>
  </si>
  <si>
    <t xml:space="preserve">Implementar sistemas de energía fotovoltaica, con asistencia técnica y acompañamiento social para el funcionamiento de los sistemas de riego y uso doméstico en zona rural del municipio de Chalán, departamento de Sucre. (Meta del Proyecto: ) </t>
  </si>
  <si>
    <t>2022002700117</t>
  </si>
  <si>
    <t>REHABILITACIÓN DE LA VÍA QUE COMUNICA LOS MUNICIPIOS DE TOLUVIEJO Y COLOSÓ, DEPARTAMENTO DE SUCRE (Meta del Proyecto: 2) (2023002700134)
REHABILITACIÓN EN PAVIMENTO ASFALTICO DE LA VÍA QUE COMUNICA EL MUNICIPIO DE SAN ANTONIO DE PALMITO - SUCRE Y EL CORREGIMIENTO DE SABANETA MUNICIPIO DE MOMIL - CÓRDOBA (Meta del Proyecto: 1,5) (2024000020027)
REHABILITACIÓN DE LA VÍA QUE COMUNICA LOS MUNICIPIOS DE TOLUVIEJO Y COLOSÓ, DEPARTAMENTO DE SUCRE (Meta del Proyecto: 7) (2023002700134)</t>
  </si>
  <si>
    <t>Zonas comunitarias para la paz de MINTIC - ART (Meta del Proyecto/gestión: 3) (Tipo de Banco: Banco de Gestiones)</t>
  </si>
  <si>
    <t>Zonas comunitarias para la paz de MINTIC - ART (Tipo de Banco: Banco de Gestiones) (Meta del Proyecto/gestión: 3) (Ejecutado: 3)</t>
  </si>
  <si>
    <t>Zonas comunitarias para la paz de MINTIC - ART (Meta del Proyecto/gestión: 30) (Tipo de Banco: Banco de Gestiones)</t>
  </si>
  <si>
    <t>Zonas comunitarias para la paz de MINTIC - ART (Tipo de Banco: Banco de Gestiones) (Meta del Proyecto/gestión: 30) (Ejecutado: 30)</t>
  </si>
  <si>
    <t>Implementar y promover la medicina tradicional con médicos naturistas en el Cabildo Chale, en el municipio de Chalán Sucre (Meta del Proyecto/gestión: 1) (Tipo de Banco: Banco de Gestiones)</t>
  </si>
  <si>
    <t xml:space="preserve">Implementar y promover la medicina tradicional con médicos naturistas en el Cabildo Chale, en el municipio de Chalán Sucre (Meta del Proyecto: 1) </t>
  </si>
  <si>
    <t xml:space="preserve">La meta Corresponde o se cumple desde la Secretaría de Educación. (Meta del Proyecto: ) 
Revisar: Universidad de los Montes de María (Meta del Proyecto: ) </t>
  </si>
  <si>
    <t>ESTUDIOS Y DISEÑOS PARA LA OPTIMIZACION DEL SISTEMA DE ACUEDUCTO DE LA CABECERA MUNICIPAL DE LOS PALMITOS, DEPARTAMENTO DE SUCRE. (BPIN: 202500000015450) (Meta del proyecto: 1) (Tipo de Banco: Banco Territorial)
Estudios y diseños Acueducto de Montes de María (Son varios municipios)
Microacueductos: Canutalito y Toluviejo (Meta del Proyecto/gestión:  ) (Tipo de Banco: Banco de Gestiones)</t>
  </si>
  <si>
    <t>Estudios y diseños Acueducto de Montes de María (Son varios municipios)
Microacueductos: Canutalito y Toluviejo (Tipo de Banco: Banco de Gestiones) (Meta del Proyecto/gestión:  )</t>
  </si>
  <si>
    <t>Estudios y diseños para la ampliación y optimización de los sistemas de acueducto de los municipios de Colosó y Chalán, en el departamento de Sucre (Meta del Proyecto: 1) (202500000024632)
DISEÑO DE LA ALTERNATIVA SOSTENIBLE DE PROVISIÓN DE AGUA PARA LAS SUBREGIONES SABANA Y MONTES DE MARÍA DEL DEPARTAMENTO DE SUCRE (ACUEDUCTO REGIONAL DE LA SABANA) (Meta del Proyecto: 1) (2021000020074)</t>
  </si>
  <si>
    <t>202500000024632, 202500000015450, 2021000020074</t>
  </si>
  <si>
    <t>ASISTENCIA TECNICA A LOS MUNICIPIOS DE MORROA, LOS PALMITOS Y COLOSO EN MANEJO DE RESIDUOS SOLIDOS Y CULTURA DEL AGUA (Meta del Proyecto/gestión: 88) (Tipo de Banco: Banco de Gestiones)</t>
  </si>
  <si>
    <t>IMPLEMENTACIÓN DE ESTRATEGIAS PARA LA ADOPCIÓN DE PROCESOS DE INNOVACIÓN EN LAS UNIDADES PRODUCTIVAS AGROPECUARIAS QUE ATIENDAN LAS PROBLEMÁTICAS DERIVADAS POR LA EMERGENCIA ECONÓMICA, SOCIAL Y ECOLÓGICA POR EL COVID-19 EN EL DEPARTAMENTO DE SUCRE - PDET (BPIN: 2020000100644) (Meta del proyecto: 107) (Tipo de Banco: Banco de Regalías)
APIAS (PLANTA LÁCTEA) Buscar proyecto con SDEMA (Meta del Proyecto/gestión: ) (Tipo de Banco: Banco de Gestiones)</t>
  </si>
  <si>
    <t>2020000100644</t>
  </si>
  <si>
    <t>FORTALECIMIENTO DE LA CADENA PRODUCTIVA AGRICOLA MEDIANTE EL PROYECTO "Apoyo Alianzas para mejorar las capacidades productivas y la seguridad alimentaria rural en el departamento de  Sucre" EN LOS MUNICIPIOS DE OVEJAS Y SAN ONOFRE EN LA PRODUCCIÓN DE MAIZ AMARILLO Y ÑAME ESPINO (Meta del Proyecto/gestión: 1) (Tipo de Banco: Banco de Gestiones)
FORTALECIMIENTO DE LA CADENA PRODUCTIVA APICOLA MEDIANTE EL PROYECTO "Apoyo Alianzas para mejorar las capacidades productivas y la seguridad alimentaria rural en el departamento de  Sucre" EN LOS MUNICIPIOS DE COLOSÓ Y OVEJAS  (Meta del Proyecto/gestión: 1) (Tipo de Banco: Banco de Gestiones)</t>
  </si>
  <si>
    <t>FORTALECIMIENTO DE LA CADENA PRODUCTIVA AGRICOLA MEDIANTE EL PROYECTO "Apoyo Alianzas para mejorar las capacidades productivas y la seguridad alimentaria rural en el departamento de  Sucre" EN LOS MUNICIPIOS DE OVEJAS Y SAN ONOFRE EN LA PRODUCCIÓN DE MAIZ AMARILLO Y ÑAME ESPINO (Tipo de Banco: Banco de Gestiones) (Meta del Proyecto/gestión: 1) (Ejecutado: 1)
FORTALECIMIENTO DE LA CADENA PRODUCTIVA APICOLA MEDIANTE EL PROYECTO "Apoyo Alianzas para mejorar las capacidades productivas y la seguridad alimentaria rural en el departamento de  Sucre" EN LOS MUNICIPIOS DE COLOSÓ Y OVEJAS  (Tipo de Banco: Banco de Gestiones) (Meta del Proyecto/gestión: 1) (Ejecutado: 1)</t>
  </si>
  <si>
    <t xml:space="preserve">FORTALECIMIENTO DE CADENA PRODUCTIVA OVINO CAPRINO EN EL DEPARTAMENTO DE SUCRE. BPIN: POR GENERAR. META:1 (Meta del Proyecto: ) </t>
  </si>
  <si>
    <t>Foro de Participación Social en San Antonio de Palmito  (BPIN: Por Gestión)  (Meta del Proyecto: 1) (Ejecutado: 1)
Talleres de Derechos Humanos en Municipios PDET  (BPIN: Por Gestión)  (Meta del Proyecto: 4) (Ejecutado: 4)</t>
  </si>
  <si>
    <t>Fortalecer en los municipios PDET ubicados en la región Montes de María de Sucre una estrategia de articulación, participación e incidencia de los jóvenes con enfoque étnico y enfoque diferencial, con agendas propias que permita la movilización para la co (Meta del Proyecto/gestión: ) (Tipo de Banco: Banco de Gestiones)</t>
  </si>
  <si>
    <t xml:space="preserve">Fortalecer en los municipios PDET ubicados en la región Montes de María de Sucre una estrategia de articulación, participación e incidencia de los jóvenes con enfoque étnico y enfoque diferencial, con agendas propias que permita la movilización para la co (Meta del Proyecto: ) </t>
  </si>
  <si>
    <t>PLAN DE ACCION TERRITORIAL PARA LA POBLACION VICTIMA EN EL DEPARTAMENTO DE SUCRE  (BPIN: Recursos Propios)  (Meta del Proyecto: 1) (Ejecutado: 1)</t>
  </si>
  <si>
    <t xml:space="preserve">Promover el acceso a derechos y apoyo para la dignificación y reintegración social de víctimas del conflicto.
Proteger y asistir a víctimas del conflicto, garantizando sus derechos fundamentales y promoviendo la reparación y no repetición, por medio del apoyo en la formulación e implementación del plan de prevención integral, plan de contingencias y atención a personas o colectivos en situación de riesgo. </t>
  </si>
  <si>
    <t xml:space="preserve">DOTACION DEL CENTRO REGIONAL DE ATENCION A VICTIMAS (CRAV) CON EQUIPOS TECNOLOGICOS.  (Meta del Proyecto: ) </t>
  </si>
  <si>
    <t xml:space="preserve">DOTACION DEL CENTRO REGIONAL DE ATENCION A VICTIMAS (CRAV) CON EQUIPOS  (Meta del Proyecto: ) </t>
  </si>
  <si>
    <t>SERVICIO DE AYUDAS HUMANITARIAS ENTREGADAS A PERSONAS VÍCTIMAS DEL CONFLICTO ARMADO VIGENCIA 2024 EN EL DEPARTAMENTO DE SUCRE (2024002700080)  (BPIN: 2024002700080)  (Meta del Proyecto: 50) (Ejecutado: 50)
AYUDAS HUMANITARIAS ADICIONALES  (BPIN: Por Gestión)  (Meta del Proyecto: 20) (Ejecutado: 20)
Apoyo a procesos de reubicación de familias en alto riesgo en la Urbanización Villa Paz 2024-2027 Municipio de Sincelejo Departamento de Sucre.  (BPIN: 2023002700172)  (Meta del Proyecto: 96) (Ejecutado: 96)</t>
  </si>
  <si>
    <t>SERVICIO DE AYUDA HUMANITARIA A FAMILIAS VÍCTIMAS DEL CONFLICTO ARMADO VIGENCIA 2025 EN EL DEPARTAMENTO DE SUCRE (BPIN: 202400000003937) (Meta del proyecto: ) (Tipo de Banco: Banco Territorial)
Apoyo a procesos de reubicación de familias en alto riesgo en la Urbanización Villa Paz 2024-2027 Municipio de Sincelejo Departamento de Sucre. (BPIN: 2023002700172) (Meta del proyecto: 96) (Tipo de Banco: Banco Territorial)</t>
  </si>
  <si>
    <t>Servicio de ayuda humanitaria a familias victimas del conflicto armado vigencia 2025 en el Departamento de  Sucre (Tipo de Banco: Banco Territorial) (BPIN: 202400000003937) (Meta del Proyecto: 100) (Meta de la Vigencia: 100,00) (Ejecutado: 100) (Estado en Portafolio: En Ejecución)</t>
  </si>
  <si>
    <t>SERVICIO DE AYUDAS HUMANITARIAS ENTREGADAS A PERSONAS VÍCTIMAS DEL CONFLICTO ARMADO VIGENCIA 2026 (Meta del Proyecto: ) 
Apoyo a procesos de reubicación de familias en alto riesgo en la Urbanización Villa Paz 2024-2027 Municipio de Sincelejo Departamento de Sucre. (Meta del Proyecto: 96) (2023002700172)</t>
  </si>
  <si>
    <t>SERVICIO DE AYUDAS HUMANITARIAS ENTREGADAS A PERSONAS VÍCTIMAS DEL CONFLICTO ARMADO VIGENCIA 2027 (Meta del Proyecto: ) 
Apoyo a procesos de reubicación de familias en alto riesgo en la Urbanización Villa Paz 2024-2027 Municipio de Sincelejo Departamento de Sucre. (Meta del Proyecto: 96) (2023002700172)</t>
  </si>
  <si>
    <t>2024002700080, 2023002700172, 202400000003937</t>
  </si>
  <si>
    <t>SERVICIO DE AYUDA HUMANITARIA INMEDIATA PARA HOGARES VICTIMAS EN EL DEPARTAMENTO DE SUCRE (Meta del Proyecto/gestión: 24) (Tipo de Banco: Banco de Gestiones)</t>
  </si>
  <si>
    <t>SERVICIO DE AYUDA HUMANITARIA INMEDIATA PARA HOGARES VICTIMAS EN EL DEPARTAMENTO DE SUCRE (Tipo de Banco: Banco de Gestiones) (Meta del Proyecto/gestión: 24) (Ejecutado: 15)</t>
  </si>
  <si>
    <t xml:space="preserve">Servicio de ayuda humanitaria a familias victimas del conflicto armado vigencia 2026 en el Departamento de  Sucre (Meta del Proyecto: ) </t>
  </si>
  <si>
    <t xml:space="preserve">SERVICIO DE AYUDA HUMANITARIA INMEDIATA PARA HOGARES VICTIMAS EN EL DEPARTAMENTO DE SUCRE (Meta del Proyecto: ) </t>
  </si>
  <si>
    <t>SERVICIO DE AYUDAS HUMANITARIAS DE AUXILIO FUNERARIO PARA POBLACION VICTIMA DEL DEPARTAMENTO  (BPIN: Por Gestión)  (Meta del Proyecto: 1) (Ejecutado: 1)</t>
  </si>
  <si>
    <t>SERVICIO DE AYUDAS HUMANITARIAS DE AUXILIO FUNERARIO PARA POBLACION VICTIMA DEL DEPARTAMENTO (SE EJECUTA EN FUNCION A LA SOLICITUD REALIZADA). (Meta del Proyecto/gestión: ) (Tipo de Banco: Banco de Gestiones)</t>
  </si>
  <si>
    <t xml:space="preserve">SERVICIO DE AYUDAS HUMANITARIAS DE AUXILIO FUNERARIO PARA POBLACION VICTIMA DEL DEPARTAMENTO  (Meta del Proyecto: ) </t>
  </si>
  <si>
    <t>DOTACIÓN DE TELAS A MUJERES MODISTAS VÍCTIMAS DEL CONFLICTO ARMADO (ARTOCULADO CON LA SECRETARÍA DE INCLUSIÓN SOCIAL, MUJER Y EQUIDAD DE GÉNERO) (Tipo de Banco: Banco de Gestiones)</t>
  </si>
  <si>
    <t xml:space="preserve">FORTALECIMIENTO DE LA CAPACIDAD PRODUCTIVA Y ESCONOMICA DE LAS FAMILIAS VÍCTIMAS DEL CONFLICTO ARMADO EN EL DEPARTAMENTO DE SUCRE  (Meta del Proyecto: ) </t>
  </si>
  <si>
    <t>CARACTERIZACION DE POBLACION VICTIMA EN EL DEPARTAMENTO DE SUCRE A TRAVES DEL CRUCE DE INFORMAICON DE DIFERENTES FUENTES DE DATOS (DANE, UNIDAD DE VICTIMAS) (Meta del Proyecto/gestión: ) (Tipo de Banco: Banco de Gestiones)</t>
  </si>
  <si>
    <t xml:space="preserve">CARACTERIZACION DE POBLACION VICTIMA EN EL DEPARTAMENTO DE SUCRE A TRAVES DEL CRUCE DE INFORMAICON DE DIFERENTES FUENTES DE DATOS (DANE, UNIDAD DE VICTIMAS)  (Meta del Proyecto: ) </t>
  </si>
  <si>
    <t xml:space="preserve">
DESDE LA GOBERANCIÓN LO QUE SE HACE ES UN SEGUIMIENTO A LOS PLANES DE SUJETOS DE REPARACIÓN COLECTIVA, ASI COMO ESTA ESTBLECIDO LE CORRESPONDE A LA UNIDAD DE VICTIMAS
 (Meta del Proyecto/gestión: 2) (Tipo de Banco: Banco de Gestiones)</t>
  </si>
  <si>
    <t xml:space="preserve">2 ACOMPAÑAMIENTO A LOS MUNICIPIOS PARA LA FORMULACION DE PLANES DE REPARACION COLECTIVA (Meta del Proyecto: ) </t>
  </si>
  <si>
    <t>APOYO TÉCNICO PARA LA CONSTRUCCIÓN DE LA INSTITUCIÓN EDUCATIVA TÉCNICO AGROPECUARIA DE CHINULITO EN EL MUNICIPIO DE COLOSÓ (20211301011982)  (BPIN: Por Gestión)  (Meta del Proyecto: 1) (Ejecutado: 1)</t>
  </si>
  <si>
    <t>ASISTENCIA TECNICA PARA OBRAS DE INFRAESTRUCTURA SOCIAL EN POBLACIONES SUJETO DE RETORNO Y REUBICACION (Meta del Proyecto/gestión: ) (Tipo de Banco: Banco de Gestiones)</t>
  </si>
  <si>
    <t xml:space="preserve">APOYO AL CUMPLIMIENTO DE LA ORDEN DE LA JEP PARA LA RECONSTRUCCIÓN DEL MONUMENTO DE MEMORIA, UBICADO EN LA FINCA EL PALMAR DEL MUNICIPIO DE SAN ONOFRE (Meta del Proyecto: 1) </t>
  </si>
  <si>
    <t xml:space="preserve">ASISTENCIA TENICA PARA OBRAS DE INFRAESTRUCTURA SOCIAL EN POBLACIONES SUJETO DE RETORNO Y REUBICACION  (Meta del Proyecto: ) </t>
  </si>
  <si>
    <t>3 ASISTENCIAS TECNICAS PEDAGOGICAS DE MEMORIA HISTORICA MUNICIPIOS DE MONTES DE MARIA
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
  (Meta del Proyecto/gestión: 3) (Tipo de Banco: Banco de Gestiones)
ASISTENCIA TECNICA AL MUNICIPIO DE SAN ONOFRE EN LAS ORDENES DE MEMORIA HISTORICA DE LA JEP:
* CASA DE MEMORIA HISTORICA. AUTO11-19
* MONUMENTO DE FINCA EL PALMAR. AUTO11-19
*MONUMENTO CANAL DEL DIQUE
 (Meta del Proyecto/gestión: 3) (Tipo de Banco: Banco de Gestiones)</t>
  </si>
  <si>
    <t>3 ASISTENCIAS TECNICAS PEDAGOGICAS DE MEMORIA HISTORICA MUNICIPIOS DE MONTES DE MARIA
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
  (Tipo de Banco: Banco de Gestiones) (Meta del Proyecto/gestión: 3) (Ejecutado: 3)
ASISTENCIA TECNICA AL MUNICIPIO DE SAN ONOFRE EN LAS ORDENES DE MEMORIA HISTORICA DE LA JEP:
* CASA DE MEMORIA HISTORICA. AUTO11-19
* MONUMENTO DE FINCA EL PALMAR. AUTO11-19
*MONUMENTO CANAL DEL DIQUE
 (Tipo de Banco: Banco de Gestiones) (Meta del Proyecto/gestión: 3) (Ejecutado: 3)</t>
  </si>
  <si>
    <t xml:space="preserve">7 ASISTENCIAS TECNICAS, APOYO Y FORTALECIMIENTO PARA LA CONSTRUCCION DE NARRATIVA DE MEMORIA HISTORICA EN MUNICIPIOS DEL GOLFO DE MORROSQUILLO  (Meta del Proyecto: ) 
INICIATIVA: CARTOGRAFÍA LITERARIA Y TRANSFORMANDO HISTORIAS DESDE LA ORALIDAD (Meta del Proyecto: 18) </t>
  </si>
  <si>
    <t xml:space="preserve">8 ASISTENCIAS TECNICAS, APOYO Y FORTALECIMIENTO PARA LA CONSTRUCCION DE NARRATIVA DE MEMORIA HISTORICA EN MUNICIPIOS DE LA SABANA, SAN JORGE Y MOJANA (Meta del Proyecto: ) </t>
  </si>
  <si>
    <t>CAMPAÑA DE COMUNICACIÓN PEDAGOGICA  DE LA MEMORIA HISTORICA EN EL DEPARAMENTO DE SUCRE (Meta del Proyecto/gestión: 1) (Tipo de Banco: Banco de Gestiones)</t>
  </si>
  <si>
    <t>CAMPAÑA DE COMUNICACIÓN PEDAGOGICA  DE LA MEMORIA HISTORICA EN EL DEPARAMENTO DE SUCRE (Tipo de Banco: Banco de Gestiones) (Meta del Proyecto/gestión: 1) (Ejecutado: 1)</t>
  </si>
  <si>
    <t>MONUMENTO DE MEMORIA HISTORICA CONSTRUCCIÓN DE LA CANOA EN EL CORREGIMIENTO DE SAN ANTONIO DEL MUNICIPIO DE SAN ONOFRE (Meta del Proyecto/gestión: 100) (Tipo de Banco: Banco de Gestiones)</t>
  </si>
  <si>
    <t xml:space="preserve">MONUMENTO DE MEMORIA HISTORICA CONSTRUCCIÓN DE LA CANOA EN EL CORREGIMIENTO DE SAN ANTONIO DEL MUNICIPIO DE SAN ONOFRE (Meta del Proyecto: 100) </t>
  </si>
  <si>
    <t>APOYO LOGISTICO A LA REALIZACIÓN DE SESIONES DE LA MESA DE PARTICIPACIÓN EFECTIVA Y ORGANIZACIONES DEFENSORAS DE VICTIMAS DEL CONFLICTO ARMADO VIGENCIA 2024, EN EL DEPARTAMENTO DE SUCRE  (BPIN: 2024002700032)  (Meta del Proyecto: 1) (Ejecutado: 1)</t>
  </si>
  <si>
    <t>APOYO LOGISTICO A LA REALIZACIÓN DE SESIONES DE LA MESA DE PARTICIPACION EFECTIVA Y ORGANIZACIONES DEFENSORAS DE VICTIMAS DEL CONFLICTO ARMADO VIGENCIA 2025 EN EL DEPARTAMENTO DE SUCRE (BPIN: 202500000001111) (Meta del proyecto: 1) (Tipo de Banco: Banco Territorial)
FORTALECIMIENTO Y ASISTENCIA TECNICA PARA LA MESA DE PARTICIPACIÓN EFECTIVA DE VICTIMAS EN EL DEPARTAMENTO DE SUCRE (BPIN: 202400000003943) (Meta del proyecto: ) (Tipo de Banco: Banco Territorial)</t>
  </si>
  <si>
    <t>Apoyo logistico a la realizacion de sesiones de la mesa de participacion efectiva y organizaciones defensoras de victimas del conflicto armado vigencia 2025 en el departamento de  Sucre (Tipo de Banco: Banco Territorial) (BPIN: 202500000001111) (Meta del Proyecto: 1) (Meta de la Vigencia: 1,00) (Ejecutado: 0,99) (Estado en Portafolio: En Ejecución)
Fortalecimiento y asistencia técnica para la Mesa de Participación Efectiva de Víctimas en el Departamento de  Sucre (Tipo de Banco: Banco Territorial) (BPIN: 202400000003943) (Meta del Proyecto: 1) (Meta de la Vigencia: 1,00) (Ejecutado: 1) (Estado en Portafolio: En proceso de liquidación)</t>
  </si>
  <si>
    <t>2024002700032, 202500000001111, 202400000003943</t>
  </si>
  <si>
    <t>SUCRE ESCUCHA ARTICULADO CON POBLACION REINCORPORADA EN EL DEPARTAMENTO DE SUCRE, DAMASCO CORREGIMIENTO DE OVEJAS  (BPIN: Por Gestión)  (Meta del Proyecto: 1) (Ejecutado: 1)
APOYO LOGISTICO A LAS MESAS DE PARTICIPACIÓN EFECTIVAS DEL CONSEJO DE PAZ TERRITORIAL EN EL DEPARTAMENTO DE SUCRE  (BPIN: 2024002700078)  (Meta del Proyecto: 1) (Ejecutado: 1)</t>
  </si>
  <si>
    <t>APOYO LOGISTICO A LAS MESAS DE PARTICIPACIÓN EFECTIVAS DEL CONSEJO DE PAZ TERRITORIAL EN EL DEPARTAMENTO DE SUCRE (BPIN: 202400000002786) (Meta del proyecto: ) (Tipo de Banco: Banco Territorial)</t>
  </si>
  <si>
    <t>Apoyo logístico para la organización y funcionamiento de los espacios de participación del Consejo de Paz en el Departamento de  Sucre (Tipo de Banco: Banco Territorial) (BPIN: 202400000002786) (Meta del Proyecto: 2) (Meta de la Vigencia: 2,00) (Ejecutado: 2) (Estado en Portafolio: En Ejecución)</t>
  </si>
  <si>
    <t>2024002700078, 202400000002786</t>
  </si>
  <si>
    <t>ESTRATEGIAS PARA LA PREVENCIÓN DEL RECLUTAMIENTO DE NIÑOS, NIÑAS Y ADOLESCENTES POR PARTE DE GRUPOS ARMADOS ORGANIZADOS, IMPLEMENTADAS EN LOS MUNICIPIOS DONDE HAY ALERTAS TEMPRANAS EN SUCRE. (Meta del Proyecto/gestión: 1) (Tipo de Banco: Banco de Gestiones)
ENCUENTROS DE PAZ Y RECONCILIACION REALIZADOS
•Población firmante de paz - reincorporada y la academia (CECAR)
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(Meta del Proyecto/gestión: 1) (Tipo de Banco: Banco de Gestiones)</t>
  </si>
  <si>
    <t>ESTRATEGIAS PARA LA PREVENCIÓN DEL RECLUTAMIENTO DE NIÑOS, NIÑAS Y ADOLESCENTES POR PARTE DE GRUPOS ARMADOS ORGANIZADOS, IMPLEMENTADAS EN LOS MUNICIPIOS DONDE HAY ALERTAS TEMPRANAS EN SUCRE. (Tipo de Banco: Banco de Gestiones) (Meta del Proyecto/gestión: 1) (Ejecutado: 0,9)
ENCUENTROS DE PAZ Y RECONCILIACION REALIZADOS
•Población firmante de paz - reincorporada y la academia (CECAR)
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(Tipo de Banco: Banco de Gestiones) (Meta del Proyecto/gestión: 1) (Ejecutado: 1)</t>
  </si>
  <si>
    <t xml:space="preserve">RESOLUCIÓN POR MEDIO DE LA CUAL SE ADOPTA EL PLAN ESTRATEGICO DE SEGURIDAD Y PROTECCION  DE QUE TRATA LA RESOLUCION CONJUNTA N° 0096 DEL 16 DE FEBRERO DE 2024 (Meta del Proyecto: 1) </t>
  </si>
  <si>
    <t>APOYO LOGISTICO A LAS MESAS DE PARTICIPACION EFECTIVAS DEL CONCEJO DE PAZ TERRITORIAL EN EL DEPARTAMENTO DE SUCRE.  (BPIN: 2024002700078)  (Meta del Proyecto: 1) (Ejecutado: 1)</t>
  </si>
  <si>
    <t>GARANTIAS PARA LOS ESPACIOS DE PARTICIPACION DE LA POBLACION REINCORPORADA (MESA DPTAL  DE SEGUIMIENTO A LA POLITICA PUBLICA DE REINCORPORADOS)
Se brindó el apoyo logístico y acompañamiento   en  la  PRIMERA y SEGUNDA MESA TECNICA DPTAL DE REINCORPORADOS. En articulacion con la ART. 
Se brindó el apoyo logistico y acompañamiento tecnico a la TERCERA MESA TÉCNICA DE REINCORPORADOS, en articulaión con la ART. 29/10/2025 (Meta del Proyecto/gestión: 1) (Tipo de Banco: Banco de Gestiones)</t>
  </si>
  <si>
    <t>GARANTIAS PARA LOS ESPACIOS DE PARTICIPACION DE LA POBLACION REINCORPORADA (MESA DPTAL  DE SEGUIMIENTO A LA POLITICA PUBLICA DE REINCORPORADOS)
Se brindó el apoyo logístico y acompañamiento   en  la  PRIMERA y SEGUNDA MESA TECNICA DPTAL DE REINCORPORADOS. En articulacion con la ART. 
Se brindó el apoyo logistico y acompañamiento tecnico a la TERCERA MESA TÉCNICA DE REINCORPORADOS, en articulaión con la ART. 29/10/2025 (Tipo de Banco: Banco de Gestiones) (Meta del Proyecto/gestión: 1) (Ejecutado: 0,75)</t>
  </si>
  <si>
    <t xml:space="preserve">MESA DE REINCORPORADOS (Meta del Proyecto: 2) </t>
  </si>
  <si>
    <t>2024002700078</t>
  </si>
  <si>
    <t>SUCRE ESCUCHA ARTICULADO CON POBLACION REINCORPORADA EN EL DEPARTAMENTO DE SUCRE   (BPIN: Por Gestión)  (Meta del Proyecto: 1) (Ejecutado: 1)
JORNADA DE MIGRANTES (CONMEMORACION Y OFERTA GASTRONOMICA Y ARTESANAL)  (BPIN: Por Gestión)  (Meta del Proyecto: 2) (Ejecutado: 2)</t>
  </si>
  <si>
    <t>GARANTIAS PARA LOS ESPACIOS DE PARTICIPACION DE LA POBLACION REINCORPORADA   (BPIN: Por Gestión)  (Meta del Proyecto: 4) (Ejecutado: 4)</t>
  </si>
  <si>
    <t>ESPACIO DE DIALOGO Y CAPACITACIÓN SOBRE LOS LINEAMIENTOS DE LA IMPLEMENTACIÓN DEL PESP – “PLAN ESTRATÉGICO DE SEGURIDAD HUMANA”, CON POBALCIÓN REINCORPORADA (Meta del Proyecto/gestión: 1) (Tipo de Banco: Banco de Gestiones)</t>
  </si>
  <si>
    <t>ESPACIO DE DIALOGO Y CAPACITACIÓN SOBRE LOS LINEAMIENTOS DE LA IMPLEMENTACIÓN DEL PESP – “PLAN ESTRATÉGICO DE SEGURIDAD HUMANA”, CON POBALCIÓN REINCORPORADA (Tipo de Banco: Banco de Gestiones) (Meta del Proyecto/gestión: 1) (Ejecutado: 1)</t>
  </si>
  <si>
    <t xml:space="preserve">GARANTIAS PARA LOS ESPACIOS DE PARTICIPACION DE LA POBLACION REINCORPORADA  (Meta del Proyecto: ) </t>
  </si>
  <si>
    <t>PLAN INTEGRAL DE PREVENCIÓN DE LA ESTIGMATIZACION DE LA POBLACION REINCORPORADA. (Meta del Proyecto/gestión: 1) (Tipo de Banco: Banco de Gestiones)</t>
  </si>
  <si>
    <t xml:space="preserve">PLAN INTEGRAL DE PREVENCIÓN DE LA ESTIGMATIZACION DE LA POBLACION REINCORPORADA. (Meta del Proyecto: 1) </t>
  </si>
  <si>
    <t>POR GESTION MISIONAL ASISTENCIA TECNICA, MUNICIPIOS DEPARTAMENTO DE SUCRE SNARIV  (BPIN: Por Gestión)  (Meta del Proyecto: 6) (Ejecutado: 6)</t>
  </si>
  <si>
    <t>ASISTENCIA TECNICA A LOS MUNICIPIOS DEL DEPARTAMENTO DE SUCRE A ENTIDADES DEL  SNARIV
Asistencia técnica a 8 municipios: Toluviejo, Chalán y San Onofre, Sampués,Coveñas, Tolueviejo, Morroa, San Pedro, Galeras, para la actualización del Plan Integral de Prevención municipales. (Meta del Proyecto/gestión: 1) (Tipo de Banco: Banco de Gestiones)</t>
  </si>
  <si>
    <t>ASISTENCIA TECNICA A LOS MUNICIPIOS DEL DEPARTAMENTO DE SUCRE A ENTIDADES DEL  SNARIV
Asistencia técnica a 8 municipios: Toluviejo, Chalán y San Onofre, Sampués,Coveñas, Tolueviejo, Morroa, San Pedro, Galeras, para la actualización del Plan Integral de Prevención municipales. (Tipo de Banco: Banco de Gestiones) (Meta del Proyecto/gestión: 1) (Ejecutado: 8)</t>
  </si>
  <si>
    <t xml:space="preserve">POR GESTION MISIONAL ASISTENCIA TECNICA, MUNICIPIOS DEPARTAMENTO DE SUCRE SNARIV (Meta del Proyecto: ) </t>
  </si>
  <si>
    <t>PROYECTO DE INVERSIÓN A TRAVÉS DE LA AGENCIA DE DESARROLLO RURAL ENTIDAD ADSCRITA AL MINISTERIO DE AGRICULTURA Y DESARROLLO RURAL- FASE I EPSEA: UNIVERSIDAD DE SUCRE (Meta del Proyecto/gestión: 500) (Tipo de Banco: Banco de Gestiones)</t>
  </si>
  <si>
    <t>PROYECTO DE INVERSIÓN A TRAVÉS DE LA AGENCIA DE DESARROLLO RURAL ENTIDAD ADSCRITA AL MINISTERIO DE AGRICULTURA Y DESARROLLO RURAL- FASE I EPSEA: UNIVERSIDAD DE SUCRE (Tipo de Banco: Banco de Gestiones) (Meta del Proyecto/gestión: 500) (Ejecutado: 1244)</t>
  </si>
  <si>
    <t>CAPACITACION Y ACOMPAÑAMIENTO TECNICO  A MUNICIPIOS CON INCIDENCIA EN POSIBLES DESAPARICIONES FORZADAS O CON OCASIÓN DE LA VIOLENCIA, CON RESTOS OSEOS EN CEMENTERIOS O OTROS.
 (Meta del Proyecto/gestión: 1) (Tipo de Banco: Banco de Gestiones)
CAPACITACIÓN A 50 PERSONAS CONCILIADORES EN EQUIDAD (Meta del Proyecto/gestión: 50) (Tipo de Banco: Banco de Gestiones)</t>
  </si>
  <si>
    <t>CAPACITACION Y ACOMPAÑAMIENTO TECNICO  A MUNICIPIOS CON INCIDENCIA EN POSIBLES DESAPARICIONES FORZADAS O CON OCASIÓN DE LA VIOLENCIA, CON RESTOS OSEOS EN CEMENTERIOS O OTROS.
 (Tipo de Banco: Banco de Gestiones) (Meta del Proyecto/gestión: 1) (Ejecutado: 0,05)
CAPACITACIÓN A 50 PERSONAS CONCILIADORES EN EQUIDAD (Tipo de Banco: Banco de Gestiones) (Meta del Proyecto/gestión: 50) (Ejecutado: 50)</t>
  </si>
  <si>
    <t xml:space="preserve">CAPACITACION Y ACOMPAÑAMIENTO TECNICO  A MUNICIPIOS CON INCIDENCIA EN POSIBLES DESAPARICIONES FORZADAS O CON OCASIÓN DE LA VIOLENCIA, CON RESTOS OSEOS EN CEMENTERIOS O OTROS.  (Meta del Proyecto: ) </t>
  </si>
  <si>
    <t>Cumplimiento a requerimiento a los compromisos realizados por la administración departamental con la Jurisdicción especial para la Paz con el AUTO SAR AI-017 de 2024 en el cual se evoca a medida de carácter nacional para proteger los derechos, la memoria y a la verdad y a apoyar el proceso del fortalecimiento del proceso de búsqueda y entrega digna de víctimas de desaparición forzada, para lo cual la gobernación de Sucre es subsidiaria, por lo cual debe disponer de recursos para realizar obras de mantenimiento y adecuación para cementerios</t>
  </si>
  <si>
    <t xml:space="preserve">CONSTRUCCION DE MUSEO DE LA MEMORIA HISTORICA O CASA DE LA MEMORIA HISTORICA DE SUCRE - SAN ONOFRE (Meta del Proyecto: ) </t>
  </si>
  <si>
    <t>Hpla</t>
  </si>
  <si>
    <t>Suma de Meta Física Esperada 2024</t>
  </si>
  <si>
    <t>Suma de Meta Física Esperada 2025</t>
  </si>
  <si>
    <t>Suma de Meta Física Esperada 2026</t>
  </si>
  <si>
    <t>Suma de Meta Física Esperada 2027</t>
  </si>
  <si>
    <t xml:space="preserve">Agua de Sucre </t>
  </si>
  <si>
    <t>PDD Sucre Tierra de Oportunidades</t>
  </si>
  <si>
    <t xml:space="preserve">Fondo Mixto </t>
  </si>
  <si>
    <t xml:space="preserve">InderSucre </t>
  </si>
  <si>
    <t>Energía</t>
  </si>
  <si>
    <t xml:space="preserve">General, Privada y Comunicaciones </t>
  </si>
  <si>
    <t>Desarrollo Económico y Medio Ambiente</t>
  </si>
  <si>
    <t>Hacienda</t>
  </si>
  <si>
    <t>Infraestructura</t>
  </si>
  <si>
    <t>Interior</t>
  </si>
  <si>
    <t>Planeación</t>
  </si>
  <si>
    <t xml:space="preserve">Tránsito </t>
  </si>
  <si>
    <t xml:space="preserve">Unidad del Riesgo </t>
  </si>
  <si>
    <t>Inclusión Social, Mujer y Equidad de Género</t>
  </si>
  <si>
    <t>Fortalecimiento DE LA GESTIÓN ADMINISTRATIVA DE LOS TRIBUTOS DEPARTAMENTALES DE LA SECRETARÍA DE HACIENDA PARA LA VIGENCIA 2026 DE LA GOBERNACIÓN DE Sucre (BPIN: 202600000005350) (Meta del proyecto: 1) (Tipo de Banco: Banco Territorial) (Estado en Portafolio: En Ejecución)
APOYO A LA PRESTACION DEL SERVICIOS PARA EL CONTROL DEL TRANSPORTE Y TRAZABILIDAD DE PRODUCTOS GENERADORES DE IMPUESTOS AL CONSUMO DE LICORES, CERVEZAS Y CIGARRILLOS - SISTEMA INFOCONSUMO EN LA VIGENCIA 2026 EN EL DEPARTAMENTO DE SUCRE (POR FORMULAR)
FORTALECIMIENTO DE PROCESOS ADMINISTRATIVOS, CONTABLES Y FINANCIEROS VIGENCIA 2026 DE LA GOBERNACIÓN DE SUCRE (POR FORMULAR)
FORTALECIMIENTO DE LA GESTION ADMINISTRATIVA DE LOS TRIBUTOS DEPARTAMENTALES EN LA VIGENCIA 2026 DE LA SECRETARIA DE HACIENDA DE LA GOBERNACION DE SUCRE (POR FORMULAR)
Software  Infoconsumo Davivienda: PARA APOYO A LA PRESTACION DEL SERVICIOS PARA EL CONTROL DEL TRANSPORTE Y TRAZABILIDAD DE PRODUCTOS GENERADORES DE IMPUESTOS AL CONSUMO DE LICORES, CERVEZAS Y CIGARRILLOS - SISTEMA INFOCONSUMO EN LA VIGENCIA 2026 EN EL DEPARTAMENTO DE SUCRE  (Meta Programada: 1) (Tipo de Banco: Banco de Gestiones)
Software  para el f ortalecimiento de los procesos administrativos, contables y financieros, vigencia 2026 de la gobernacion de Sucre (Meta Programada: 1) (Tipo de Banco: Banco de Gestiones)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</si>
</sst>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64" formatCode="0.0%"/>
    <numFmt numFmtId="165" formatCode="&quot;$&quot;#,##0.00"/>
    <numFmt numFmtId="166" formatCode="#,##0.000"/>
    <numFmt numFmtId="167" formatCode="#,##0.000;[Red]\-#,##0.000"/>
    <numFmt numFmtId="168" formatCode="_-&quot;$&quot;* #,##0.000000000000_-;\-&quot;$&quot;* #,##0.000000000000_-;_-&quot;$&quot;* &quot;-&quot;??_-;_-@_-"/>
    <numFmt numFmtId="169" formatCode="#,##0.00000"/>
  </numFmts>
  <fonts count="35" x14ac:knownFonts="1">
    <font>
      <sz val="11"/>
      <color theme="1"/>
      <name val="Aptos Narrow"/>
      <family val="2"/>
      <scheme val="minor"/>
    </font>
    <font>
      <sz val="8"/>
      <name val="Aptos Narrow"/>
      <family val="2"/>
      <scheme val="minor"/>
    </font>
    <font>
      <sz val="11"/>
      <color theme="1"/>
      <name val="Roboto"/>
    </font>
    <font>
      <sz val="11"/>
      <color theme="1"/>
      <name val="Aptos Narrow"/>
      <family val="2"/>
      <scheme val="minor"/>
    </font>
    <font>
      <b/>
      <sz val="11"/>
      <color theme="0"/>
      <name val="Aptos Narrow"/>
      <family val="2"/>
      <scheme val="minor"/>
    </font>
    <font>
      <b/>
      <sz val="11"/>
      <color theme="1"/>
      <name val="Aptos Narrow"/>
      <family val="2"/>
      <scheme val="minor"/>
    </font>
    <font>
      <b/>
      <sz val="11"/>
      <color theme="1"/>
      <name val="Roboto"/>
    </font>
    <font>
      <b/>
      <sz val="12"/>
      <color theme="1"/>
      <name val="Roboto"/>
    </font>
    <font>
      <b/>
      <sz val="11"/>
      <name val="Roboto"/>
    </font>
    <font>
      <sz val="11"/>
      <name val="Roboto"/>
    </font>
    <font>
      <sz val="14"/>
      <name val="Roboto"/>
    </font>
    <font>
      <b/>
      <sz val="14"/>
      <color rgb="FF000000"/>
      <name val="Roboto"/>
    </font>
    <font>
      <b/>
      <sz val="11"/>
      <color theme="0"/>
      <name val="Roboto"/>
    </font>
    <font>
      <sz val="11"/>
      <name val="Aptos Narrow"/>
      <family val="2"/>
      <scheme val="minor"/>
    </font>
    <font>
      <sz val="12"/>
      <color theme="0"/>
      <name val="Roboto Medium"/>
    </font>
    <font>
      <b/>
      <sz val="12"/>
      <color theme="1"/>
      <name val="Aptos"/>
      <family val="2"/>
    </font>
    <font>
      <b/>
      <sz val="11"/>
      <color theme="5"/>
      <name val="Aptos Narrow"/>
      <family val="2"/>
      <scheme val="minor"/>
    </font>
    <font>
      <sz val="11"/>
      <color rgb="FFFF0000"/>
      <name val="Aptos Narrow"/>
      <family val="2"/>
      <scheme val="minor"/>
    </font>
    <font>
      <sz val="11"/>
      <color theme="0"/>
      <name val="Aptos Narrow"/>
      <family val="2"/>
      <scheme val="minor"/>
    </font>
    <font>
      <sz val="10"/>
      <color theme="1"/>
      <name val="Aptos Narrow"/>
      <family val="2"/>
    </font>
    <font>
      <b/>
      <sz val="10"/>
      <color theme="1"/>
      <name val="Aptos Narrow"/>
      <family val="2"/>
    </font>
    <font>
      <b/>
      <sz val="10"/>
      <color rgb="FF000000"/>
      <name val="Aptos Narrow"/>
      <family val="2"/>
    </font>
    <font>
      <b/>
      <sz val="10"/>
      <color theme="0"/>
      <name val="Aptos Narrow"/>
      <family val="2"/>
    </font>
    <font>
      <b/>
      <sz val="11"/>
      <name val="Aptos Narrow"/>
      <family val="2"/>
      <scheme val="minor"/>
    </font>
    <font>
      <b/>
      <sz val="10"/>
      <color rgb="FF000000"/>
      <name val="Aptos Narrow"/>
      <family val="2"/>
      <scheme val="minor"/>
    </font>
    <font>
      <b/>
      <sz val="10"/>
      <color theme="0"/>
      <name val="Aptos Narrow"/>
      <family val="2"/>
      <scheme val="minor"/>
    </font>
    <font>
      <b/>
      <sz val="10"/>
      <name val="Aptos Narrow"/>
      <family val="2"/>
      <scheme val="minor"/>
    </font>
    <font>
      <sz val="10"/>
      <name val="Aptos Narrow"/>
      <family val="2"/>
      <scheme val="minor"/>
    </font>
    <font>
      <b/>
      <sz val="9"/>
      <name val="Montserrat"/>
    </font>
    <font>
      <sz val="9"/>
      <color theme="1"/>
      <name val="Montserrat"/>
    </font>
    <font>
      <b/>
      <sz val="9"/>
      <color theme="0"/>
      <name val="Montserrat"/>
    </font>
    <font>
      <b/>
      <sz val="9"/>
      <color theme="1"/>
      <name val="Montserrat"/>
    </font>
    <font>
      <sz val="9"/>
      <name val="Montserrat"/>
    </font>
    <font>
      <b/>
      <sz val="9"/>
      <color rgb="FF000000"/>
      <name val="Montserrat"/>
    </font>
    <font>
      <sz val="9"/>
      <color theme="0"/>
      <name val="Montserrat"/>
    </font>
  </fonts>
  <fills count="41">
    <fill>
      <patternFill patternType="none"/>
    </fill>
    <fill>
      <patternFill patternType="gray125"/>
    </fill>
    <fill>
      <patternFill patternType="solid">
        <fgColor rgb="FFE2EFDA"/>
        <bgColor rgb="FFE2EFDA"/>
      </patternFill>
    </fill>
    <fill>
      <patternFill patternType="solid">
        <fgColor rgb="FFFFD966"/>
        <bgColor rgb="FFFFD966"/>
      </patternFill>
    </fill>
    <fill>
      <patternFill patternType="solid">
        <fgColor rgb="FFA9D08E"/>
        <bgColor rgb="FFA9D08E"/>
      </patternFill>
    </fill>
    <fill>
      <patternFill patternType="solid">
        <fgColor theme="5" tint="-0.249977111117893"/>
        <bgColor rgb="FFFBE5D6"/>
      </patternFill>
    </fill>
    <fill>
      <patternFill patternType="solid">
        <fgColor rgb="FFF7F7F7"/>
        <bgColor rgb="FFF7F7F7"/>
      </patternFill>
    </fill>
    <fill>
      <patternFill patternType="solid">
        <fgColor rgb="FFFFFFFF"/>
        <bgColor rgb="FFFFFFFF"/>
      </patternFill>
    </fill>
    <fill>
      <patternFill patternType="solid">
        <fgColor rgb="FFED7D31"/>
        <bgColor rgb="FFED7D31"/>
      </patternFill>
    </fill>
    <fill>
      <patternFill patternType="solid">
        <fgColor rgb="FFF2F2F2"/>
        <bgColor rgb="FFF2F2F2"/>
      </patternFill>
    </fill>
    <fill>
      <patternFill patternType="solid">
        <fgColor rgb="FFFFC000"/>
        <bgColor indexed="64"/>
      </patternFill>
    </fill>
    <fill>
      <patternFill patternType="solid">
        <fgColor theme="0" tint="-4.9989318521683403E-2"/>
        <bgColor indexed="64"/>
      </patternFill>
    </fill>
    <fill>
      <patternFill patternType="solid">
        <fgColor theme="7" tint="-0.249977111117893"/>
        <bgColor rgb="FFED7D31"/>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bgColor indexed="64"/>
      </patternFill>
    </fill>
    <fill>
      <patternFill patternType="solid">
        <fgColor theme="5" tint="0.79998168889431442"/>
        <bgColor indexed="64"/>
      </patternFill>
    </fill>
    <fill>
      <patternFill patternType="solid">
        <fgColor theme="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4" tint="0.59999389629810485"/>
        <bgColor rgb="FFFFFFFF"/>
      </patternFill>
    </fill>
    <fill>
      <patternFill patternType="solid">
        <fgColor theme="4" tint="0.39997558519241921"/>
        <bgColor indexed="64"/>
      </patternFill>
    </fill>
    <fill>
      <patternFill patternType="solid">
        <fgColor theme="0" tint="-0.14999847407452621"/>
        <bgColor indexed="64"/>
      </patternFill>
    </fill>
    <fill>
      <patternFill patternType="solid">
        <fgColor theme="8"/>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0" tint="-0.499984740745262"/>
        <bgColor indexed="64"/>
      </patternFill>
    </fill>
    <fill>
      <patternFill patternType="solid">
        <fgColor theme="2"/>
        <bgColor indexed="64"/>
      </patternFill>
    </fill>
    <fill>
      <patternFill patternType="solid">
        <fgColor theme="3"/>
        <bgColor indexed="64"/>
      </patternFill>
    </fill>
    <fill>
      <patternFill patternType="solid">
        <fgColor theme="6"/>
        <bgColor indexed="64"/>
      </patternFill>
    </fill>
    <fill>
      <patternFill patternType="solid">
        <fgColor theme="6" tint="-0.249977111117893"/>
        <bgColor indexed="64"/>
      </patternFill>
    </fill>
    <fill>
      <patternFill patternType="solid">
        <fgColor theme="3" tint="0.249977111117893"/>
        <bgColor rgb="FF2F75B5"/>
      </patternFill>
    </fill>
    <fill>
      <patternFill patternType="solid">
        <fgColor theme="3" tint="0.249977111117893"/>
        <bgColor indexed="64"/>
      </patternFill>
    </fill>
    <fill>
      <patternFill patternType="solid">
        <fgColor theme="3" tint="0.749992370372631"/>
        <bgColor indexed="64"/>
      </patternFill>
    </fill>
    <fill>
      <patternFill patternType="solid">
        <fgColor rgb="FFFFEDB3"/>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diagonal/>
    </border>
    <border>
      <left/>
      <right style="medium">
        <color indexed="64"/>
      </right>
      <top/>
      <bottom/>
      <diagonal/>
    </border>
    <border>
      <left/>
      <right style="medium">
        <color rgb="FFFFC000"/>
      </right>
      <top style="medium">
        <color rgb="FFFFC000"/>
      </top>
      <bottom style="medium">
        <color rgb="FFFFC000"/>
      </bottom>
      <diagonal/>
    </border>
    <border>
      <left/>
      <right/>
      <top style="thin">
        <color indexed="64"/>
      </top>
      <bottom style="thin">
        <color indexed="64"/>
      </bottom>
      <diagonal/>
    </border>
  </borders>
  <cellStyleXfs count="3">
    <xf numFmtId="0" fontId="0" fillId="0" borderId="0"/>
    <xf numFmtId="41" fontId="3" fillId="0" borderId="0" applyFont="0" applyFill="0" applyBorder="0" applyAlignment="0" applyProtection="0"/>
    <xf numFmtId="9" fontId="3" fillId="0" borderId="0" applyFont="0" applyFill="0" applyBorder="0" applyAlignment="0" applyProtection="0"/>
  </cellStyleXfs>
  <cellXfs count="204">
    <xf numFmtId="0" fontId="0" fillId="0" borderId="0" xfId="0"/>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7" borderId="4"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8" fillId="25" borderId="10" xfId="0" applyFont="1" applyFill="1" applyBorder="1" applyAlignment="1">
      <alignment horizontal="center" vertical="center" wrapText="1"/>
    </xf>
    <xf numFmtId="0" fontId="8" fillId="15" borderId="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6" fillId="0" borderId="13"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horizontal="center" vertical="center"/>
    </xf>
    <xf numFmtId="0" fontId="9" fillId="0" borderId="11" xfId="0" applyFont="1" applyBorder="1" applyAlignment="1">
      <alignment horizontal="center" vertical="center" wrapText="1"/>
    </xf>
    <xf numFmtId="0" fontId="8" fillId="0" borderId="13" xfId="0" applyFont="1" applyBorder="1" applyAlignment="1">
      <alignment horizontal="center" vertical="center" wrapText="1"/>
    </xf>
    <xf numFmtId="0" fontId="9" fillId="0" borderId="11" xfId="0" applyFont="1" applyBorder="1" applyAlignment="1">
      <alignment horizontal="center" vertical="center"/>
    </xf>
    <xf numFmtId="0" fontId="13" fillId="0" borderId="0" xfId="0" applyFont="1"/>
    <xf numFmtId="0" fontId="9" fillId="0" borderId="14" xfId="0" applyFont="1" applyBorder="1" applyAlignment="1">
      <alignment horizontal="center" vertical="center" wrapText="1"/>
    </xf>
    <xf numFmtId="0" fontId="2"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9" fillId="0" borderId="14" xfId="0" applyFont="1" applyBorder="1" applyAlignment="1">
      <alignment horizontal="center" vertical="center"/>
    </xf>
    <xf numFmtId="0" fontId="0" fillId="0" borderId="0" xfId="0" applyAlignment="1">
      <alignment horizontal="center" vertical="center"/>
    </xf>
    <xf numFmtId="0" fontId="5" fillId="26" borderId="0" xfId="0" applyFont="1" applyFill="1" applyAlignment="1">
      <alignment horizontal="center" vertical="center"/>
    </xf>
    <xf numFmtId="0" fontId="5" fillId="26" borderId="0" xfId="0" applyFont="1" applyFill="1" applyAlignment="1">
      <alignment horizontal="center" vertical="center" wrapText="1"/>
    </xf>
    <xf numFmtId="0" fontId="0" fillId="26" borderId="0" xfId="0" applyFill="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14" fillId="18" borderId="11" xfId="0" applyFont="1" applyFill="1" applyBorder="1" applyAlignment="1">
      <alignment horizontal="center" vertical="center" wrapText="1"/>
    </xf>
    <xf numFmtId="0" fontId="2" fillId="0" borderId="17" xfId="0" applyFont="1" applyBorder="1" applyAlignment="1">
      <alignment horizontal="center" vertical="center" wrapText="1"/>
    </xf>
    <xf numFmtId="0" fontId="6" fillId="17" borderId="17" xfId="0" applyFont="1" applyFill="1" applyBorder="1" applyAlignment="1">
      <alignment horizontal="center" vertical="center" wrapText="1"/>
    </xf>
    <xf numFmtId="0" fontId="2" fillId="17" borderId="11" xfId="0" applyFont="1" applyFill="1" applyBorder="1" applyAlignment="1">
      <alignment horizontal="center" vertical="center"/>
    </xf>
    <xf numFmtId="0" fontId="0" fillId="0" borderId="11" xfId="0" applyBorder="1"/>
    <xf numFmtId="0" fontId="15" fillId="17" borderId="0" xfId="0" applyFont="1" applyFill="1" applyAlignment="1">
      <alignment horizontal="center" vertical="center"/>
    </xf>
    <xf numFmtId="0" fontId="15" fillId="17" borderId="11" xfId="0" applyFont="1" applyFill="1" applyBorder="1" applyAlignment="1">
      <alignment horizontal="center" vertical="center"/>
    </xf>
    <xf numFmtId="0" fontId="6" fillId="17" borderId="11" xfId="0" applyFont="1" applyFill="1" applyBorder="1" applyAlignment="1">
      <alignment horizontal="center" vertical="center" wrapText="1"/>
    </xf>
    <xf numFmtId="0" fontId="6" fillId="17" borderId="11" xfId="0" applyFont="1" applyFill="1" applyBorder="1" applyAlignment="1">
      <alignment horizontal="center" vertical="center"/>
    </xf>
    <xf numFmtId="0" fontId="0" fillId="13" borderId="0" xfId="0" applyFill="1"/>
    <xf numFmtId="0" fontId="0" fillId="14" borderId="0" xfId="0" applyFill="1"/>
    <xf numFmtId="0" fontId="12" fillId="27" borderId="2" xfId="0" applyFont="1" applyFill="1" applyBorder="1" applyAlignment="1">
      <alignment horizontal="center" vertical="center" wrapText="1"/>
    </xf>
    <xf numFmtId="0" fontId="6" fillId="13" borderId="2" xfId="0" applyFont="1" applyFill="1" applyBorder="1" applyAlignment="1">
      <alignment horizontal="center" vertical="center" wrapText="1"/>
    </xf>
    <xf numFmtId="0" fontId="6" fillId="15" borderId="10" xfId="0" applyFont="1" applyFill="1" applyBorder="1" applyAlignment="1">
      <alignment horizontal="center" vertical="center" wrapText="1"/>
    </xf>
    <xf numFmtId="0" fontId="6" fillId="15" borderId="2" xfId="0" applyFont="1" applyFill="1" applyBorder="1" applyAlignment="1">
      <alignment horizontal="center" vertical="center" wrapText="1"/>
    </xf>
    <xf numFmtId="0" fontId="6" fillId="31" borderId="2" xfId="0" applyFont="1" applyFill="1" applyBorder="1" applyAlignment="1">
      <alignment horizontal="center" vertical="center" wrapText="1"/>
    </xf>
    <xf numFmtId="0" fontId="6" fillId="22" borderId="2" xfId="0" applyFont="1" applyFill="1" applyBorder="1" applyAlignment="1">
      <alignment horizontal="center" vertical="center" wrapText="1"/>
    </xf>
    <xf numFmtId="0" fontId="2" fillId="0" borderId="18" xfId="0" applyFont="1" applyBorder="1" applyAlignment="1">
      <alignment horizontal="center" vertical="center" wrapText="1"/>
    </xf>
    <xf numFmtId="167" fontId="2" fillId="0" borderId="17" xfId="0" applyNumberFormat="1" applyFont="1" applyBorder="1" applyAlignment="1">
      <alignment horizontal="center" vertical="center" wrapText="1"/>
    </xf>
    <xf numFmtId="38" fontId="2" fillId="0" borderId="17" xfId="0" applyNumberFormat="1" applyFont="1" applyBorder="1" applyAlignment="1">
      <alignment horizontal="center" vertical="center" wrapText="1"/>
    </xf>
    <xf numFmtId="0" fontId="2" fillId="0" borderId="19" xfId="0" applyFont="1" applyBorder="1" applyAlignment="1">
      <alignment horizontal="center" vertical="center" wrapText="1"/>
    </xf>
    <xf numFmtId="0" fontId="2" fillId="0" borderId="13" xfId="0" applyFont="1" applyBorder="1" applyAlignment="1">
      <alignment horizontal="center" vertical="center" wrapText="1"/>
    </xf>
    <xf numFmtId="167" fontId="2" fillId="0" borderId="11" xfId="0" applyNumberFormat="1" applyFont="1" applyBorder="1" applyAlignment="1">
      <alignment horizontal="center" vertical="center" wrapText="1"/>
    </xf>
    <xf numFmtId="38" fontId="2" fillId="0" borderId="11" xfId="0" applyNumberFormat="1" applyFont="1" applyBorder="1" applyAlignment="1">
      <alignment horizontal="center" vertical="center" wrapText="1"/>
    </xf>
    <xf numFmtId="0" fontId="2" fillId="0" borderId="12" xfId="0" applyFont="1" applyBorder="1" applyAlignment="1">
      <alignment horizontal="center" vertical="center" wrapText="1"/>
    </xf>
    <xf numFmtId="0" fontId="2" fillId="0" borderId="15" xfId="0" applyFont="1" applyBorder="1" applyAlignment="1">
      <alignment horizontal="center" vertical="center" wrapText="1"/>
    </xf>
    <xf numFmtId="167" fontId="2" fillId="0" borderId="14" xfId="0" applyNumberFormat="1" applyFont="1" applyBorder="1" applyAlignment="1">
      <alignment horizontal="center" vertical="center" wrapText="1"/>
    </xf>
    <xf numFmtId="38" fontId="2" fillId="0" borderId="14" xfId="0" applyNumberFormat="1" applyFont="1" applyBorder="1" applyAlignment="1">
      <alignment horizontal="center" vertical="center" wrapText="1"/>
    </xf>
    <xf numFmtId="0" fontId="2" fillId="0" borderId="16" xfId="0" applyFont="1" applyBorder="1" applyAlignment="1">
      <alignment horizontal="center" vertical="center" wrapText="1"/>
    </xf>
    <xf numFmtId="0" fontId="4" fillId="32" borderId="0" xfId="0" applyFont="1" applyFill="1" applyAlignment="1">
      <alignment horizontal="center" vertical="center"/>
    </xf>
    <xf numFmtId="0" fontId="16" fillId="33" borderId="0" xfId="0" applyFont="1" applyFill="1" applyAlignment="1">
      <alignment horizontal="center" vertical="center"/>
    </xf>
    <xf numFmtId="10" fontId="5" fillId="0" borderId="0" xfId="0" applyNumberFormat="1" applyFont="1" applyAlignment="1">
      <alignment horizontal="center"/>
    </xf>
    <xf numFmtId="10" fontId="0" fillId="0" borderId="0" xfId="0" applyNumberFormat="1" applyAlignment="1">
      <alignment horizontal="center"/>
    </xf>
    <xf numFmtId="10" fontId="0" fillId="0" borderId="0" xfId="2" applyNumberFormat="1" applyFont="1" applyAlignment="1">
      <alignment horizontal="center" vertical="center"/>
    </xf>
    <xf numFmtId="10" fontId="0" fillId="0" borderId="0" xfId="2" applyNumberFormat="1" applyFont="1" applyAlignment="1">
      <alignment horizontal="center"/>
    </xf>
    <xf numFmtId="10" fontId="0" fillId="0" borderId="0" xfId="0" applyNumberFormat="1"/>
    <xf numFmtId="0" fontId="4" fillId="34" borderId="0" xfId="0" applyFont="1" applyFill="1" applyAlignment="1">
      <alignment horizontal="center" vertical="center"/>
    </xf>
    <xf numFmtId="0" fontId="0" fillId="0" borderId="0" xfId="0" applyAlignment="1">
      <alignment horizontal="left"/>
    </xf>
    <xf numFmtId="0" fontId="19" fillId="0" borderId="0" xfId="0" applyFont="1" applyAlignment="1">
      <alignment horizontal="center" vertical="center"/>
    </xf>
    <xf numFmtId="0" fontId="19" fillId="0" borderId="13"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1" xfId="0" applyFont="1" applyBorder="1" applyAlignment="1">
      <alignment horizontal="center" vertical="center"/>
    </xf>
    <xf numFmtId="10" fontId="21" fillId="7" borderId="11" xfId="0" applyNumberFormat="1" applyFont="1" applyFill="1" applyBorder="1" applyAlignment="1">
      <alignment horizontal="center" vertical="center" wrapText="1"/>
    </xf>
    <xf numFmtId="169" fontId="19" fillId="0" borderId="17" xfId="0" applyNumberFormat="1" applyFont="1" applyBorder="1" applyAlignment="1">
      <alignment horizontal="center" vertical="center" wrapText="1"/>
    </xf>
    <xf numFmtId="169" fontId="19" fillId="0" borderId="11" xfId="0" applyNumberFormat="1" applyFont="1" applyBorder="1" applyAlignment="1">
      <alignment horizontal="center" vertical="center" wrapText="1"/>
    </xf>
    <xf numFmtId="0" fontId="19" fillId="0" borderId="1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4" xfId="0" applyFont="1" applyBorder="1" applyAlignment="1">
      <alignment horizontal="center" vertical="center"/>
    </xf>
    <xf numFmtId="10" fontId="21" fillId="7" borderId="14" xfId="0" applyNumberFormat="1" applyFont="1" applyFill="1" applyBorder="1" applyAlignment="1">
      <alignment horizontal="center" vertical="center" wrapText="1"/>
    </xf>
    <xf numFmtId="169" fontId="19" fillId="0" borderId="14" xfId="0" applyNumberFormat="1" applyFont="1" applyBorder="1" applyAlignment="1">
      <alignment horizontal="center" vertical="center" wrapText="1"/>
    </xf>
    <xf numFmtId="0" fontId="20" fillId="0" borderId="11"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7" xfId="0" applyFont="1" applyBorder="1" applyAlignment="1">
      <alignment horizontal="center" vertical="center"/>
    </xf>
    <xf numFmtId="10" fontId="21" fillId="7" borderId="17" xfId="0" applyNumberFormat="1" applyFont="1" applyFill="1" applyBorder="1" applyAlignment="1">
      <alignment horizontal="center" vertical="center" wrapText="1"/>
    </xf>
    <xf numFmtId="0" fontId="19" fillId="0" borderId="0" xfId="0" applyFont="1"/>
    <xf numFmtId="0" fontId="22" fillId="35" borderId="1" xfId="0" applyFont="1" applyFill="1" applyBorder="1" applyAlignment="1">
      <alignment horizontal="center" vertical="center" wrapText="1"/>
    </xf>
    <xf numFmtId="0" fontId="23" fillId="10" borderId="1" xfId="0" applyFont="1" applyFill="1" applyBorder="1" applyAlignment="1">
      <alignment horizontal="center" vertical="center"/>
    </xf>
    <xf numFmtId="41" fontId="23" fillId="14" borderId="1" xfId="1" applyFont="1" applyFill="1" applyBorder="1" applyAlignment="1">
      <alignment vertical="center" wrapText="1"/>
    </xf>
    <xf numFmtId="41" fontId="23" fillId="14" borderId="1" xfId="1" applyFont="1" applyFill="1" applyBorder="1" applyAlignment="1">
      <alignment horizontal="center" vertical="center" wrapText="1"/>
    </xf>
    <xf numFmtId="0" fontId="17" fillId="21" borderId="1" xfId="0" applyFont="1" applyFill="1" applyBorder="1"/>
    <xf numFmtId="0" fontId="17" fillId="21" borderId="5" xfId="0" applyFont="1" applyFill="1" applyBorder="1" applyAlignment="1">
      <alignment vertical="center"/>
    </xf>
    <xf numFmtId="0" fontId="17" fillId="21" borderId="6" xfId="0" applyFont="1" applyFill="1" applyBorder="1" applyAlignment="1">
      <alignment vertical="center"/>
    </xf>
    <xf numFmtId="0" fontId="17" fillId="21" borderId="7" xfId="0" applyFont="1" applyFill="1" applyBorder="1" applyAlignment="1">
      <alignment vertical="center"/>
    </xf>
    <xf numFmtId="0" fontId="17" fillId="21" borderId="1" xfId="0" applyFont="1" applyFill="1" applyBorder="1" applyAlignment="1">
      <alignment vertical="center"/>
    </xf>
    <xf numFmtId="0" fontId="0" fillId="17" borderId="5" xfId="0" applyFill="1" applyBorder="1" applyAlignment="1">
      <alignment vertical="center"/>
    </xf>
    <xf numFmtId="0" fontId="13" fillId="19" borderId="1" xfId="0" applyFont="1" applyFill="1" applyBorder="1" applyAlignment="1">
      <alignment vertical="center"/>
    </xf>
    <xf numFmtId="0" fontId="0" fillId="11" borderId="1" xfId="0" applyFill="1" applyBorder="1"/>
    <xf numFmtId="0" fontId="19" fillId="0" borderId="0" xfId="0" applyFont="1" applyAlignment="1">
      <alignment vertical="center"/>
    </xf>
    <xf numFmtId="0" fontId="24" fillId="2" borderId="1" xfId="0" applyFont="1" applyFill="1" applyBorder="1" applyAlignment="1">
      <alignment horizontal="center" vertical="center" wrapText="1"/>
    </xf>
    <xf numFmtId="0" fontId="24" fillId="3" borderId="1" xfId="0" applyFont="1" applyFill="1" applyBorder="1" applyAlignment="1">
      <alignment horizontal="center" vertical="center" wrapText="1"/>
    </xf>
    <xf numFmtId="0" fontId="25" fillId="37"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5"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24" fillId="9" borderId="1" xfId="0" applyFont="1" applyFill="1" applyBorder="1" applyAlignment="1">
      <alignment horizontal="center" vertical="center" wrapText="1"/>
    </xf>
    <xf numFmtId="0" fontId="26" fillId="24" borderId="3" xfId="0" applyFont="1" applyFill="1" applyBorder="1" applyAlignment="1">
      <alignment horizontal="center" vertical="center" wrapText="1"/>
    </xf>
    <xf numFmtId="0" fontId="27" fillId="7" borderId="3" xfId="0" applyFont="1" applyFill="1" applyBorder="1" applyAlignment="1">
      <alignment horizontal="center" vertical="center" wrapText="1"/>
    </xf>
    <xf numFmtId="4" fontId="27" fillId="7" borderId="3" xfId="0" applyNumberFormat="1" applyFont="1" applyFill="1" applyBorder="1" applyAlignment="1">
      <alignment horizontal="center" vertical="center" wrapText="1"/>
    </xf>
    <xf numFmtId="2" fontId="27" fillId="7" borderId="3" xfId="0" applyNumberFormat="1" applyFont="1" applyFill="1" applyBorder="1" applyAlignment="1">
      <alignment horizontal="center" vertical="center" wrapText="1"/>
    </xf>
    <xf numFmtId="166" fontId="27" fillId="7" borderId="3" xfId="0" applyNumberFormat="1" applyFont="1" applyFill="1" applyBorder="1" applyAlignment="1">
      <alignment horizontal="center" vertical="center" wrapText="1"/>
    </xf>
    <xf numFmtId="164" fontId="27" fillId="7" borderId="3" xfId="0" applyNumberFormat="1" applyFont="1" applyFill="1" applyBorder="1" applyAlignment="1">
      <alignment horizontal="center" vertical="center" wrapText="1"/>
    </xf>
    <xf numFmtId="0" fontId="26" fillId="0" borderId="3" xfId="0" applyFont="1" applyBorder="1" applyAlignment="1">
      <alignment horizontal="center" vertical="center" wrapText="1"/>
    </xf>
    <xf numFmtId="10" fontId="27" fillId="7" borderId="3" xfId="0" applyNumberFormat="1" applyFont="1" applyFill="1" applyBorder="1" applyAlignment="1">
      <alignment horizontal="center" vertical="center" wrapText="1"/>
    </xf>
    <xf numFmtId="165" fontId="27" fillId="7" borderId="3" xfId="0" applyNumberFormat="1" applyFont="1" applyFill="1" applyBorder="1" applyAlignment="1">
      <alignment horizontal="center" vertical="center" wrapText="1"/>
    </xf>
    <xf numFmtId="0" fontId="26" fillId="24" borderId="4" xfId="0" applyFont="1" applyFill="1" applyBorder="1" applyAlignment="1">
      <alignment horizontal="center" vertical="center" wrapText="1"/>
    </xf>
    <xf numFmtId="0" fontId="27" fillId="7" borderId="4" xfId="0" applyFont="1" applyFill="1" applyBorder="1" applyAlignment="1">
      <alignment horizontal="center" vertical="center" wrapText="1"/>
    </xf>
    <xf numFmtId="4" fontId="27" fillId="7" borderId="4" xfId="0" applyNumberFormat="1" applyFont="1" applyFill="1" applyBorder="1" applyAlignment="1">
      <alignment horizontal="center" vertical="center" wrapText="1"/>
    </xf>
    <xf numFmtId="2" fontId="27" fillId="7" borderId="4" xfId="0" applyNumberFormat="1" applyFont="1" applyFill="1" applyBorder="1" applyAlignment="1">
      <alignment horizontal="center" vertical="center" wrapText="1"/>
    </xf>
    <xf numFmtId="166" fontId="27" fillId="7" borderId="4" xfId="0" applyNumberFormat="1" applyFont="1" applyFill="1" applyBorder="1" applyAlignment="1">
      <alignment horizontal="center" vertical="center" wrapText="1"/>
    </xf>
    <xf numFmtId="164" fontId="27" fillId="7" borderId="4" xfId="0" applyNumberFormat="1" applyFont="1" applyFill="1" applyBorder="1" applyAlignment="1">
      <alignment horizontal="center" vertical="center" wrapText="1"/>
    </xf>
    <xf numFmtId="0" fontId="26" fillId="0" borderId="4" xfId="0" applyFont="1" applyBorder="1" applyAlignment="1">
      <alignment horizontal="center" vertical="center" wrapText="1"/>
    </xf>
    <xf numFmtId="10" fontId="27" fillId="7" borderId="4" xfId="0" applyNumberFormat="1" applyFont="1" applyFill="1" applyBorder="1" applyAlignment="1">
      <alignment horizontal="center" vertical="center" wrapText="1"/>
    </xf>
    <xf numFmtId="165" fontId="27" fillId="7" borderId="4" xfId="0" applyNumberFormat="1" applyFont="1" applyFill="1" applyBorder="1" applyAlignment="1">
      <alignment horizontal="center" vertical="center" wrapText="1"/>
    </xf>
    <xf numFmtId="0" fontId="28" fillId="10" borderId="0" xfId="0" applyFont="1" applyFill="1" applyAlignment="1">
      <alignment horizontal="center" vertical="center"/>
    </xf>
    <xf numFmtId="0" fontId="28" fillId="40" borderId="22" xfId="0" applyFont="1" applyFill="1" applyBorder="1" applyAlignment="1">
      <alignment horizontal="center" vertical="center" wrapText="1"/>
    </xf>
    <xf numFmtId="0" fontId="29" fillId="0" borderId="0" xfId="0" applyFont="1"/>
    <xf numFmtId="0" fontId="30" fillId="36" borderId="17" xfId="0" applyFont="1" applyFill="1" applyBorder="1" applyAlignment="1">
      <alignment horizontal="center" vertical="center" wrapText="1"/>
    </xf>
    <xf numFmtId="0" fontId="30" fillId="35" borderId="18" xfId="0" applyFont="1" applyFill="1" applyBorder="1" applyAlignment="1">
      <alignment horizontal="center" vertical="center" wrapText="1"/>
    </xf>
    <xf numFmtId="0" fontId="30" fillId="35" borderId="17" xfId="0" applyFont="1" applyFill="1" applyBorder="1" applyAlignment="1">
      <alignment horizontal="center" vertical="center" wrapText="1"/>
    </xf>
    <xf numFmtId="0" fontId="30" fillId="35" borderId="19" xfId="0" applyFont="1" applyFill="1" applyBorder="1" applyAlignment="1">
      <alignment horizontal="center" vertical="center" wrapText="1"/>
    </xf>
    <xf numFmtId="0" fontId="30" fillId="35" borderId="1" xfId="0" applyFont="1" applyFill="1" applyBorder="1" applyAlignment="1">
      <alignment horizontal="center" vertical="center" wrapText="1"/>
    </xf>
    <xf numFmtId="10" fontId="31" fillId="0" borderId="11" xfId="2" applyNumberFormat="1" applyFont="1" applyBorder="1" applyAlignment="1">
      <alignment horizontal="center" vertical="center" wrapText="1"/>
    </xf>
    <xf numFmtId="0" fontId="29" fillId="0" borderId="13" xfId="0" applyFont="1" applyBorder="1" applyAlignment="1">
      <alignment horizontal="center" vertical="center" wrapText="1"/>
    </xf>
    <xf numFmtId="10" fontId="31" fillId="0" borderId="11" xfId="2" applyNumberFormat="1" applyFont="1" applyBorder="1" applyAlignment="1">
      <alignment horizontal="center" vertical="center"/>
    </xf>
    <xf numFmtId="0" fontId="29" fillId="0" borderId="11" xfId="0" applyFont="1" applyBorder="1" applyAlignment="1">
      <alignment horizontal="center" vertical="center"/>
    </xf>
    <xf numFmtId="10" fontId="29" fillId="0" borderId="11" xfId="0" applyNumberFormat="1" applyFont="1" applyBorder="1" applyAlignment="1">
      <alignment horizontal="center" vertical="center"/>
    </xf>
    <xf numFmtId="10" fontId="29" fillId="0" borderId="12" xfId="0" applyNumberFormat="1" applyFont="1" applyBorder="1" applyAlignment="1">
      <alignment horizontal="center" vertical="center"/>
    </xf>
    <xf numFmtId="0" fontId="32" fillId="7" borderId="3" xfId="0" applyFont="1" applyFill="1" applyBorder="1" applyAlignment="1">
      <alignment horizontal="center" vertical="center" wrapText="1"/>
    </xf>
    <xf numFmtId="0" fontId="29" fillId="0" borderId="18" xfId="0" applyFont="1" applyBorder="1" applyAlignment="1">
      <alignment horizontal="center" vertical="center" wrapText="1"/>
    </xf>
    <xf numFmtId="0" fontId="29" fillId="0" borderId="17" xfId="0" applyFont="1" applyBorder="1" applyAlignment="1">
      <alignment horizontal="center" vertical="center" wrapText="1"/>
    </xf>
    <xf numFmtId="0" fontId="29" fillId="0" borderId="17" xfId="0" applyFont="1" applyBorder="1" applyAlignment="1">
      <alignment horizontal="center" vertical="center"/>
    </xf>
    <xf numFmtId="10" fontId="33" fillId="7" borderId="17" xfId="0" applyNumberFormat="1" applyFont="1" applyFill="1" applyBorder="1" applyAlignment="1">
      <alignment horizontal="center" vertical="center" wrapText="1"/>
    </xf>
    <xf numFmtId="10" fontId="34" fillId="0" borderId="0" xfId="0" applyNumberFormat="1" applyFont="1"/>
    <xf numFmtId="0" fontId="32" fillId="7" borderId="4" xfId="0" applyFont="1" applyFill="1" applyBorder="1" applyAlignment="1">
      <alignment horizontal="center" vertical="center" wrapText="1"/>
    </xf>
    <xf numFmtId="0" fontId="29" fillId="0" borderId="11" xfId="0" applyFont="1" applyBorder="1" applyAlignment="1">
      <alignment horizontal="center" vertical="center" wrapText="1"/>
    </xf>
    <xf numFmtId="10" fontId="33" fillId="7" borderId="11" xfId="0" applyNumberFormat="1" applyFont="1" applyFill="1" applyBorder="1" applyAlignment="1">
      <alignment horizontal="center" vertical="center" wrapText="1"/>
    </xf>
    <xf numFmtId="0" fontId="29" fillId="0" borderId="0" xfId="0" applyFont="1" applyAlignment="1">
      <alignment horizontal="center" vertical="center"/>
    </xf>
    <xf numFmtId="0" fontId="29" fillId="0" borderId="15" xfId="0" applyFont="1" applyBorder="1" applyAlignment="1">
      <alignment horizontal="center" vertical="center" wrapText="1"/>
    </xf>
    <xf numFmtId="10" fontId="31" fillId="0" borderId="14" xfId="2" applyNumberFormat="1" applyFont="1" applyBorder="1" applyAlignment="1">
      <alignment horizontal="center" vertical="center"/>
    </xf>
    <xf numFmtId="0" fontId="29" fillId="0" borderId="14" xfId="0" applyFont="1" applyBorder="1" applyAlignment="1">
      <alignment horizontal="center" vertical="center"/>
    </xf>
    <xf numFmtId="10" fontId="29" fillId="0" borderId="14" xfId="0" applyNumberFormat="1" applyFont="1" applyBorder="1" applyAlignment="1">
      <alignment horizontal="center" vertical="center"/>
    </xf>
    <xf numFmtId="10" fontId="29" fillId="0" borderId="16" xfId="0" applyNumberFormat="1" applyFont="1" applyBorder="1" applyAlignment="1">
      <alignment horizontal="center" vertical="center"/>
    </xf>
    <xf numFmtId="0" fontId="31" fillId="0" borderId="11" xfId="0" applyFont="1" applyBorder="1" applyAlignment="1">
      <alignment horizontal="center" vertical="center" wrapText="1"/>
    </xf>
    <xf numFmtId="10" fontId="31" fillId="0" borderId="11" xfId="0" applyNumberFormat="1" applyFont="1" applyBorder="1" applyAlignment="1">
      <alignment horizontal="center" vertical="center"/>
    </xf>
    <xf numFmtId="10" fontId="29" fillId="0" borderId="0" xfId="0" applyNumberFormat="1" applyFont="1" applyAlignment="1">
      <alignment horizontal="center" vertical="center"/>
    </xf>
    <xf numFmtId="2" fontId="29" fillId="0" borderId="0" xfId="0" applyNumberFormat="1" applyFont="1" applyAlignment="1">
      <alignment horizontal="center" vertical="center"/>
    </xf>
    <xf numFmtId="0" fontId="31" fillId="0" borderId="11" xfId="0" applyFont="1" applyBorder="1" applyAlignment="1">
      <alignment horizontal="center" vertical="center"/>
    </xf>
    <xf numFmtId="0" fontId="29" fillId="0" borderId="14" xfId="0" applyFont="1" applyBorder="1" applyAlignment="1">
      <alignment horizontal="center" vertical="center" wrapText="1"/>
    </xf>
    <xf numFmtId="10" fontId="33" fillId="7" borderId="14" xfId="0" applyNumberFormat="1" applyFont="1" applyFill="1" applyBorder="1" applyAlignment="1">
      <alignment horizontal="center" vertical="center" wrapText="1"/>
    </xf>
    <xf numFmtId="0" fontId="0" fillId="0" borderId="0" xfId="0" pivotButton="1"/>
    <xf numFmtId="0" fontId="26" fillId="7" borderId="4" xfId="0" applyFont="1" applyFill="1" applyBorder="1" applyAlignment="1">
      <alignment horizontal="center" vertical="center" wrapText="1"/>
    </xf>
    <xf numFmtId="0" fontId="5" fillId="23" borderId="8" xfId="0" applyFont="1" applyFill="1" applyBorder="1" applyAlignment="1">
      <alignment horizontal="center" vertical="center" wrapText="1"/>
    </xf>
    <xf numFmtId="0" fontId="5" fillId="23" borderId="9" xfId="0" applyFont="1" applyFill="1" applyBorder="1" applyAlignment="1">
      <alignment horizontal="center" vertical="center" wrapText="1"/>
    </xf>
    <xf numFmtId="0" fontId="5" fillId="23" borderId="10" xfId="0" applyFont="1" applyFill="1" applyBorder="1" applyAlignment="1">
      <alignment horizontal="center" vertical="center" wrapText="1"/>
    </xf>
    <xf numFmtId="0" fontId="0" fillId="14" borderId="1" xfId="0" applyFill="1" applyBorder="1" applyAlignment="1">
      <alignment horizontal="center" vertical="center" wrapText="1"/>
    </xf>
    <xf numFmtId="41" fontId="4" fillId="38" borderId="20" xfId="1" applyFont="1" applyFill="1" applyBorder="1" applyAlignment="1">
      <alignment horizontal="center" vertical="center" wrapText="1"/>
    </xf>
    <xf numFmtId="41" fontId="4" fillId="38" borderId="0" xfId="1" applyFont="1" applyFill="1" applyBorder="1" applyAlignment="1">
      <alignment horizontal="center" vertical="center" wrapText="1"/>
    </xf>
    <xf numFmtId="41" fontId="4" fillId="38" borderId="21" xfId="1" applyFont="1" applyFill="1" applyBorder="1" applyAlignment="1">
      <alignment horizontal="center" vertical="center" wrapText="1"/>
    </xf>
    <xf numFmtId="41" fontId="23" fillId="39" borderId="8" xfId="1" applyFont="1" applyFill="1" applyBorder="1" applyAlignment="1">
      <alignment horizontal="center" vertical="center" wrapText="1"/>
    </xf>
    <xf numFmtId="41" fontId="23" fillId="39" borderId="9" xfId="1" applyFont="1" applyFill="1" applyBorder="1" applyAlignment="1">
      <alignment horizontal="center" vertical="center" wrapText="1"/>
    </xf>
    <xf numFmtId="41" fontId="23" fillId="39" borderId="10" xfId="1" applyFont="1" applyFill="1" applyBorder="1" applyAlignment="1">
      <alignment horizontal="center" vertical="center" wrapText="1"/>
    </xf>
    <xf numFmtId="0" fontId="0" fillId="10" borderId="20" xfId="0" applyFill="1" applyBorder="1" applyAlignment="1">
      <alignment horizontal="center" vertical="center"/>
    </xf>
    <xf numFmtId="0" fontId="0" fillId="10" borderId="0" xfId="0" applyFill="1" applyAlignment="1">
      <alignment horizontal="center" vertical="center"/>
    </xf>
    <xf numFmtId="0" fontId="0" fillId="10" borderId="21" xfId="0" applyFill="1" applyBorder="1" applyAlignment="1">
      <alignment horizontal="center" vertical="center"/>
    </xf>
    <xf numFmtId="0" fontId="0" fillId="19" borderId="1" xfId="0" applyFill="1" applyBorder="1" applyAlignment="1">
      <alignment horizontal="center" vertical="center"/>
    </xf>
    <xf numFmtId="0" fontId="5" fillId="23" borderId="1" xfId="0" applyFont="1" applyFill="1" applyBorder="1" applyAlignment="1">
      <alignment horizontal="center" vertical="center"/>
    </xf>
    <xf numFmtId="0" fontId="5" fillId="11" borderId="1"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20" borderId="8" xfId="0" applyFont="1" applyFill="1" applyBorder="1" applyAlignment="1">
      <alignment horizontal="center" vertical="center"/>
    </xf>
    <xf numFmtId="0" fontId="5" fillId="20" borderId="9" xfId="0" applyFont="1" applyFill="1" applyBorder="1" applyAlignment="1">
      <alignment horizontal="center" vertical="center"/>
    </xf>
    <xf numFmtId="0" fontId="5" fillId="20" borderId="10" xfId="0" applyFont="1" applyFill="1" applyBorder="1" applyAlignment="1">
      <alignment horizontal="center" vertical="center"/>
    </xf>
    <xf numFmtId="0" fontId="18" fillId="18" borderId="8" xfId="0" applyFont="1" applyFill="1" applyBorder="1" applyAlignment="1">
      <alignment horizontal="center" vertical="center"/>
    </xf>
    <xf numFmtId="0" fontId="18" fillId="18" borderId="9" xfId="0" applyFont="1" applyFill="1" applyBorder="1" applyAlignment="1">
      <alignment horizontal="center" vertical="center"/>
    </xf>
    <xf numFmtId="0" fontId="18" fillId="18" borderId="10" xfId="0" applyFont="1" applyFill="1" applyBorder="1" applyAlignment="1">
      <alignment horizontal="center" vertical="center"/>
    </xf>
    <xf numFmtId="0" fontId="22" fillId="36" borderId="8" xfId="0" applyFont="1" applyFill="1" applyBorder="1" applyAlignment="1">
      <alignment horizontal="center" vertical="center" wrapText="1"/>
    </xf>
    <xf numFmtId="0" fontId="22" fillId="36" borderId="9" xfId="0" applyFont="1" applyFill="1" applyBorder="1" applyAlignment="1">
      <alignment horizontal="center" vertical="center" wrapText="1"/>
    </xf>
    <xf numFmtId="0" fontId="30" fillId="36" borderId="8" xfId="0" applyFont="1" applyFill="1" applyBorder="1" applyAlignment="1">
      <alignment horizontal="center" vertical="center" wrapText="1"/>
    </xf>
    <xf numFmtId="0" fontId="30" fillId="36" borderId="9" xfId="0" applyFont="1" applyFill="1" applyBorder="1" applyAlignment="1">
      <alignment horizontal="center" vertical="center" wrapText="1"/>
    </xf>
    <xf numFmtId="0" fontId="30" fillId="36" borderId="11" xfId="0" applyFont="1" applyFill="1" applyBorder="1" applyAlignment="1">
      <alignment horizontal="center" vertical="center" wrapText="1"/>
    </xf>
    <xf numFmtId="0" fontId="30" fillId="36" borderId="12" xfId="0" applyFont="1" applyFill="1" applyBorder="1" applyAlignment="1">
      <alignment horizontal="center" vertical="center" wrapText="1"/>
    </xf>
    <xf numFmtId="0" fontId="30" fillId="36" borderId="23" xfId="0" applyFont="1" applyFill="1" applyBorder="1" applyAlignment="1">
      <alignment horizontal="center" vertical="center" wrapText="1"/>
    </xf>
    <xf numFmtId="0" fontId="30" fillId="36" borderId="13" xfId="0" applyFont="1" applyFill="1" applyBorder="1" applyAlignment="1">
      <alignment horizontal="center" vertical="center" wrapText="1"/>
    </xf>
    <xf numFmtId="0" fontId="5" fillId="26" borderId="0" xfId="0" applyFont="1" applyFill="1" applyAlignment="1">
      <alignment horizontal="center" vertical="center"/>
    </xf>
    <xf numFmtId="0" fontId="7" fillId="13" borderId="11" xfId="0" applyFont="1" applyFill="1" applyBorder="1" applyAlignment="1">
      <alignment horizontal="center" vertical="center" wrapText="1"/>
    </xf>
    <xf numFmtId="0" fontId="0" fillId="15" borderId="11" xfId="0" applyFill="1" applyBorder="1" applyAlignment="1">
      <alignment horizontal="center" vertical="center" wrapText="1"/>
    </xf>
    <xf numFmtId="0" fontId="0" fillId="27" borderId="11" xfId="0" applyFill="1" applyBorder="1" applyAlignment="1">
      <alignment horizontal="center" vertical="center" wrapText="1"/>
    </xf>
    <xf numFmtId="0" fontId="0" fillId="28" borderId="11" xfId="0" applyFill="1" applyBorder="1" applyAlignment="1">
      <alignment horizontal="center" vertical="center" wrapText="1"/>
    </xf>
    <xf numFmtId="0" fontId="0" fillId="14" borderId="11" xfId="0" applyFill="1" applyBorder="1" applyAlignment="1">
      <alignment horizontal="center" vertical="center" wrapText="1"/>
    </xf>
    <xf numFmtId="0" fontId="0" fillId="29" borderId="11" xfId="0" applyFill="1" applyBorder="1" applyAlignment="1">
      <alignment horizontal="center" vertical="center" wrapText="1"/>
    </xf>
    <xf numFmtId="0" fontId="0" fillId="30" borderId="11" xfId="0" applyFill="1" applyBorder="1" applyAlignment="1">
      <alignment horizontal="center" vertical="center" wrapText="1"/>
    </xf>
    <xf numFmtId="0" fontId="4" fillId="18" borderId="0" xfId="0" applyFont="1" applyFill="1" applyAlignment="1">
      <alignment horizontal="center"/>
    </xf>
    <xf numFmtId="0" fontId="4" fillId="20" borderId="0" xfId="0" applyFont="1" applyFill="1" applyAlignment="1">
      <alignment horizontal="center"/>
    </xf>
  </cellXfs>
  <cellStyles count="3">
    <cellStyle name="Millares [0]" xfId="1" builtinId="6"/>
    <cellStyle name="Normal" xfId="0" builtinId="0"/>
    <cellStyle name="Porcentaje" xfId="2" builtinId="5"/>
  </cellStyles>
  <dxfs count="339">
    <dxf>
      <alignment horizontal="center"/>
    </dxf>
    <dxf>
      <font>
        <name val="Roboto"/>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6" formatCode="#,##0;[Red]\-#,##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numFmt numFmtId="167" formatCode="#,##0.000;[Red]\-#,##0.00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name val="Roboto"/>
        <scheme val="none"/>
      </font>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theme="1"/>
        <name val="Roboto"/>
        <scheme val="none"/>
      </font>
      <fill>
        <patternFill patternType="solid">
          <fgColor indexed="64"/>
          <bgColor theme="7" tint="0.39997558519241921"/>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Roboto"/>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Roboto"/>
        <scheme val="none"/>
      </font>
      <fill>
        <patternFill patternType="solid">
          <fgColor indexed="64"/>
          <bgColor theme="4" tint="0.3999755851924192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top style="thin">
          <color indexed="64"/>
        </top>
        <bottom style="thin">
          <color indexed="64"/>
        </bottom>
      </border>
    </dxf>
    <dxf>
      <font>
        <b val="0"/>
        <i val="0"/>
        <strike val="0"/>
        <condense val="0"/>
        <extend val="0"/>
        <outline val="0"/>
        <shadow val="0"/>
        <u val="none"/>
        <vertAlign val="baseline"/>
        <sz val="11"/>
        <color theme="1"/>
        <name val="Roboto"/>
        <scheme val="none"/>
      </font>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0"/>
        <name val="Roboto"/>
        <scheme val="none"/>
      </font>
      <fill>
        <patternFill patternType="solid">
          <fgColor indexed="64"/>
          <bgColor theme="4" tint="-0.249977111117893"/>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Roboto"/>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indexed="64"/>
        </top>
        <bottom style="thin">
          <color indexed="64"/>
        </bottom>
      </border>
    </dxf>
    <dxf>
      <font>
        <b val="0"/>
        <i val="0"/>
        <strike val="0"/>
        <condense val="0"/>
        <extend val="0"/>
        <outline val="0"/>
        <shadow val="0"/>
        <u val="none"/>
        <vertAlign val="baseline"/>
        <sz val="11"/>
        <color theme="1"/>
        <name val="Roboto"/>
        <scheme val="none"/>
      </font>
      <alignment horizontal="center" vertical="center"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auto="1"/>
        <name val="Roboto"/>
        <scheme val="none"/>
      </font>
      <fill>
        <patternFill patternType="solid">
          <fgColor indexed="64"/>
          <bgColor theme="7" tint="0.39997558519241921"/>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font>
        <b/>
        <strike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patternFill>
      </fill>
      <alignment horizontal="center" vertical="center" textRotation="0" wrapText="0" indent="0" justifyLastLine="0" shrinkToFit="0" readingOrder="0"/>
    </dxf>
    <dxf>
      <font>
        <b/>
        <i val="0"/>
        <strike val="0"/>
        <condense val="0"/>
        <extend val="0"/>
        <outline val="0"/>
        <shadow val="0"/>
        <u val="none"/>
        <vertAlign val="baseline"/>
        <sz val="9"/>
        <color rgb="FF000000"/>
        <name val="Montserrat"/>
        <scheme val="none"/>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dxf>
    <dxf>
      <border>
        <bottom style="medium">
          <color indexed="64"/>
        </bottom>
      </border>
    </dxf>
    <dxf>
      <font>
        <strike val="0"/>
        <outline val="0"/>
        <shadow val="0"/>
        <u val="none"/>
        <vertAlign val="baseline"/>
        <sz val="9"/>
        <color theme="0"/>
        <name val="Montserrat"/>
        <scheme val="none"/>
      </font>
      <fill>
        <patternFill patternType="solid">
          <fgColor indexed="64"/>
          <bgColor theme="6"/>
        </patternFill>
      </fill>
      <alignment horizontal="center" vertical="center" textRotation="0" indent="0"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9"/>
        <color rgb="FF000000"/>
        <name val="Montserrat"/>
        <scheme val="none"/>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dxf>
    <dxf>
      <border>
        <bottom style="medium">
          <color indexed="64"/>
        </bottom>
      </border>
    </dxf>
    <dxf>
      <font>
        <strike val="0"/>
        <outline val="0"/>
        <shadow val="0"/>
        <u val="none"/>
        <vertAlign val="baseline"/>
        <sz val="9"/>
        <color theme="0"/>
        <name val="Montserrat"/>
        <scheme val="none"/>
      </font>
      <fill>
        <patternFill patternType="solid">
          <fgColor indexed="64"/>
          <bgColor theme="6"/>
        </patternFill>
      </fill>
      <alignment horizontal="center" vertical="center" textRotation="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9"/>
        <color theme="1"/>
        <name val="Montserrat"/>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Montserrat"/>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indexed="64"/>
        </right>
        <top style="thin">
          <color indexed="64"/>
        </top>
      </border>
    </dxf>
    <dxf>
      <font>
        <strike val="0"/>
        <outline val="0"/>
        <shadow val="0"/>
        <u val="none"/>
        <vertAlign val="baseline"/>
        <sz val="9"/>
        <name val="Montserrat"/>
        <scheme val="none"/>
      </font>
    </dxf>
    <dxf>
      <border outline="0">
        <bottom style="thin">
          <color indexed="64"/>
        </bottom>
      </border>
    </dxf>
    <dxf>
      <font>
        <b/>
        <i val="0"/>
        <strike val="0"/>
        <condense val="0"/>
        <extend val="0"/>
        <outline val="0"/>
        <shadow val="0"/>
        <u val="none"/>
        <vertAlign val="baseline"/>
        <sz val="9"/>
        <color theme="0"/>
        <name val="Montserrat"/>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Montserrat"/>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Montserrat"/>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right style="thin">
          <color indexed="64"/>
        </right>
        <top style="thin">
          <color indexed="64"/>
        </top>
      </border>
    </dxf>
    <dxf>
      <font>
        <strike val="0"/>
        <outline val="0"/>
        <shadow val="0"/>
        <u val="none"/>
        <vertAlign val="baseline"/>
        <sz val="9"/>
        <name val="Montserrat"/>
        <scheme val="none"/>
      </font>
    </dxf>
    <dxf>
      <border outline="0">
        <bottom style="thin">
          <color indexed="64"/>
        </bottom>
      </border>
    </dxf>
    <dxf>
      <font>
        <b/>
        <i val="0"/>
        <strike val="0"/>
        <condense val="0"/>
        <extend val="0"/>
        <outline val="0"/>
        <shadow val="0"/>
        <u val="none"/>
        <vertAlign val="baseline"/>
        <sz val="9"/>
        <color theme="0"/>
        <name val="Montserrat"/>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Montserrat"/>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9"/>
        <name val="Montserrat"/>
        <scheme val="none"/>
      </font>
    </dxf>
    <dxf>
      <border outline="0">
        <bottom style="thin">
          <color indexed="64"/>
        </bottom>
      </border>
    </dxf>
    <dxf>
      <font>
        <b/>
        <i val="0"/>
        <strike val="0"/>
        <condense val="0"/>
        <extend val="0"/>
        <outline val="0"/>
        <shadow val="0"/>
        <u val="none"/>
        <vertAlign val="baseline"/>
        <sz val="9"/>
        <color theme="0"/>
        <name val="Montserrat"/>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Montserrat"/>
        <scheme val="none"/>
      </font>
      <numFmt numFmtId="14" formatCode="0.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9"/>
        <color theme="1"/>
        <name val="Montserrat"/>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Montserrat"/>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9"/>
        <name val="Montserrat"/>
        <scheme val="none"/>
      </font>
    </dxf>
    <dxf>
      <border outline="0">
        <bottom style="thin">
          <color indexed="64"/>
        </bottom>
      </border>
    </dxf>
    <dxf>
      <font>
        <b/>
        <i val="0"/>
        <strike val="0"/>
        <condense val="0"/>
        <extend val="0"/>
        <outline val="0"/>
        <shadow val="0"/>
        <u val="none"/>
        <vertAlign val="baseline"/>
        <sz val="9"/>
        <color theme="0"/>
        <name val="Montserrat"/>
        <scheme val="none"/>
      </font>
      <fill>
        <patternFill patternType="solid">
          <fgColor indexed="64"/>
          <bgColor theme="6"/>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ptos Narrow"/>
        <family val="2"/>
        <scheme val="none"/>
      </font>
      <numFmt numFmtId="169" formatCode="#,##0.00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Aptos Narrow"/>
        <family val="2"/>
        <scheme val="none"/>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border>
        <bottom style="medium">
          <color indexed="64"/>
        </bottom>
      </border>
    </dxf>
    <dxf>
      <font>
        <strike val="0"/>
        <outline val="0"/>
        <shadow val="0"/>
        <u val="none"/>
        <vertAlign val="baseline"/>
        <sz val="10"/>
        <color theme="0"/>
        <name val="Aptos Narrow"/>
        <family val="2"/>
        <scheme val="none"/>
      </font>
      <fill>
        <patternFill patternType="solid">
          <fgColor indexed="64"/>
          <bgColor theme="6"/>
        </patternFill>
      </fill>
      <alignment horizontal="center" vertical="center" textRotation="0"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ptos Narrow"/>
        <family val="2"/>
        <scheme val="none"/>
      </font>
      <numFmt numFmtId="169" formatCode="#,##0.00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Aptos Narrow"/>
        <family val="2"/>
        <scheme val="none"/>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none"/>
      </font>
      <alignment horizontal="center" vertical="center" textRotation="0" wrapText="1" indent="0" justifyLastLine="0" shrinkToFit="0" readingOrder="0"/>
    </dxf>
    <dxf>
      <border>
        <bottom style="medium">
          <color indexed="64"/>
        </bottom>
      </border>
    </dxf>
    <dxf>
      <font>
        <strike val="0"/>
        <outline val="0"/>
        <shadow val="0"/>
        <u val="none"/>
        <vertAlign val="baseline"/>
        <sz val="10"/>
        <color theme="0"/>
        <name val="Aptos Narrow"/>
        <family val="2"/>
        <scheme val="none"/>
      </font>
      <fill>
        <patternFill patternType="solid">
          <fgColor indexed="64"/>
          <bgColor theme="6"/>
        </patternFill>
      </fill>
      <alignment horizontal="center" vertical="center" textRotation="0" indent="0" justifyLastLine="0" shrinkToFit="0" readingOrder="0"/>
      <border diagonalUp="0" diagonalDown="0" outline="0">
        <left style="medium">
          <color indexed="64"/>
        </left>
        <right style="medium">
          <color indexed="64"/>
        </right>
        <top/>
        <bottom/>
      </border>
    </dxf>
    <dxf>
      <font>
        <color rgb="FF006100"/>
      </font>
      <fill>
        <patternFill>
          <bgColor rgb="FFC6EFCE"/>
        </patternFill>
      </fill>
    </dxf>
    <dxf>
      <font>
        <color rgb="FF9C5700"/>
      </font>
      <fill>
        <patternFill>
          <bgColor rgb="FFFFEB9C"/>
        </patternFill>
      </fill>
    </dxf>
    <dxf>
      <fill>
        <patternFill>
          <bgColor theme="5" tint="0.39994506668294322"/>
        </patternFill>
      </fill>
    </dxf>
    <dxf>
      <font>
        <color rgb="FF9C0006"/>
      </font>
      <fill>
        <patternFill>
          <bgColor rgb="FFFFC7CE"/>
        </patternFill>
      </fill>
    </dxf>
    <dxf>
      <font>
        <b/>
        <i val="0"/>
        <strike val="0"/>
        <color rgb="FFC00000"/>
      </font>
    </dxf>
    <dxf>
      <font>
        <color rgb="FF006100"/>
      </font>
      <fill>
        <patternFill>
          <bgColor rgb="FFC6EFCE"/>
        </patternFill>
      </fill>
    </dxf>
    <dxf>
      <font>
        <color rgb="FF9C5700"/>
      </font>
      <fill>
        <patternFill>
          <bgColor rgb="FFFFEB9C"/>
        </patternFill>
      </fill>
    </dxf>
    <dxf>
      <fill>
        <patternFill>
          <bgColor theme="5" tint="0.39994506668294322"/>
        </patternFill>
      </fill>
    </dxf>
    <dxf>
      <font>
        <color rgb="FF9C0006"/>
      </font>
      <fill>
        <patternFill>
          <bgColor rgb="FFFFC7CE"/>
        </patternFill>
      </fill>
    </dxf>
    <dxf>
      <font>
        <b/>
        <i val="0"/>
        <strike val="0"/>
        <color rgb="FFC00000"/>
      </font>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5" formatCode="&quot;$&quot;#,##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strike val="0"/>
        <outline val="0"/>
        <shadow val="0"/>
        <u val="none"/>
        <vertAlign val="baseline"/>
        <sz val="10"/>
        <color auto="1"/>
        <name val="Aptos Narrow"/>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Aptos Narrow"/>
        <family val="2"/>
        <scheme val="minor"/>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1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Aptos Narrow"/>
        <family val="2"/>
        <scheme val="minor"/>
      </font>
      <numFmt numFmtId="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4" formatCode="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auto="1"/>
        <name val="Aptos Narrow"/>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4" formatCode="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6" formatCode="#,##0.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6" formatCode="#,##0.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166" formatCode="#,##0.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2"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4" formatCode="#,##0.00"/>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strike val="0"/>
        <outline val="0"/>
        <shadow val="0"/>
        <u val="none"/>
        <vertAlign val="baseline"/>
        <sz val="10"/>
        <color auto="1"/>
        <name val="Aptos Narrow"/>
        <family val="2"/>
        <scheme val="minor"/>
      </font>
      <numFmt numFmtId="0" formatCode="General"/>
      <fill>
        <patternFill patternType="solid">
          <fgColor rgb="FFFFFFFF"/>
          <bgColor theme="4" tint="0.59999389629810485"/>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0"/>
        <color auto="1"/>
        <name val="Aptos Narrow"/>
        <family val="2"/>
        <scheme val="minor"/>
      </font>
      <alignment horizontal="center" vertical="center" textRotation="0" wrapText="1" indent="0" justifyLastLine="0" shrinkToFit="0" readingOrder="0"/>
    </dxf>
    <dxf>
      <border>
        <bottom style="medium">
          <color indexed="64"/>
        </bottom>
      </border>
    </dxf>
    <dxf>
      <font>
        <b/>
        <strike val="0"/>
        <outline val="0"/>
        <shadow val="0"/>
        <u val="none"/>
        <vertAlign val="baseline"/>
        <sz val="10"/>
        <color theme="1"/>
        <name val="Aptos Narrow"/>
        <family val="2"/>
        <scheme val="minor"/>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ill>
        <patternFill>
          <bgColor rgb="FFFF0000"/>
        </patternFill>
      </fill>
    </dxf>
    <dxf>
      <fill>
        <patternFill>
          <bgColor rgb="FFFFC000"/>
        </patternFill>
      </fill>
    </dxf>
    <dxf>
      <fill>
        <patternFill>
          <bgColor rgb="FFFFFF00"/>
        </patternFill>
      </fill>
    </dxf>
    <dxf>
      <fill>
        <patternFill>
          <bgColor theme="9"/>
        </patternFill>
      </fill>
    </dxf>
  </dxfs>
  <tableStyles count="0" defaultTableStyle="TableStyleMedium2" defaultPivotStyle="PivotStyleLight16"/>
  <colors>
    <mruColors>
      <color rgb="FFFFEDB3"/>
      <color rgb="FFD09E00"/>
      <color rgb="FFFFDB69"/>
      <color rgb="FF0F9E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latin typeface="Montserrat" panose="02000505000000020004" pitchFamily="2" charset="0"/>
              </a:rPr>
              <a:t>Porcentaje Avance Vigencia Lineas</a:t>
            </a:r>
          </a:p>
        </c:rich>
      </c:tx>
      <c:layout>
        <c:manualLayout>
          <c:xMode val="edge"/>
          <c:yMode val="edge"/>
          <c:x val="0.31199019487848995"/>
          <c:y val="2.82484935861890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'Avance de Ejecución Física'!$H$2</c:f>
              <c:strCache>
                <c:ptCount val="1"/>
                <c:pt idx="0">
                  <c:v>% Eficacia Operativa</c:v>
                </c:pt>
              </c:strCache>
            </c:strRef>
          </c:tx>
          <c:spPr>
            <a:solidFill>
              <a:schemeClr val="accent3"/>
            </a:solidFill>
            <a:ln w="38100" cap="rnd">
              <a:solidFill>
                <a:schemeClr val="accent3"/>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ontserrat" panose="02000505000000020004" pitchFamily="2" charset="0"/>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'Avance de Ejecución Física'!$D$3:$D$7</c:f>
              <c:strCache>
                <c:ptCount val="5"/>
                <c:pt idx="0">
                  <c:v>Transformación del Ser Humano</c:v>
                </c:pt>
                <c:pt idx="1">
                  <c:v>Sucre se Transforma: Competitividad Sostenible</c:v>
                </c:pt>
                <c:pt idx="2">
                  <c:v>Territorio, Sostenibilidad y Oportunidades</c:v>
                </c:pt>
                <c:pt idx="3">
                  <c:v>Institucionalidad Cercana a la Gente</c:v>
                </c:pt>
                <c:pt idx="4">
                  <c:v>Capítulo de Paz</c:v>
                </c:pt>
              </c:strCache>
            </c:strRef>
          </c:cat>
          <c:val>
            <c:numRef>
              <c:f>'Avance de Ejecución Física'!$H$3:$H$7</c:f>
              <c:numCache>
                <c:formatCode>0.00%</c:formatCode>
                <c:ptCount val="5"/>
                <c:pt idx="0">
                  <c:v>0.57615989172150162</c:v>
                </c:pt>
                <c:pt idx="1">
                  <c:v>0.12355000000000001</c:v>
                </c:pt>
                <c:pt idx="2">
                  <c:v>0.24160966823513366</c:v>
                </c:pt>
                <c:pt idx="3">
                  <c:v>0.45652173913043465</c:v>
                </c:pt>
                <c:pt idx="4">
                  <c:v>0.34374999999999994</c:v>
                </c:pt>
              </c:numCache>
            </c:numRef>
          </c:val>
          <c:extLst>
            <c:ext xmlns:c16="http://schemas.microsoft.com/office/drawing/2014/chart" uri="{C3380CC4-5D6E-409C-BE32-E72D297353CC}">
              <c16:uniqueId val="{00000000-ADBA-4C20-9174-A9FA0934A579}"/>
            </c:ext>
          </c:extLst>
        </c:ser>
        <c:dLbls>
          <c:dLblPos val="outEnd"/>
          <c:showLegendKey val="0"/>
          <c:showVal val="1"/>
          <c:showCatName val="0"/>
          <c:showSerName val="0"/>
          <c:showPercent val="0"/>
          <c:showBubbleSize val="0"/>
        </c:dLbls>
        <c:gapWidth val="182"/>
        <c:axId val="2031108719"/>
        <c:axId val="2031106319"/>
      </c:barChart>
      <c:catAx>
        <c:axId val="2031108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2031106319"/>
        <c:crosses val="autoZero"/>
        <c:auto val="1"/>
        <c:lblAlgn val="ctr"/>
        <c:lblOffset val="100"/>
        <c:noMultiLvlLbl val="0"/>
      </c:catAx>
      <c:valAx>
        <c:axId val="2031106319"/>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20311087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n-lt"/>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1">
                <a:latin typeface="Montserrat" panose="02000505000000020004" pitchFamily="2" charset="0"/>
              </a:rPr>
              <a:t>Porcentaje</a:t>
            </a:r>
            <a:r>
              <a:rPr lang="es-CO" sz="1200" b="1" baseline="0">
                <a:latin typeface="Montserrat" panose="02000505000000020004" pitchFamily="2" charset="0"/>
              </a:rPr>
              <a:t> de Avance de la Vigencia</a:t>
            </a:r>
            <a:endParaRPr lang="es-CO" sz="1200" b="1">
              <a:latin typeface="Montserrat" panose="02000505000000020004" pitchFamily="2" charset="0"/>
            </a:endParaRPr>
          </a:p>
        </c:rich>
      </c:tx>
      <c:layout>
        <c:manualLayout>
          <c:xMode val="edge"/>
          <c:yMode val="edge"/>
          <c:x val="0.17875461541883536"/>
          <c:y val="3.38753387533875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28108591017959489"/>
          <c:y val="0.28714232524787292"/>
          <c:w val="0.50099630403342443"/>
          <c:h val="0.60189748610670601"/>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C42A-4818-A58A-67DFC93BFA1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42A-4818-A58A-67DFC93BFA19}"/>
              </c:ext>
            </c:extLst>
          </c:dPt>
          <c:dLbls>
            <c:delete val="1"/>
          </c:dLbls>
          <c:val>
            <c:numRef>
              <c:f>'Avance de Ejecución Física'!$A$3:$A$4</c:f>
              <c:numCache>
                <c:formatCode>0.00%</c:formatCode>
                <c:ptCount val="2"/>
                <c:pt idx="0">
                  <c:v>0.42004060146476108</c:v>
                </c:pt>
                <c:pt idx="1">
                  <c:v>0.57995939853523892</c:v>
                </c:pt>
              </c:numCache>
            </c:numRef>
          </c:val>
          <c:extLst>
            <c:ext xmlns:c16="http://schemas.microsoft.com/office/drawing/2014/chart" uri="{C3380CC4-5D6E-409C-BE32-E72D297353CC}">
              <c16:uniqueId val="{00000004-C42A-4818-A58A-67DFC93BFA19}"/>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s-CO" sz="1200" b="1">
                <a:latin typeface="Montserrat" panose="02000505000000020004" pitchFamily="2" charset="0"/>
              </a:rPr>
              <a:t>Porcentaje</a:t>
            </a:r>
            <a:r>
              <a:rPr lang="es-CO" sz="1200" b="1" baseline="0">
                <a:latin typeface="Montserrat" panose="02000505000000020004" pitchFamily="2" charset="0"/>
              </a:rPr>
              <a:t> de Avance de la Vigencia</a:t>
            </a:r>
            <a:endParaRPr lang="es-CO" sz="1200" b="1">
              <a:latin typeface="Montserrat" panose="02000505000000020004" pitchFamily="2"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28108591017959489"/>
          <c:y val="0.28714232524787292"/>
          <c:w val="0.50099630403342443"/>
          <c:h val="0.60189748610670601"/>
        </c:manualLayout>
      </c:layout>
      <c:doughnutChart>
        <c:varyColors val="1"/>
        <c:ser>
          <c:idx val="0"/>
          <c:order val="0"/>
          <c:dPt>
            <c:idx val="0"/>
            <c:bubble3D val="0"/>
            <c:spPr>
              <a:solidFill>
                <a:schemeClr val="accent3"/>
              </a:solidFill>
              <a:ln w="19050">
                <a:solidFill>
                  <a:schemeClr val="lt1"/>
                </a:solidFill>
              </a:ln>
              <a:effectLst/>
            </c:spPr>
            <c:extLst>
              <c:ext xmlns:c16="http://schemas.microsoft.com/office/drawing/2014/chart" uri="{C3380CC4-5D6E-409C-BE32-E72D297353CC}">
                <c16:uniqueId val="{00000001-2E19-4697-A608-20E64B6D4D3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E19-4697-A608-20E64B6D4D3D}"/>
              </c:ext>
            </c:extLst>
          </c:dPt>
          <c:dLbls>
            <c:delete val="1"/>
          </c:dLbls>
          <c:val>
            <c:numRef>
              <c:f>'Avance de Ejecución Física'!$B$3:$B$4</c:f>
              <c:numCache>
                <c:formatCode>0.00%</c:formatCode>
                <c:ptCount val="2"/>
                <c:pt idx="0">
                  <c:v>0.56479413102424991</c:v>
                </c:pt>
                <c:pt idx="1">
                  <c:v>0.43520586897575009</c:v>
                </c:pt>
              </c:numCache>
            </c:numRef>
          </c:val>
          <c:extLst>
            <c:ext xmlns:c16="http://schemas.microsoft.com/office/drawing/2014/chart" uri="{C3380CC4-5D6E-409C-BE32-E72D297353CC}">
              <c16:uniqueId val="{00000004-2E19-4697-A608-20E64B6D4D3D}"/>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anose="02000505000000020004" pitchFamily="2" charset="0"/>
                <a:ea typeface="+mn-ea"/>
                <a:cs typeface="+mn-cs"/>
              </a:defRPr>
            </a:pPr>
            <a:r>
              <a:rPr lang="en-US" b="1">
                <a:latin typeface="Montserrat" panose="02000505000000020004" pitchFamily="2" charset="0"/>
              </a:rPr>
              <a:t>Porcentaje Avance Cuatrienio Lineas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ontserrat" panose="02000505000000020004" pitchFamily="2" charset="0"/>
              <a:ea typeface="+mn-ea"/>
              <a:cs typeface="+mn-cs"/>
            </a:defRPr>
          </a:pPr>
          <a:endParaRPr lang="es-CO"/>
        </a:p>
      </c:txPr>
    </c:title>
    <c:autoTitleDeleted val="0"/>
    <c:plotArea>
      <c:layout/>
      <c:barChart>
        <c:barDir val="bar"/>
        <c:grouping val="clustered"/>
        <c:varyColors val="0"/>
        <c:ser>
          <c:idx val="0"/>
          <c:order val="0"/>
          <c:tx>
            <c:strRef>
              <c:f>'Avance de Ejecución Física'!$H$11</c:f>
              <c:strCache>
                <c:ptCount val="1"/>
                <c:pt idx="0">
                  <c:v>% Eficacia Operativa</c:v>
                </c:pt>
              </c:strCache>
            </c:strRef>
          </c:tx>
          <c:spPr>
            <a:solidFill>
              <a:schemeClr val="accent3"/>
            </a:solidFill>
            <a:ln w="38100" cap="rnd">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ontserrat" panose="02000505000000020004" pitchFamily="2" charset="0"/>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'Avance de Ejecución Física'!$D$12:$D$16</c:f>
              <c:strCache>
                <c:ptCount val="5"/>
                <c:pt idx="0">
                  <c:v>Transformación del Ser Humano</c:v>
                </c:pt>
                <c:pt idx="1">
                  <c:v>Sucre se Transforma: Competitividad Sostenible</c:v>
                </c:pt>
                <c:pt idx="2">
                  <c:v>Territorio, Sostenibilidad y Oportunidades</c:v>
                </c:pt>
                <c:pt idx="3">
                  <c:v>Institucionalidad Cercana a la Gente</c:v>
                </c:pt>
                <c:pt idx="4">
                  <c:v>Capítulo de Paz</c:v>
                </c:pt>
              </c:strCache>
            </c:strRef>
          </c:cat>
          <c:val>
            <c:numRef>
              <c:f>'Avance de Ejecución Física'!$H$12:$H$16</c:f>
              <c:numCache>
                <c:formatCode>0.00%</c:formatCode>
                <c:ptCount val="5"/>
                <c:pt idx="0">
                  <c:v>0.66796171057945386</c:v>
                </c:pt>
                <c:pt idx="1">
                  <c:v>0.47630228988982432</c:v>
                </c:pt>
                <c:pt idx="2">
                  <c:v>0.44411419944291497</c:v>
                </c:pt>
                <c:pt idx="3">
                  <c:v>0.55484870175864665</c:v>
                </c:pt>
                <c:pt idx="4">
                  <c:v>0.49640845739626233</c:v>
                </c:pt>
              </c:numCache>
            </c:numRef>
          </c:val>
          <c:extLst>
            <c:ext xmlns:c16="http://schemas.microsoft.com/office/drawing/2014/chart" uri="{C3380CC4-5D6E-409C-BE32-E72D297353CC}">
              <c16:uniqueId val="{00000000-1940-4677-8CB2-F070D31C1B39}"/>
            </c:ext>
          </c:extLst>
        </c:ser>
        <c:dLbls>
          <c:showLegendKey val="0"/>
          <c:showVal val="0"/>
          <c:showCatName val="0"/>
          <c:showSerName val="0"/>
          <c:showPercent val="0"/>
          <c:showBubbleSize val="0"/>
        </c:dLbls>
        <c:gapWidth val="182"/>
        <c:axId val="488694943"/>
        <c:axId val="488695903"/>
      </c:barChart>
      <c:catAx>
        <c:axId val="48869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488695903"/>
        <c:crosses val="autoZero"/>
        <c:auto val="1"/>
        <c:lblAlgn val="ctr"/>
        <c:lblOffset val="100"/>
        <c:noMultiLvlLbl val="0"/>
      </c:catAx>
      <c:valAx>
        <c:axId val="488695903"/>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4886949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Montserrat" panose="02000505000000020004" pitchFamily="2" charset="0"/>
              </a:rPr>
              <a:t>Porcentaje Avance Vigencia Sectores PDD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bar"/>
        <c:grouping val="clustered"/>
        <c:varyColors val="0"/>
        <c:ser>
          <c:idx val="0"/>
          <c:order val="0"/>
          <c:tx>
            <c:strRef>
              <c:f>'Avance de Ejecución Física'!$N$2</c:f>
              <c:strCache>
                <c:ptCount val="1"/>
                <c:pt idx="0">
                  <c:v>% Eficacia Operativa</c:v>
                </c:pt>
              </c:strCache>
            </c:strRef>
          </c:tx>
          <c:spPr>
            <a:solidFill>
              <a:schemeClr val="accent3"/>
            </a:solidFill>
            <a:ln w="38100">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ontserrat" panose="02000505000000020004" pitchFamily="2" charset="0"/>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'Avance de Ejecución Física'!$J$3:$J$25</c:f>
              <c:strCache>
                <c:ptCount val="23"/>
                <c:pt idx="0">
                  <c:v>Inclusión Social</c:v>
                </c:pt>
                <c:pt idx="1">
                  <c:v>Educación</c:v>
                </c:pt>
                <c:pt idx="2">
                  <c:v>Salud</c:v>
                </c:pt>
                <c:pt idx="3">
                  <c:v>Deporte Y Recreación</c:v>
                </c:pt>
                <c:pt idx="4">
                  <c:v>Sucre un cuadro vivo de Cultura</c:v>
                </c:pt>
                <c:pt idx="5">
                  <c:v>Bellas Artes</c:v>
                </c:pt>
                <c:pt idx="6">
                  <c:v>Comercio e Industria</c:v>
                </c:pt>
                <c:pt idx="7">
                  <c:v>Turismo</c:v>
                </c:pt>
                <c:pt idx="8">
                  <c:v>Trabajo y empleabilidad</c:v>
                </c:pt>
                <c:pt idx="9">
                  <c:v>Ciencia, Tecnología e Innovación</c:v>
                </c:pt>
                <c:pt idx="10">
                  <c:v>Agricultura y Desarrollo Rural</c:v>
                </c:pt>
                <c:pt idx="11">
                  <c:v>Vivienda Ciudad y Territorio</c:v>
                </c:pt>
                <c:pt idx="12">
                  <c:v>Medio Ambiente</c:v>
                </c:pt>
                <c:pt idx="13">
                  <c:v>Minas y Energía</c:v>
                </c:pt>
                <c:pt idx="14">
                  <c:v>Transporte</c:v>
                </c:pt>
                <c:pt idx="15">
                  <c:v>Técnologías de la información y las comunicaciones - TIC</c:v>
                </c:pt>
                <c:pt idx="16">
                  <c:v>Fortalecimiento Institucional</c:v>
                </c:pt>
                <c:pt idx="17">
                  <c:v>Sucre Segura para Todos</c:v>
                </c:pt>
                <c:pt idx="18">
                  <c:v>Participación Ciudadana</c:v>
                </c:pt>
                <c:pt idx="19">
                  <c:v>Gestión de riesgo de desastres y adaptación al cambio climático</c:v>
                </c:pt>
                <c:pt idx="20">
                  <c:v>Temática 1: Programas de Desarrollo con Enfoque Territorial</c:v>
                </c:pt>
                <c:pt idx="21">
                  <c:v>Temática 2: Víctimas del conflicto armado en Sucre</c:v>
                </c:pt>
                <c:pt idx="22">
                  <c:v>Temática 3: Reincorporación y reintegración ex combatientes FARC</c:v>
                </c:pt>
              </c:strCache>
            </c:strRef>
          </c:cat>
          <c:val>
            <c:numRef>
              <c:f>'Avance de Ejecución Física'!$N$3:$N$25</c:f>
              <c:numCache>
                <c:formatCode>0.00%</c:formatCode>
                <c:ptCount val="23"/>
                <c:pt idx="0">
                  <c:v>0.59569953839683099</c:v>
                </c:pt>
                <c:pt idx="1">
                  <c:v>0.46078476351351355</c:v>
                </c:pt>
                <c:pt idx="2">
                  <c:v>0.7954545454545453</c:v>
                </c:pt>
                <c:pt idx="3">
                  <c:v>0.76923076923076916</c:v>
                </c:pt>
                <c:pt idx="4">
                  <c:v>0.27586206896551724</c:v>
                </c:pt>
                <c:pt idx="5">
                  <c:v>0.66666666666666663</c:v>
                </c:pt>
                <c:pt idx="6">
                  <c:v>0</c:v>
                </c:pt>
                <c:pt idx="7">
                  <c:v>0.22222222222222221</c:v>
                </c:pt>
                <c:pt idx="8">
                  <c:v>0.22749999999999998</c:v>
                </c:pt>
                <c:pt idx="9">
                  <c:v>0</c:v>
                </c:pt>
                <c:pt idx="10">
                  <c:v>0.127</c:v>
                </c:pt>
                <c:pt idx="11">
                  <c:v>6.25E-2</c:v>
                </c:pt>
                <c:pt idx="12">
                  <c:v>0.4375</c:v>
                </c:pt>
                <c:pt idx="13">
                  <c:v>0.14285714285714285</c:v>
                </c:pt>
                <c:pt idx="14">
                  <c:v>0.10450134050346815</c:v>
                </c:pt>
                <c:pt idx="15">
                  <c:v>0.45454545454545447</c:v>
                </c:pt>
                <c:pt idx="16">
                  <c:v>0.31578947368421051</c:v>
                </c:pt>
                <c:pt idx="17">
                  <c:v>0.45454545454545447</c:v>
                </c:pt>
                <c:pt idx="18">
                  <c:v>0.45454545454545447</c:v>
                </c:pt>
                <c:pt idx="19">
                  <c:v>1</c:v>
                </c:pt>
                <c:pt idx="20">
                  <c:v>0.1111111111111111</c:v>
                </c:pt>
                <c:pt idx="21">
                  <c:v>0.46666666666666662</c:v>
                </c:pt>
                <c:pt idx="22">
                  <c:v>0.4</c:v>
                </c:pt>
              </c:numCache>
            </c:numRef>
          </c:val>
          <c:extLst>
            <c:ext xmlns:c16="http://schemas.microsoft.com/office/drawing/2014/chart" uri="{C3380CC4-5D6E-409C-BE32-E72D297353CC}">
              <c16:uniqueId val="{00000000-3BA4-4E73-8619-3DDFF762FD13}"/>
            </c:ext>
          </c:extLst>
        </c:ser>
        <c:dLbls>
          <c:dLblPos val="outEnd"/>
          <c:showLegendKey val="0"/>
          <c:showVal val="1"/>
          <c:showCatName val="0"/>
          <c:showSerName val="0"/>
          <c:showPercent val="0"/>
          <c:showBubbleSize val="0"/>
        </c:dLbls>
        <c:gapWidth val="182"/>
        <c:axId val="459754735"/>
        <c:axId val="459755215"/>
      </c:barChart>
      <c:catAx>
        <c:axId val="45975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459755215"/>
        <c:crosses val="autoZero"/>
        <c:auto val="1"/>
        <c:lblAlgn val="ctr"/>
        <c:lblOffset val="100"/>
        <c:noMultiLvlLbl val="0"/>
      </c:catAx>
      <c:valAx>
        <c:axId val="459755215"/>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45975473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anose="02000505000000020004" pitchFamily="2" charset="0"/>
                <a:ea typeface="+mn-ea"/>
                <a:cs typeface="+mn-cs"/>
              </a:defRPr>
            </a:pPr>
            <a:r>
              <a:rPr lang="en-US" b="1">
                <a:latin typeface="Montserrat" panose="02000505000000020004" pitchFamily="2" charset="0"/>
              </a:rPr>
              <a:t>Porcentaje de Avance</a:t>
            </a:r>
            <a:r>
              <a:rPr lang="en-US" b="1" baseline="0">
                <a:latin typeface="Montserrat" panose="02000505000000020004" pitchFamily="2" charset="0"/>
              </a:rPr>
              <a:t> Cuatrienio Sectores PDD</a:t>
            </a:r>
            <a:endParaRPr lang="en-US" b="1">
              <a:latin typeface="Montserrat" panose="02000505000000020004" pitchFamily="2"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anose="02000505000000020004" pitchFamily="2" charset="0"/>
              <a:ea typeface="+mn-ea"/>
              <a:cs typeface="+mn-cs"/>
            </a:defRPr>
          </a:pPr>
          <a:endParaRPr lang="en-US"/>
        </a:p>
      </c:txPr>
    </c:title>
    <c:autoTitleDeleted val="0"/>
    <c:plotArea>
      <c:layout/>
      <c:barChart>
        <c:barDir val="bar"/>
        <c:grouping val="clustered"/>
        <c:varyColors val="0"/>
        <c:ser>
          <c:idx val="0"/>
          <c:order val="0"/>
          <c:tx>
            <c:strRef>
              <c:f>'Avance de Ejecución Física'!$T$2</c:f>
              <c:strCache>
                <c:ptCount val="1"/>
                <c:pt idx="0">
                  <c:v>% Eficacia Operativa</c:v>
                </c:pt>
              </c:strCache>
            </c:strRef>
          </c:tx>
          <c:spPr>
            <a:solidFill>
              <a:schemeClr val="accent3"/>
            </a:solidFill>
            <a:ln w="38100">
              <a:solidFill>
                <a:schemeClr val="accent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ontserrat" panose="02000505000000020004" pitchFamily="2" charset="0"/>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'Avance de Ejecución Física'!$P$3:$P$25</c:f>
              <c:strCache>
                <c:ptCount val="23"/>
                <c:pt idx="0">
                  <c:v>Inclusión Social</c:v>
                </c:pt>
                <c:pt idx="1">
                  <c:v>Educación</c:v>
                </c:pt>
                <c:pt idx="2">
                  <c:v>Salud</c:v>
                </c:pt>
                <c:pt idx="3">
                  <c:v>Deporte Y Recreación</c:v>
                </c:pt>
                <c:pt idx="4">
                  <c:v>Sucre un cuadro vivo de Cultura</c:v>
                </c:pt>
                <c:pt idx="5">
                  <c:v>Bellas Artes</c:v>
                </c:pt>
                <c:pt idx="6">
                  <c:v>Comercio e Industria</c:v>
                </c:pt>
                <c:pt idx="7">
                  <c:v>Turismo</c:v>
                </c:pt>
                <c:pt idx="8">
                  <c:v>Trabajo y empleabilidad</c:v>
                </c:pt>
                <c:pt idx="9">
                  <c:v>Ciencia, Tecnología e Innovación</c:v>
                </c:pt>
                <c:pt idx="10">
                  <c:v>Agricultura y Desarrollo Rural</c:v>
                </c:pt>
                <c:pt idx="11">
                  <c:v>Vivienda Ciudad y Territorio</c:v>
                </c:pt>
                <c:pt idx="12">
                  <c:v>Medio Ambiente</c:v>
                </c:pt>
                <c:pt idx="13">
                  <c:v>Minas y Energía</c:v>
                </c:pt>
                <c:pt idx="14">
                  <c:v>Transporte</c:v>
                </c:pt>
                <c:pt idx="15">
                  <c:v>Técnologías de la información y las comunicaciones - TIC</c:v>
                </c:pt>
                <c:pt idx="16">
                  <c:v>Fortalecimiento Institucional</c:v>
                </c:pt>
                <c:pt idx="17">
                  <c:v>Sucre Segura para Todos</c:v>
                </c:pt>
                <c:pt idx="18">
                  <c:v>Participación Ciudadana</c:v>
                </c:pt>
                <c:pt idx="19">
                  <c:v>Gestión de riesgo de desastres y adaptación al cambio climático</c:v>
                </c:pt>
                <c:pt idx="20">
                  <c:v>Temática 1: Programas de Desarrollo con Enfoque Territorial</c:v>
                </c:pt>
                <c:pt idx="21">
                  <c:v>Temática 2: Víctimas del conflicto armado en Sucre</c:v>
                </c:pt>
                <c:pt idx="22">
                  <c:v>Temática 3: Reincorporación y reintegración ex combatientes FARC</c:v>
                </c:pt>
              </c:strCache>
            </c:strRef>
          </c:cat>
          <c:val>
            <c:numRef>
              <c:f>'Avance de Ejecución Física'!$T$3:$T$25</c:f>
              <c:numCache>
                <c:formatCode>0.00%</c:formatCode>
                <c:ptCount val="23"/>
                <c:pt idx="0">
                  <c:v>0.71826416391371117</c:v>
                </c:pt>
                <c:pt idx="1">
                  <c:v>0.62368344043569801</c:v>
                </c:pt>
                <c:pt idx="2">
                  <c:v>0.79832636612021846</c:v>
                </c:pt>
                <c:pt idx="3">
                  <c:v>0.77876984126984117</c:v>
                </c:pt>
                <c:pt idx="4">
                  <c:v>0.35724667792061643</c:v>
                </c:pt>
                <c:pt idx="5">
                  <c:v>0.91611111111111099</c:v>
                </c:pt>
                <c:pt idx="6">
                  <c:v>0.6036111111111111</c:v>
                </c:pt>
                <c:pt idx="7">
                  <c:v>0.46666666666666667</c:v>
                </c:pt>
                <c:pt idx="8">
                  <c:v>0.60353333333333337</c:v>
                </c:pt>
                <c:pt idx="9">
                  <c:v>0.49173333333333347</c:v>
                </c:pt>
                <c:pt idx="10">
                  <c:v>0.37540523580402529</c:v>
                </c:pt>
                <c:pt idx="11">
                  <c:v>0.3560183150183151</c:v>
                </c:pt>
                <c:pt idx="12">
                  <c:v>0.38483516483516489</c:v>
                </c:pt>
                <c:pt idx="13">
                  <c:v>0.63029899252518684</c:v>
                </c:pt>
                <c:pt idx="14">
                  <c:v>0.38491771697303401</c:v>
                </c:pt>
                <c:pt idx="15">
                  <c:v>0.6274208453085377</c:v>
                </c:pt>
                <c:pt idx="16">
                  <c:v>0.51793677271163463</c:v>
                </c:pt>
                <c:pt idx="17">
                  <c:v>0.57777777777777795</c:v>
                </c:pt>
                <c:pt idx="18">
                  <c:v>0.37857142857142856</c:v>
                </c:pt>
                <c:pt idx="19">
                  <c:v>0.98437500000000011</c:v>
                </c:pt>
                <c:pt idx="20">
                  <c:v>0.43035459662288933</c:v>
                </c:pt>
                <c:pt idx="21">
                  <c:v>0.56602870813397133</c:v>
                </c:pt>
                <c:pt idx="22">
                  <c:v>0.41666666666666669</c:v>
                </c:pt>
              </c:numCache>
            </c:numRef>
          </c:val>
          <c:extLst>
            <c:ext xmlns:c16="http://schemas.microsoft.com/office/drawing/2014/chart" uri="{C3380CC4-5D6E-409C-BE32-E72D297353CC}">
              <c16:uniqueId val="{00000000-5BBA-4095-AC90-47B33CCAA47B}"/>
            </c:ext>
          </c:extLst>
        </c:ser>
        <c:dLbls>
          <c:dLblPos val="outEnd"/>
          <c:showLegendKey val="0"/>
          <c:showVal val="1"/>
          <c:showCatName val="0"/>
          <c:showSerName val="0"/>
          <c:showPercent val="0"/>
          <c:showBubbleSize val="0"/>
        </c:dLbls>
        <c:gapWidth val="182"/>
        <c:axId val="380189327"/>
        <c:axId val="380192207"/>
      </c:barChart>
      <c:catAx>
        <c:axId val="38018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380192207"/>
        <c:crosses val="autoZero"/>
        <c:auto val="1"/>
        <c:lblAlgn val="ctr"/>
        <c:lblOffset val="100"/>
        <c:noMultiLvlLbl val="0"/>
      </c:catAx>
      <c:valAx>
        <c:axId val="380192207"/>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ontserrat" panose="02000505000000020004" pitchFamily="2" charset="0"/>
                <a:ea typeface="+mn-ea"/>
                <a:cs typeface="+mn-cs"/>
              </a:defRPr>
            </a:pPr>
            <a:endParaRPr lang="es-CO"/>
          </a:p>
        </c:txPr>
        <c:crossAx val="3801893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647700</xdr:colOff>
      <xdr:row>0</xdr:row>
      <xdr:rowOff>175260</xdr:rowOff>
    </xdr:from>
    <xdr:to>
      <xdr:col>11</xdr:col>
      <xdr:colOff>190500</xdr:colOff>
      <xdr:row>15</xdr:row>
      <xdr:rowOff>137160</xdr:rowOff>
    </xdr:to>
    <xdr:graphicFrame macro="">
      <xdr:nvGraphicFramePr>
        <xdr:cNvPr id="2" name="Gráfico 1">
          <a:extLst>
            <a:ext uri="{FF2B5EF4-FFF2-40B4-BE49-F238E27FC236}">
              <a16:creationId xmlns:a16="http://schemas.microsoft.com/office/drawing/2014/main" id="{DE7EFD45-EEF0-4DA3-8748-12530012B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160020</xdr:colOff>
      <xdr:row>1</xdr:row>
      <xdr:rowOff>7620</xdr:rowOff>
    </xdr:from>
    <xdr:to>
      <xdr:col>3</xdr:col>
      <xdr:colOff>480060</xdr:colOff>
      <xdr:row>11</xdr:row>
      <xdr:rowOff>53340</xdr:rowOff>
    </xdr:to>
    <xdr:graphicFrame macro="">
      <xdr:nvGraphicFramePr>
        <xdr:cNvPr id="3" name="Gráfico 2">
          <a:extLst>
            <a:ext uri="{FF2B5EF4-FFF2-40B4-BE49-F238E27FC236}">
              <a16:creationId xmlns:a16="http://schemas.microsoft.com/office/drawing/2014/main" id="{2E128096-1155-4DD0-BA79-EE9E102E8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11</xdr:row>
      <xdr:rowOff>144780</xdr:rowOff>
    </xdr:from>
    <xdr:to>
      <xdr:col>3</xdr:col>
      <xdr:colOff>487680</xdr:colOff>
      <xdr:row>22</xdr:row>
      <xdr:rowOff>7620</xdr:rowOff>
    </xdr:to>
    <xdr:graphicFrame macro="">
      <xdr:nvGraphicFramePr>
        <xdr:cNvPr id="4" name="Gráfico 3">
          <a:extLst>
            <a:ext uri="{FF2B5EF4-FFF2-40B4-BE49-F238E27FC236}">
              <a16:creationId xmlns:a16="http://schemas.microsoft.com/office/drawing/2014/main" id="{1EBB9DD9-C6AC-4232-8B09-F216264BB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624840</xdr:colOff>
      <xdr:row>16</xdr:row>
      <xdr:rowOff>76200</xdr:rowOff>
    </xdr:from>
    <xdr:to>
      <xdr:col>11</xdr:col>
      <xdr:colOff>190500</xdr:colOff>
      <xdr:row>31</xdr:row>
      <xdr:rowOff>76200</xdr:rowOff>
    </xdr:to>
    <xdr:graphicFrame macro="">
      <xdr:nvGraphicFramePr>
        <xdr:cNvPr id="5" name="Gráfico 4">
          <a:extLst>
            <a:ext uri="{FF2B5EF4-FFF2-40B4-BE49-F238E27FC236}">
              <a16:creationId xmlns:a16="http://schemas.microsoft.com/office/drawing/2014/main" id="{05EB7B47-9817-42EE-9CB7-486FEB63B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457200</xdr:colOff>
      <xdr:row>0</xdr:row>
      <xdr:rowOff>137160</xdr:rowOff>
    </xdr:from>
    <xdr:to>
      <xdr:col>22</xdr:col>
      <xdr:colOff>175260</xdr:colOff>
      <xdr:row>35</xdr:row>
      <xdr:rowOff>7620</xdr:rowOff>
    </xdr:to>
    <xdr:graphicFrame macro="">
      <xdr:nvGraphicFramePr>
        <xdr:cNvPr id="6" name="Gráfico 5">
          <a:extLst>
            <a:ext uri="{FF2B5EF4-FFF2-40B4-BE49-F238E27FC236}">
              <a16:creationId xmlns:a16="http://schemas.microsoft.com/office/drawing/2014/main" id="{6107A35F-2062-4744-BA73-6110404C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342900</xdr:colOff>
      <xdr:row>0</xdr:row>
      <xdr:rowOff>129540</xdr:rowOff>
    </xdr:from>
    <xdr:to>
      <xdr:col>33</xdr:col>
      <xdr:colOff>548640</xdr:colOff>
      <xdr:row>35</xdr:row>
      <xdr:rowOff>76200</xdr:rowOff>
    </xdr:to>
    <xdr:graphicFrame macro="">
      <xdr:nvGraphicFramePr>
        <xdr:cNvPr id="7" name="Gráfico 6">
          <a:extLst>
            <a:ext uri="{FF2B5EF4-FFF2-40B4-BE49-F238E27FC236}">
              <a16:creationId xmlns:a16="http://schemas.microsoft.com/office/drawing/2014/main" id="{D6FC8C45-4B4C-4659-8422-2A5A21799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0.39831</cdr:x>
      <cdr:y>0.5122</cdr:y>
    </cdr:from>
    <cdr:to>
      <cdr:x>0.68927</cdr:x>
      <cdr:y>0.69106</cdr:y>
    </cdr:to>
    <cdr:sp macro="" textlink="'Avance de Ejecución Física'!$A$3">
      <cdr:nvSpPr>
        <cdr:cNvPr id="2" name="CuadroTexto 1">
          <a:extLst xmlns:a="http://schemas.openxmlformats.org/drawingml/2006/main">
            <a:ext uri="{FF2B5EF4-FFF2-40B4-BE49-F238E27FC236}">
              <a16:creationId xmlns:a16="http://schemas.microsoft.com/office/drawing/2014/main" id="{16D9E412-4EE4-8AE5-F857-C015AE125479}"/>
            </a:ext>
          </a:extLst>
        </cdr:cNvPr>
        <cdr:cNvSpPr txBox="1"/>
      </cdr:nvSpPr>
      <cdr:spPr>
        <a:xfrm xmlns:a="http://schemas.openxmlformats.org/drawingml/2006/main">
          <a:off x="1074420" y="960120"/>
          <a:ext cx="784860" cy="3352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FF17DD10-FA2F-4C8E-ADE5-399C4F826658}" type="TxLink">
            <a:rPr lang="en-US" sz="1400" b="1" i="0" u="none" strike="noStrike" kern="1200">
              <a:solidFill>
                <a:srgbClr val="000000"/>
              </a:solidFill>
              <a:latin typeface="Aptos Narrow"/>
            </a:rPr>
            <a:pPr/>
            <a:t>42,00%</a:t>
          </a:fld>
          <a:endParaRPr lang="es-CO" sz="2800" kern="1200"/>
        </a:p>
      </cdr:txBody>
    </cdr:sp>
  </cdr:relSizeAnchor>
</c:userShapes>
</file>

<file path=xl/drawings/drawing3.xml><?xml version="1.0" encoding="utf-8"?>
<c:userShapes xmlns:c="http://schemas.openxmlformats.org/drawingml/2006/chart">
  <cdr:relSizeAnchor xmlns:cdr="http://schemas.openxmlformats.org/drawingml/2006/chartDrawing">
    <cdr:from>
      <cdr:x>0.40113</cdr:x>
      <cdr:y>0.5122</cdr:y>
    </cdr:from>
    <cdr:to>
      <cdr:x>0.70056</cdr:x>
      <cdr:y>0.69106</cdr:y>
    </cdr:to>
    <cdr:sp macro="" textlink="'Avance de Ejecución Física'!$B$3">
      <cdr:nvSpPr>
        <cdr:cNvPr id="2" name="CuadroTexto 1">
          <a:extLst xmlns:a="http://schemas.openxmlformats.org/drawingml/2006/main">
            <a:ext uri="{FF2B5EF4-FFF2-40B4-BE49-F238E27FC236}">
              <a16:creationId xmlns:a16="http://schemas.microsoft.com/office/drawing/2014/main" id="{16D9E412-4EE4-8AE5-F857-C015AE125479}"/>
            </a:ext>
          </a:extLst>
        </cdr:cNvPr>
        <cdr:cNvSpPr txBox="1"/>
      </cdr:nvSpPr>
      <cdr:spPr>
        <a:xfrm xmlns:a="http://schemas.openxmlformats.org/drawingml/2006/main">
          <a:off x="1082053" y="960129"/>
          <a:ext cx="807707" cy="3352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5894BE20-4098-43CD-9E99-05DE2CFF5AD0}" type="TxLink">
            <a:rPr lang="en-US" sz="1400" b="1" i="0" u="none" strike="noStrike" kern="1200">
              <a:solidFill>
                <a:srgbClr val="000000"/>
              </a:solidFill>
              <a:latin typeface="Aptos Narrow"/>
            </a:rPr>
            <a:pPr/>
            <a:t>56,48%</a:t>
          </a:fld>
          <a:endParaRPr lang="es-CO" sz="1400" kern="1200"/>
        </a:p>
      </cdr:txBody>
    </cdr:sp>
  </cdr:relSizeAnchor>
</c:userShape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A MARCELA ALVAREZ ARRIETA" refreshedDate="46134.70605763889" createdVersion="8" refreshedVersion="8" minRefreshableVersion="3" recordCount="468" xr:uid="{A70C44FE-5067-4476-A56D-46AD070CFB83}">
  <cacheSource type="worksheet">
    <worksheetSource name="tblPlanIndicativo_2"/>
  </cacheSource>
  <cacheFields count="97">
    <cacheField name="Codigo Meta" numFmtId="0">
      <sharedItems/>
    </cacheField>
    <cacheField name="Serie Numero" numFmtId="0">
      <sharedItems/>
    </cacheField>
    <cacheField name="Línea Estratégica" numFmtId="0">
      <sharedItems/>
    </cacheField>
    <cacheField name="Indicador de resultado" numFmtId="0">
      <sharedItems/>
    </cacheField>
    <cacheField name="Línea base" numFmtId="4">
      <sharedItems/>
    </cacheField>
    <cacheField name="Unidad de Medida" numFmtId="0">
      <sharedItems containsBlank="1"/>
    </cacheField>
    <cacheField name="Año base" numFmtId="0">
      <sharedItems/>
    </cacheField>
    <cacheField name="Fuente" numFmtId="0">
      <sharedItems/>
    </cacheField>
    <cacheField name="Meta cuatrienio" numFmtId="4">
      <sharedItems/>
    </cacheField>
    <cacheField name="ODS" numFmtId="0">
      <sharedItems/>
    </cacheField>
    <cacheField name="Sector PDD" numFmtId="0">
      <sharedItems/>
    </cacheField>
    <cacheField name="Numero Programa PDD" numFmtId="0">
      <sharedItems/>
    </cacheField>
    <cacheField name="Programa PDD" numFmtId="0">
      <sharedItems/>
    </cacheField>
    <cacheField name="Sector de inversión" numFmtId="0">
      <sharedItems/>
    </cacheField>
    <cacheField name="Código del sector" numFmtId="0">
      <sharedItems/>
    </cacheField>
    <cacheField name="Programa Presupuestal" numFmtId="0">
      <sharedItems/>
    </cacheField>
    <cacheField name="Código del programa" numFmtId="0">
      <sharedItems/>
    </cacheField>
    <cacheField name="Producto" numFmtId="0">
      <sharedItems/>
    </cacheField>
    <cacheField name="Código del producto" numFmtId="0">
      <sharedItems/>
    </cacheField>
    <cacheField name="Indicador de producto principal" numFmtId="0">
      <sharedItems/>
    </cacheField>
    <cacheField name="código de indicador principal" numFmtId="0">
      <sharedItems/>
    </cacheField>
    <cacheField name="Descripción" numFmtId="0">
      <sharedItems containsBlank="1" longText="1"/>
    </cacheField>
    <cacheField name="Medido a través de" numFmtId="0">
      <sharedItems containsBlank="1"/>
    </cacheField>
    <cacheField name="Tiene EDT" numFmtId="0">
      <sharedItems containsBlank="1"/>
    </cacheField>
    <cacheField name="Unidad de medida2" numFmtId="0">
      <sharedItems/>
    </cacheField>
    <cacheField name="Meta de cuatrenio" numFmtId="2">
      <sharedItems containsSemiMixedTypes="0" containsString="0" containsNumber="1" minValue="0.2" maxValue="32000000"/>
    </cacheField>
    <cacheField name="Tipo de Acumulación" numFmtId="0">
      <sharedItems/>
    </cacheField>
    <cacheField name="Responsable" numFmtId="0">
      <sharedItems count="36">
        <s v="Secretaria de Inclusión Social, Mujer y Equidad de Genero"/>
        <s v="Secretaría de Educación"/>
        <s v="Secretaría de Educación e INDERSUCRE"/>
        <s v="Secretaría de Salud"/>
        <s v="Secretaría de Salud y Secretaría de Inclusión Social, Mujer y Equidad de Género"/>
        <s v="INDERSUCRE"/>
        <s v="Fondo Mixto de Promoción de la Cultura y las Artes de Sucre"/>
        <s v="Escuela Politécnica de Artes y Ciencias"/>
        <s v="Secretaría de Desarrollo Económico y Medio Ambiente"/>
        <s v="Oficina de Innovación, Tecnología y Competitividad"/>
        <s v="Secretaría de Infraestructura"/>
        <s v="Secretaría de Planeación"/>
        <s v="EMPRESA AGUAS DE SUCRE S.A E.S"/>
        <s v="Minas y energía"/>
        <s v="Secretaría de Tránsito"/>
        <s v="Oficina TI"/>
        <s v="Secretaría General y Secretaría Privada "/>
        <s v="Secretaría General y Secretaría Privada"/>
        <s v="Secretaría General, Secretaría Privada y Secretaría de Infraestructura"/>
        <s v="Secretaría General, Secretaría Privada e INDERSUCRE"/>
        <s v="Secretaría de Interior y Secretaría de Infraestructura"/>
        <s v="Secretaría de Planeación y Secretaría General "/>
        <s v="Secretaría de Hacienda "/>
        <s v="Secretaría de Comunicaciones"/>
        <s v="Secretaría de Interior"/>
        <s v="Secretaría de Desarrollo Económico y Medio Ambiente, Secretaría de Interior y Secretaría de Salud."/>
        <s v="Unidad de Riesgo"/>
        <s v="Subsecretaría de Desarrollo Rural y Medio Ambiente y Secretaría de Interior"/>
        <s v="Secretaría de Energía y Secretaría de Interior"/>
        <s v="Secretaría de infraestructura y Secretaría de Interior"/>
        <s v="Oficina de Gestión de Tecnologías de la Información TI y Secretaría de Interior"/>
        <s v="Secretaría de Salud y Secretaría Interior."/>
        <s v="Secretaría de educación, Secretaría de infraestructura y Secretaría Interior"/>
        <s v="Empresa de Aguas de Sucre S.A. E.S.P y Secretaría de Interior"/>
        <s v="Secretaría de Desarrollo Económico y Medio Ambiente - Subsecretaría de desarrollo Rural y Medio ambiente y Secretaría de Interior"/>
        <s v="Secretaría de Inclusión Social, Mujer y Equidad de Género y Secretaría de Interior"/>
      </sharedItems>
    </cacheField>
    <cacheField name="Meta Física Esperada 2024" numFmtId="2">
      <sharedItems containsSemiMixedTypes="0" containsString="0" containsNumber="1" minValue="0" maxValue="8000000"/>
    </cacheField>
    <cacheField name="Meta Física Esperada 2025" numFmtId="2">
      <sharedItems containsSemiMixedTypes="0" containsString="0" containsNumber="1" minValue="0" maxValue="10000000"/>
    </cacheField>
    <cacheField name="Meta Física Esperada 2026" numFmtId="2">
      <sharedItems containsSemiMixedTypes="0" containsString="0" containsNumber="1" minValue="0" maxValue="8000000"/>
    </cacheField>
    <cacheField name="Meta Física Esperada 2027" numFmtId="2">
      <sharedItems containsSemiMixedTypes="0" containsString="0" containsNumber="1" minValue="0" maxValue="8000000"/>
    </cacheField>
    <cacheField name="PROYECTOS 2024" numFmtId="166">
      <sharedItems containsBlank="1" longText="1"/>
    </cacheField>
    <cacheField name="PROYECTOS Y/O GESTIONES PROGRAMADOS 2025" numFmtId="166">
      <sharedItems containsBlank="1" longText="1"/>
    </cacheField>
    <cacheField name="PROYECTOS 2025" numFmtId="166">
      <sharedItems containsBlank="1" longText="1"/>
    </cacheField>
    <cacheField name="PROYECTOS/GESTIONES PROGRAMADAS 2026" numFmtId="0">
      <sharedItems containsBlank="1" longText="1"/>
    </cacheField>
    <cacheField name="PROYECTOS 2026" numFmtId="0">
      <sharedItems containsBlank="1" longText="1"/>
    </cacheField>
    <cacheField name="PROYECTOS 2027" numFmtId="0">
      <sharedItems containsBlank="1" longText="1"/>
    </cacheField>
    <cacheField name="EJECUCIÓN 2024" numFmtId="4">
      <sharedItems containsString="0" containsBlank="1" containsNumber="1" minValue="0" maxValue="6319080"/>
    </cacheField>
    <cacheField name="PORCENTAJE DE EJECUCIÓN 2024" numFmtId="164">
      <sharedItems containsString="0" containsBlank="1" containsNumber="1" minValue="0" maxValue="1"/>
    </cacheField>
    <cacheField name="CATEGORÍA DE EJECUCIÓN FÍSICA 2024" numFmtId="0">
      <sharedItems containsBlank="1"/>
    </cacheField>
    <cacheField name="EJECUCIÓN 2025" numFmtId="4">
      <sharedItems containsString="0" containsBlank="1" containsNumber="1" minValue="0" maxValue="339917174.5"/>
    </cacheField>
    <cacheField name="PORCENTAJE DE EJECUCIÓN 2025" numFmtId="164">
      <sharedItems containsString="0" containsBlank="1" containsNumber="1" minValue="0" maxValue="1"/>
    </cacheField>
    <cacheField name="CATEGORÍA DE EJECUCIÓN FÍSICA 2025" numFmtId="0">
      <sharedItems containsBlank="1"/>
    </cacheField>
    <cacheField name="EJECUCIÓN 2026" numFmtId="4">
      <sharedItems containsString="0" containsBlank="1" containsNumber="1" minValue="0.1" maxValue="522216"/>
    </cacheField>
    <cacheField name="PORCENTAJE DE EJECUCIÓN 2026" numFmtId="10">
      <sharedItems containsString="0" containsBlank="1" containsNumber="1" minValue="0" maxValue="1"/>
    </cacheField>
    <cacheField name="CATEGORÍA DE EJECUCIÓN FÍSICA 2026" numFmtId="0">
      <sharedItems containsBlank="1"/>
    </cacheField>
    <cacheField name="EJECUCIÓN ACUMULADA" numFmtId="2">
      <sharedItems containsSemiMixedTypes="0" containsString="0" containsNumber="1" minValue="0" maxValue="339917175.5"/>
    </cacheField>
    <cacheField name="PORCENTAJE DE EJECUCIÓN ACUMULADA" numFmtId="10">
      <sharedItems containsSemiMixedTypes="0" containsString="0" containsNumber="1" minValue="0" maxValue="1"/>
    </cacheField>
    <cacheField name="CATEGORÍA DE EJECUCIÓN ACUMULADA" numFmtId="0">
      <sharedItems/>
    </cacheField>
    <cacheField name="Programación Recursos propios ICLD24" numFmtId="165">
      <sharedItems containsString="0" containsBlank="1" containsNumber="1" minValue="0" maxValue="4576892716.4342098"/>
    </cacheField>
    <cacheField name="Programación Recursos propios ICDE24" numFmtId="165">
      <sharedItems containsString="0" containsBlank="1" containsNumber="1" minValue="0" maxValue="23958558755"/>
    </cacheField>
    <cacheField name="Programación SGP Educación24" numFmtId="165">
      <sharedItems containsString="0" containsBlank="1" containsNumber="1" containsInteger="1" minValue="0" maxValue="641187920000"/>
    </cacheField>
    <cacheField name="Programación SGP Salud24" numFmtId="165">
      <sharedItems containsString="0" containsBlank="1" containsNumber="1" minValue="0" maxValue="6285698226"/>
    </cacheField>
    <cacheField name="Programación SGP APSB24" numFmtId="165">
      <sharedItems containsString="0" containsBlank="1" containsNumber="1" minValue="0" maxValue="7260745075"/>
    </cacheField>
    <cacheField name="Programación Cofinanciación Municipio24" numFmtId="165">
      <sharedItems containsString="0" containsBlank="1" containsNumber="1" minValue="0" maxValue="4674224545.9523001"/>
    </cacheField>
    <cacheField name="Programación Cofinanciación Nación24" numFmtId="165">
      <sharedItems containsString="0" containsBlank="1" containsNumber="1" minValue="0" maxValue="29500000000"/>
    </cacheField>
    <cacheField name="Programación Crédito24" numFmtId="165">
      <sharedItems containsString="0" containsBlank="1" containsNumber="1" containsInteger="1" minValue="0" maxValue="32000000000"/>
    </cacheField>
    <cacheField name="Programación Regalías24" numFmtId="165">
      <sharedItems containsString="0" containsBlank="1" containsNumber="1" minValue="0" maxValue="24682200000"/>
    </cacheField>
    <cacheField name="Programación Otras Fuentes24" numFmtId="165">
      <sharedItems containsString="0" containsBlank="1" containsNumber="1" minValue="0" maxValue="10000000000"/>
    </cacheField>
    <cacheField name="Programación TOTAL24" numFmtId="165">
      <sharedItems containsSemiMixedTypes="0" containsString="0" containsNumber="1" minValue="0" maxValue="641187920000"/>
    </cacheField>
    <cacheField name="Programación Recursos propios ICLD25" numFmtId="165">
      <sharedItems containsSemiMixedTypes="0" containsString="0" containsNumber="1" minValue="0" maxValue="4925960113.1987104"/>
    </cacheField>
    <cacheField name="Programación Recursos propios ICDE25" numFmtId="165">
      <sharedItems containsSemiMixedTypes="0" containsString="0" containsNumber="1" minValue="0" maxValue="25875243455.400002"/>
    </cacheField>
    <cacheField name="Programación SGP Educación25" numFmtId="165">
      <sharedItems containsSemiMixedTypes="0" containsString="0" containsNumber="1" minValue="0" maxValue="673247316000"/>
    </cacheField>
    <cacheField name="Programación SGP Salud25" numFmtId="165">
      <sharedItems containsSemiMixedTypes="0" containsString="0" containsNumber="1" minValue="0" maxValue="6725697101.8200006"/>
    </cacheField>
    <cacheField name="Programación SGP APSB25" numFmtId="165">
      <sharedItems containsSemiMixedTypes="0" containsString="0" containsNumber="1" minValue="0" maxValue="7260745075"/>
    </cacheField>
    <cacheField name="Programación Cofinanciación Municipio25" numFmtId="165">
      <sharedItems containsSemiMixedTypes="0" containsString="0" containsNumber="1" minValue="0" maxValue="1736255867.5050001"/>
    </cacheField>
    <cacheField name="Programación Cofinanciación Nación25" numFmtId="165">
      <sharedItems containsSemiMixedTypes="0" containsString="0" containsNumber="1" minValue="0" maxValue="35840000000"/>
    </cacheField>
    <cacheField name="Programación Crédito25" numFmtId="165">
      <sharedItems containsSemiMixedTypes="0" containsString="0" containsNumber="1" containsInteger="1" minValue="0" maxValue="0"/>
    </cacheField>
    <cacheField name="Programación Regalías25" numFmtId="165">
      <sharedItems containsSemiMixedTypes="0" containsString="0" containsNumber="1" minValue="0" maxValue="37832000000"/>
    </cacheField>
    <cacheField name="Programación Otras Fuentes25" numFmtId="165">
      <sharedItems containsSemiMixedTypes="0" containsString="0" containsNumber="1" minValue="0" maxValue="76000000000"/>
    </cacheField>
    <cacheField name="Programación TOTAL25" numFmtId="165">
      <sharedItems containsSemiMixedTypes="0" containsString="0" containsNumber="1" minValue="0" maxValue="673247316000"/>
    </cacheField>
    <cacheField name="Programación Recursos propios ICLD26" numFmtId="165">
      <sharedItems containsSemiMixedTypes="0" containsString="0" containsNumber="1" minValue="0" maxValue="5223721489.5397301"/>
    </cacheField>
    <cacheField name="Programación Recursos propios ICDE26" numFmtId="165">
      <sharedItems containsSemiMixedTypes="0" containsString="0" containsNumber="1" minValue="0" maxValue="27686510497.278"/>
    </cacheField>
    <cacheField name="Programación SGP Educación26" numFmtId="165">
      <sharedItems containsSemiMixedTypes="0" containsString="0" containsNumber="1" minValue="0" maxValue="706909681800"/>
    </cacheField>
    <cacheField name="Programación SGP Salud26" numFmtId="165">
      <sharedItems containsSemiMixedTypes="0" containsString="0" containsNumber="1" minValue="0" maxValue="7196495898.947401"/>
    </cacheField>
    <cacheField name="Programación SGP APSB26" numFmtId="165">
      <sharedItems containsSemiMixedTypes="0" containsString="0" containsNumber="1" minValue="0" maxValue="7260745075"/>
    </cacheField>
    <cacheField name="Programación Cofinanciación Municipio26" numFmtId="165">
      <sharedItems containsSemiMixedTypes="0" containsString="0" containsNumber="1" containsInteger="1" minValue="0" maxValue="900000000"/>
    </cacheField>
    <cacheField name="Programación Cofinanciación Nación26" numFmtId="165">
      <sharedItems containsSemiMixedTypes="0" containsString="0" containsNumber="1" containsInteger="1" minValue="0" maxValue="20509250000"/>
    </cacheField>
    <cacheField name="Programación Crédito26" numFmtId="165">
      <sharedItems containsSemiMixedTypes="0" containsString="0" containsNumber="1" containsInteger="1" minValue="0" maxValue="0"/>
    </cacheField>
    <cacheField name="Programación Regalías26" numFmtId="165">
      <sharedItems containsSemiMixedTypes="0" containsString="0" containsNumber="1" minValue="0" maxValue="64907668551.375"/>
    </cacheField>
    <cacheField name="Programación Otras Fuentes26" numFmtId="165">
      <sharedItems containsSemiMixedTypes="0" containsString="0" containsNumber="1" minValue="0" maxValue="25000000000"/>
    </cacheField>
    <cacheField name="Programación TOTAL26" numFmtId="165">
      <sharedItems containsSemiMixedTypes="0" containsString="0" containsNumber="1" minValue="0" maxValue="706909681800"/>
    </cacheField>
    <cacheField name="Programación Recursos propios ICLD27" numFmtId="165">
      <sharedItems containsSemiMixedTypes="0" containsString="0" containsNumber="1" minValue="0" maxValue="5537322205.8141899"/>
    </cacheField>
    <cacheField name="Programación Recursos propios ICDE27" numFmtId="165">
      <sharedItems containsSemiMixedTypes="0" containsString="0" containsNumber="1" minValue="0" maxValue="29624566232.087471"/>
    </cacheField>
    <cacheField name="Programación SGP Educación27" numFmtId="165">
      <sharedItems containsSemiMixedTypes="0" containsString="0" containsNumber="1" minValue="0" maxValue="742255165890"/>
    </cacheField>
    <cacheField name="Programación SGP Salud27" numFmtId="165">
      <sharedItems containsSemiMixedTypes="0" containsString="0" containsNumber="1" minValue="0" maxValue="7628285652.8842459"/>
    </cacheField>
    <cacheField name="Programación SGP APSB27" numFmtId="165">
      <sharedItems containsSemiMixedTypes="0" containsString="0" containsNumber="1" minValue="0" maxValue="7260745075"/>
    </cacheField>
    <cacheField name="Programación Cofinanciación Municipio27" numFmtId="165">
      <sharedItems containsSemiMixedTypes="0" containsString="0" containsNumber="1" containsInteger="1" minValue="0" maxValue="11200000000"/>
    </cacheField>
    <cacheField name="Programación Cofinanciación Nación27" numFmtId="165">
      <sharedItems containsSemiMixedTypes="0" containsString="0" containsNumber="1" containsInteger="1" minValue="0" maxValue="67087000000"/>
    </cacheField>
    <cacheField name="Programación Crédito27" numFmtId="165">
      <sharedItems containsSemiMixedTypes="0" containsString="0" containsNumber="1" containsInteger="1" minValue="0" maxValue="0"/>
    </cacheField>
    <cacheField name="Programación Regalías27" numFmtId="165">
      <sharedItems containsSemiMixedTypes="0" containsString="0" containsNumber="1" minValue="0" maxValue="64907668551.375"/>
    </cacheField>
    <cacheField name="Programación Otras Fuentes27" numFmtId="165">
      <sharedItems containsSemiMixedTypes="0" containsString="0" containsNumber="1" minValue="0" maxValue="10000000000"/>
    </cacheField>
    <cacheField name="Programación TOTAL27" numFmtId="165">
      <sharedItems containsSemiMixedTypes="0" containsString="0" containsNumber="1" minValue="0" maxValue="742255165890"/>
    </cacheField>
    <cacheField name="GRAN TOTAL" numFmtId="165">
      <sharedItems containsSemiMixedTypes="0" containsString="0" containsNumber="1" minValue="0" maxValue="2763600083690"/>
    </cacheField>
    <cacheField name="OBSERVACIONES SEGUIMIENTO" numFmtId="0">
      <sharedItems containsBlank="1" longText="1"/>
    </cacheField>
    <cacheField name="OBSERVACION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
  <r>
    <s v="MT001"/>
    <s v="2"/>
    <s v="Transformación del Ser Humano"/>
    <s v="Porcentaje de ejecución de las actividades del plan de acción de la “Política pública diferencial para la primera infancia, la infancia y adolescencia y el fortalecimiento familiar, porque en Sucre, ser niño, niña o adolescente cuenta, 2019-2029”"/>
    <s v="0,5"/>
    <s v="Porcentaje"/>
    <s v="2023"/>
    <s v="Informe de avance Politica para la primera infancia, la infancia y adolescencia y el fortalecimiento familiar"/>
    <s v="0,75"/>
    <s v="3. Salud y bienestar"/>
    <s v="Inclusión Social"/>
    <s v="1"/>
    <s v="Primera infancia, infancia y adolescencia con garantía de derechos y Oportunidades"/>
    <s v="Inclusión Social y Reconciliación"/>
    <s v="41"/>
    <s v="Desarrollo integral de la primera infancia a la juventud, y fortalecimiento de las capacidades de las familias de niñas, niños y adolescentes"/>
    <s v="4102"/>
    <s v="Servicio de protección integral a niños, niñas, adolescentes y jóvenes"/>
    <s v="4102052"/>
    <s v="Niños, niñas, adolescentes y jóvenes beneficiados"/>
    <s v="410205200"/>
    <s v="Servicios enfocados a garantizar los derechos fundamentales , la prevención de amenazas o vulneración y restablecimiento de derechos."/>
    <s v="Número de niños, niñas, adolescentes y jóvenes"/>
    <s v="No"/>
    <s v="Número"/>
    <n v="1500"/>
    <s v="Acumulativo"/>
    <x v="0"/>
    <n v="200"/>
    <n v="450"/>
    <n v="450"/>
    <n v="400"/>
    <s v="APOYO A LA MESA DE PARTICIPACIÓN DE NIÑOS, NIÑAS Y ADOLESCENTES 2024 EN EL DEPATRTAMENTO DE SUCRE (BPIN: Por Gestión) (Meta del Proyecto: 1050) (Ejecución 2024: 1050)"/>
    <s v="FOMENTO Y FORTALECIMIENTO DE UNIDADES PRODUCTIVAS A FAMILIAS CON NIÑOS, NIÑAS Y ADOLECENTES TRABAJADORES EN EL DEPARTAMENTYO DE SUCRE (Tipo Banco: Banco de Gestiones) (Meta de la gestión: )_x000a__x000a_APOYO A LA MESA DE PARTICIPACIÓN DE NIÑOS, NIÑAS Y ADOLESCENTES CAMPAMENTO 2025 EN EL DEPARTAMENTO DE SUCRE (Tipo Banco: Banco de Gestiones) (Meta de la gestión: 26)_x000a__x000a_IMPLEMENTACIÓN DE LA ESTRETEGIA MI TERRITORIO SIN VIOLENCIA (Tipo Banco: Banco de Gestiones) (Meta de la gestión: 574)_x000a__x000a_FORTALECIMIENTO DE LA INICIATIVA PRESENTADA EN LAS MESAS SUBREGIONALES DE PARTICIPACIÓN DE NIÑOS, NIÑAS Y ADOLESCENTES (BPIN: ) (Tipo de Banco: Sin Tipo de Banco)"/>
    <s v="APOYO A LA MESA DE PARTICIPACIÓN DE NIÑOS, NIÑAS Y ADOLESCENTES CAMPAMENTO 2025 EN EL DEPARTAMENTO DE SUCRE (Tipo de banco: Banco de Gestiones) (Meta de la gestión: 26) (Ejecutado: 26)_x000a__x000a_IMPLEMENTACIÓN DE LA ESTRETEGIA MI TERRITORIO SIN VIOLENCIA (Tipo de banco: Banco de Gestiones) (Meta de la gestión: 574) (Ejecutado: 643)"/>
    <s v="MESAS REGIONALES DE NIÑOS, NIÑAS Y ADOLESCENTES 2026_x000a__x000a_Implementación DE ACCIONES DE APOYO PSICOSOCIAL COMO ESTRATEGIA FRENTE A LAS PROBLEMÁTICAS DE SALUD MENTAL EN EL DEPARTAMENTO DE Sucre (BPIN: 202500000050658) (Meta del proyecto: 1040) (Tipo de Banco: Banco Territorial)_x000a__x000a_Desarrollo de talleres para la prevención de la violencia - campaña mi territorio sin violencia. (Meta Programada: 450) (Tipo de Banco: Banco de Gestiones)"/>
    <s v="Desarrollo de talleres para la prevención de la violencia - campaña mi territorio sin violencia. (Meta programada: 450) (Ejecución: 246) (Tipo de banco: Banco de Gestiones)"/>
    <s v="FORTALECIMIENTO DE LA INICIATIVA PRESENTADA EN LAS MESAS SUBREGIONALES DE PARTICIPACIÓN DE NIÑOS, NIÑAS Y ADOLESCENTES (Bpin: )"/>
    <n v="1050"/>
    <n v="1"/>
    <s v="Superior"/>
    <n v="669"/>
    <n v="1"/>
    <s v="Superior"/>
    <n v="246"/>
    <n v="1"/>
    <s v="Superior"/>
    <n v="1965"/>
    <n v="1"/>
    <s v="Superior"/>
    <n v="60000000"/>
    <n v="0"/>
    <n v="0"/>
    <n v="0"/>
    <n v="0"/>
    <n v="0"/>
    <n v="0"/>
    <n v="0"/>
    <n v="0"/>
    <n v="0"/>
    <n v="60000000"/>
    <n v="63000000"/>
    <n v="0"/>
    <n v="0"/>
    <n v="0"/>
    <n v="0"/>
    <n v="0"/>
    <n v="0"/>
    <n v="0"/>
    <n v="0"/>
    <n v="0"/>
    <n v="63000000"/>
    <n v="66150000.000000007"/>
    <n v="0"/>
    <n v="0"/>
    <n v="0"/>
    <n v="0"/>
    <n v="0"/>
    <n v="0"/>
    <n v="0"/>
    <n v="0"/>
    <n v="0"/>
    <n v="66150000.000000007"/>
    <n v="69457500.000000015"/>
    <n v="0"/>
    <n v="0"/>
    <n v="0"/>
    <n v="0"/>
    <n v="0"/>
    <n v="0"/>
    <n v="0"/>
    <n v="0"/>
    <n v="0"/>
    <n v="69457500.000000015"/>
    <n v="258607500"/>
    <s v="03/10/2024: se reviso la meta establecida con la profesional encargada de esta y se determino un error en el establecimiento de esta, solicita bajar de 1500 a 800 como esta la distribución por vigencia, teniendo en cuenta que esta meta ya se encuentra aprobada por asamblea, no puede hacerse una reducción, por lo que se solicita redistribución en vigencias, Actividad realizada por Gestión."/>
    <s v="Campaña para el fomento del acceso de los niños, niñas y adolescentes a las ofertas institucionales y campaña mi territorio sin violencias._x000a_"/>
  </r>
  <r>
    <s v="MT002"/>
    <s v="3"/>
    <s v="Transformación del Ser Humano"/>
    <s v="Porcentaje de ejecución de las actividades del plan de acción de la “Política pública diferencial para la primera infancia, la infancia y adolescencia y el fortalecimiento familiar, porque en Sucre, ser niño, niña o adolescente cuenta, 2019-2029”"/>
    <s v="0,5"/>
    <s v="Porcentaje"/>
    <s v="2023"/>
    <s v="Informe de avance Politica para la primera infancia, la infancia y adolescencia y el fortalecimiento familiar"/>
    <s v="0,75"/>
    <s v="3. Salud y bienestar"/>
    <s v="Inclusión Social"/>
    <s v="1"/>
    <s v="Primera infancia, infancia y adolescencia con garantía de derechos y Oportunidades"/>
    <s v="Gobierno Territorial"/>
    <s v="45"/>
    <s v="Fortalecimiento del buen gobierno para el respeto y garantía de los derechos humanos"/>
    <s v="4502"/>
    <s v="Servicio de educación informal"/>
    <s v="4502034"/>
    <s v="Personas Capacitadas"/>
    <s v="4502034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200"/>
    <s v="Acumulativo"/>
    <x v="0"/>
    <n v="50"/>
    <n v="50"/>
    <n v="50"/>
    <n v="50"/>
    <s v="CAPACITACION EN DERECHO INTERNACIONAL HUMANITARIO CON ENFASIS EN RECLUTAMIENTO (BPIN: Por Gestión) (Meta del Proyecto: 50) (Ejecución 2024: 50)_x000a__x000a_MESAS DE PARTICIPACION DE NIÑAS, NIÑOS Y ADOLESCENTES (BPIN: Por Gestión) (Meta del Proyecto: 180) (Ejecución 2024: 180)_x000a__x000a_CAPACITACIÓN A NIÑOS, NIÑAS Y ADOLESCENTES COMO DEFENSORES Y DEFENSORITOS (BPIN: Por Gestión) (Meta del Proyecto: 100) (Ejecución 2024: 100)"/>
    <m/>
    <m/>
    <s v="IMPLEMENTACIÓN DE LA ESTRETEGIA MI TERRITORIO SIN VIOLENCIA (BPIN: Por Gestión)_x000a__x000a_CAPACITACIÓN A NIÑOS, NIÑAS Y ADOLESCENTES (BPIN: Por Gestión)_x000a__x000a_Jornada de sencibilización sobre cuidado ambiental en articulación con interaseo (Meta Programada: 50) (Tipo de Banco: Banco de Gestiones)"/>
    <s v="Jornada de sencibilización sobre cuidado ambiental en articulación con interaseo (Meta programada: 50) (Ejecución: 53) (Tipo de banco: Banco de Gestiones)"/>
    <s v="IMPLEMENTACIÓN DE LA ESTRETEGIA MI TERRITORIO SIN VIOLENCIA (Bpin: Por Gestión)_x000a__x000a_CAPACITACIÓN A NIÑOS, NIÑAS Y ADOLESCENTES (Bpin: Por Gestión)"/>
    <n v="330"/>
    <n v="1"/>
    <s v="Superior"/>
    <n v="0"/>
    <n v="1"/>
    <s v="Superior"/>
    <n v="53"/>
    <n v="1"/>
    <s v="Superior"/>
    <n v="383"/>
    <n v="1"/>
    <s v="Superior"/>
    <n v="14000000"/>
    <n v="0"/>
    <n v="0"/>
    <n v="0"/>
    <n v="0"/>
    <n v="0"/>
    <n v="0"/>
    <n v="0"/>
    <n v="0"/>
    <n v="0"/>
    <n v="14000000"/>
    <n v="14700000"/>
    <n v="0"/>
    <n v="0"/>
    <n v="0"/>
    <n v="0"/>
    <n v="0"/>
    <n v="0"/>
    <n v="0"/>
    <n v="0"/>
    <n v="0"/>
    <n v="14700000"/>
    <n v="15435000"/>
    <n v="0"/>
    <n v="0"/>
    <n v="0"/>
    <n v="0"/>
    <n v="0"/>
    <n v="0"/>
    <n v="0"/>
    <n v="0"/>
    <n v="0"/>
    <n v="15435000"/>
    <n v="16206750"/>
    <n v="0"/>
    <n v="0"/>
    <n v="0"/>
    <n v="0"/>
    <n v="0"/>
    <n v="0"/>
    <n v="0"/>
    <n v="0"/>
    <n v="0"/>
    <n v="16206750"/>
    <n v="60341750.000000007"/>
    <s v="El proyecto de mi territorio sin violencia, está programado para 2025, 2026 y 2027 en cumplimiento de la política pública. Sin embargo, se tiene una estrategia del plan de desarrollo que se gestionaría por valor de $3000 millones, si esta se gestiona, no hay necesidad de hacer cada año los proyectos pequeños_x000a_03/10/2024: Se encuentra una discrepancia engtre la meta de cuatrenio que se encuentra en 200 y las metas por vigencias que estan por 100, dando una cantidad de 400, por lo cual se procede de confornidad a lo definido por el profesional a ajustar la meta de cuatrenio a 400."/>
    <s v="Funcionarios capacitados y mujeres capacitadas con formaciònes para el trabajo y su autonomia productiva, Campañas de prevenciòn de la fobia, bifobia y transfobia. Niños, niñas y adolescentes formados y capacitados "/>
  </r>
  <r>
    <s v="MT003"/>
    <s v="3"/>
    <s v="Transformación del Ser Humano"/>
    <s v="Porcentaje de ejecución de las actividades del Plan de Acción de la Política Pública Departamental de Juventudes &quot;Sucre Territorio Joven&quot;"/>
    <s v="0,26700000000000002"/>
    <s v="Porcentaje"/>
    <s v="2023"/>
    <s v="Informe Polìtica Pùblica Departamental de Juventudes"/>
    <s v="0,5"/>
    <s v="3. Salud y bienestar"/>
    <s v="Inclusión Social"/>
    <s v="2"/>
    <s v="Sucre territorio Joven"/>
    <s v="Trabajo"/>
    <s v="36"/>
    <s v="Generación y formalización del empleo"/>
    <s v="3602"/>
    <s v="Servicio de gestión para el emprendimiento solidario"/>
    <s v="3602003"/>
    <s v="Emprendimientos solidarios dinamizados"/>
    <s v="360200300"/>
    <s v="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
    <s v="Número de emprendimientos solidarios"/>
    <s v="No"/>
    <s v="Número "/>
    <n v="500"/>
    <s v="Acumulativo"/>
    <x v="0"/>
    <n v="40"/>
    <n v="0"/>
    <n v="310"/>
    <n v="150"/>
    <s v="APOYO LOGISTICO PARA LA IMPLEMENTACIÓN DEL LABORATORIO DE EMPREDIMIENTO PARA JOVENES VULNERABLES DEL DEPARTAMENTO DE SUCRE (BPIN: Por Gestión) (Meta del Proyecto: 300) (Ejecución 2024: 32)"/>
    <s v="APOYO LOGISTICO PARA LA IMPLEMENTACIÓN DEL LABORATORIO DE EMPREDIMIENTO PARA JOVENES VULNERABLES DEL DEPARTAMENTO DE SUCRE (Tipo Banco: Banco de Gestiones) (Meta de la gestión: )_x000a__x000a_IMPLEMENTACIÓN DE ACCIONES DE APOYO INTEGRAL PARA EL FORTALECIMIENTO ECONÓMICO Y EL CUMPLIMIENTO DE LA POLÍTICA PÚBLICA DEPARTAMENTAL DE JÓVENES EN EL DEPARTAMENTO DE SUCRE (Tipo Banco: Banco de Gestiones) (Meta de la gestión: 1500)"/>
    <m/>
    <m/>
    <m/>
    <m/>
    <n v="32"/>
    <n v="0.8"/>
    <s v="Alto"/>
    <m/>
    <m/>
    <m/>
    <m/>
    <n v="0"/>
    <s v="Minimo"/>
    <n v="32"/>
    <n v="6.4000000000000001E-2"/>
    <s v="Minimo"/>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s v="Indican que para 1000 jóvenes pero la meta es 500_x000a_03/10/2024: Se indica que para el mes de noviembre se realizara un laboratorio de emprendimiento e innovación con el cual se alcanzara la meta de 500 emprendimientos, esto por Gestión._x000a_Se tienen programada la realización del evento para el 28 y 29 de Novimebtre."/>
    <s v="Jovenes capacitidos para el fomento del empredimiento"/>
  </r>
  <r>
    <s v="MT004"/>
    <s v="4"/>
    <s v="Transformación del Ser Humano"/>
    <s v="Porcentaje de ejecución de las actividades del Plan de Acción de la Política Pública Departamental de Juventudes &quot;Sucre Territorio Joven&quot;"/>
    <s v="0,26700000000000002"/>
    <s v="Porcentaje"/>
    <s v="2023"/>
    <s v="Informe Polìtica Pùblica Departamental de Juventudes"/>
    <s v="0,5"/>
    <s v="3. Salud y bienestar"/>
    <s v="Inclusión Social"/>
    <s v="2"/>
    <s v="Sucre territorio Joven"/>
    <s v="Inclusión Social y Reconciliación"/>
    <s v="41"/>
    <s v="Desarrollo integral de la primera infancia a la juventud, y fortalecimiento de las capacidades de las familias de niñas, niños y adolescentes"/>
    <s v="4102"/>
    <s v="Servicio de asistencia técnica en el ciclo de políticas públicas de familia y otras relacionadas"/>
    <s v="4102041"/>
    <s v="Instituciones y entidades asistidas técnicamente"/>
    <s v="410204100"/>
    <s v="Comprende la capacitación, asesoría y acompañamiento en el diseño e implementación de programas dirigidos a las familias y a la garantía de sus derechos y los de sus integrantes ."/>
    <s v="Número de instituciones y organizaciones"/>
    <s v="No"/>
    <s v="Número"/>
    <n v="26"/>
    <s v="No acumulativo"/>
    <x v="0"/>
    <n v="26"/>
    <n v="26"/>
    <n v="26"/>
    <n v="26"/>
    <s v="FORTALECIMIENTO A LOS SISTEMAS DE PARTICIPACIÓN JUVENIL MUNICIPALES (BPIN: Por Gestión) (Meta del Proyecto: 24) (Ejecución 2024: 24)"/>
    <s v="ASISTENCIAS TECNICAS A LOS SUBSISTEMAS DE PARTICIPACIÓN JUVENIL MUNICIPALES.  (Tipo Banco: Banco de Gestiones) (Meta de la gestión: 26)"/>
    <s v="ASISTENCIAS TECNICAS A LOS SUBSISTEMAS DE PARTICIPACIÓN JUVENIL MUNICIPALES.  (Tipo de banco: Banco de Gestiones) (Meta de la gestión: 26) (Ejecutado: 26)"/>
    <s v="FORTALECIMIENTO A LOS SISTEMAS DE PARTICIPACIÓN JUVENIL MUNICIPALES (Por Gestión) (BPIN: Por Gestión) (Tipo de Banco: Sin Tipo de Banco)"/>
    <m/>
    <s v="FORTALECIMIENTO A LOS SISTEMAS DE PARTICIPACIÓN JUVENIL MUNICIPALES (Bpin: Por Gestión)"/>
    <n v="24"/>
    <n v="0.92307692307692324"/>
    <s v="Alto"/>
    <n v="26"/>
    <n v="1"/>
    <s v="Superior"/>
    <m/>
    <n v="0"/>
    <s v="Minimo"/>
    <n v="50"/>
    <n v="1"/>
    <s v="Superior"/>
    <n v="30000000"/>
    <n v="0"/>
    <n v="0"/>
    <n v="0"/>
    <n v="0"/>
    <n v="0"/>
    <n v="0"/>
    <n v="0"/>
    <n v="0"/>
    <n v="0"/>
    <n v="30000000"/>
    <n v="31500000"/>
    <n v="0"/>
    <n v="0"/>
    <n v="0"/>
    <n v="0"/>
    <n v="0"/>
    <n v="0"/>
    <n v="0"/>
    <n v="0"/>
    <n v="0"/>
    <n v="31500000"/>
    <n v="33075000"/>
    <n v="0"/>
    <n v="0"/>
    <n v="0"/>
    <n v="0"/>
    <n v="0"/>
    <n v="0"/>
    <n v="0"/>
    <n v="0"/>
    <n v="0"/>
    <n v="33075000"/>
    <n v="34728750.000000007"/>
    <n v="0"/>
    <n v="0"/>
    <n v="0"/>
    <n v="0"/>
    <n v="0"/>
    <n v="0"/>
    <n v="0"/>
    <n v="0"/>
    <n v="0"/>
    <n v="34728750.000000007"/>
    <n v="129303750"/>
    <s v="03/10/2024: Se ha brindado asistencia técnica a los sistemas de participación juvenil municipales, Por Gestión, se tenia previsto la formulación de un proyecto pero este no cuenta con financiación._x000a__x000a_Se brindo asistencia a las dependencias encargadas de juventud de cada municipio -enlaces de juventud o secretarios de gobierno y miembros de consejos y plataformas municipales de juventud, faltando solo los municipios de Sampues y Majagual."/>
    <s v="Fortalecer y hacer seguimiento a la Ruta Integral de Atenciones -RIA del Departamento.y observatorios de familia operando en el departamento de Sucre "/>
  </r>
  <r>
    <s v="MT005"/>
    <s v="2"/>
    <s v="Transformación del Ser Humano"/>
    <s v="Porcentaje de ejecución de las actividades del Plan de acción de la Política Pública para el fortalecimiento integral de las familias de sucre 2023-2037"/>
    <s v="0"/>
    <s v="Porcentaje"/>
    <s v="2023"/>
    <s v="Informe de avance Política Pública para el fortalecimiento integral de las familias"/>
    <s v="0,25"/>
    <s v="3. Salud y bienestar_x000a_10- Reducción de las desigualdades."/>
    <s v="Inclusión Social"/>
    <s v="3"/>
    <s v="Familias con Oportunidades"/>
    <s v="Inclusión Social y Reconciliación"/>
    <s v="41"/>
    <s v="Desarrollo integral de la primera infancia a la juventud, y fortalecimiento de las capacidades de las familias de niñas, niños y adolescentes"/>
    <s v="4102"/>
    <s v="Servicio de asistencia técnica en el ciclo de políticas públicas de familia y otras relacionadas"/>
    <s v="4102041"/>
    <s v="Instituciones y entidades asistidas técnicamente"/>
    <s v="410204100"/>
    <s v="Comprende la capacitación, asesoría y acompañamiento en el diseño e implementación de programas dirigidos a las familias y a la garantía de sus derechos y los de sus integrantes ."/>
    <s v="Número de instituciones y organizaciones"/>
    <s v="No"/>
    <s v="Número"/>
    <n v="26"/>
    <s v="No acumulativo"/>
    <x v="0"/>
    <n v="26"/>
    <n v="26"/>
    <n v="26"/>
    <n v="26"/>
    <s v="ASISTENCIA TÉCNICA A LOS 26 OBSERVATORIOS MUNICIPALES DE SUCRE (BPIN: Por Gestión) (Meta del Proyecto: 26) (Ejecución 2024: 26)"/>
    <s v="Realizar asistencias tecnicas a los 26 observatorios creados en los 26 mucipios del departamento de sucre, en el fortalecimiento institucional.  (Tipo Banco: Banco de Gestiones) (Meta de la gestión: 26)_x000a__x000a_FORTALECIMIENTO INSTITUCIONAL DE LOS OBSERVATORIOS DE FAMILIA EN EL DEPARTAMENTO DE SUCRE (BPIN: ) (Tipo de Banco: Banco Territorial)"/>
    <s v="Realizar asistencias tecnicas a los 26 observatorios creados en los 26 mucipios del departamento de sucre, en el fortalecimiento institucional.  (Tipo de banco: Banco de Gestiones) (Meta de la gestión: 26) (Ejecutado: 26)"/>
    <s v="ASISTENCIA TÉCNICA A LOS 26 OBSERVATORIOS MUNICIPALES DE SUCRE (Tipo de Banco: Sin Tipo de Banco)_x000a__x000a_Implementación DE ACCIONES DE APOYO PSICOSOCIAL COMO ESTRATEGIA FRENTE A LAS PROBLEMÁTICAS DE SALUD MENTAL EN EL DEPARTAMENTO DE Sucre (BPIN: 202500000050658) (Meta del proyecto: 26) (Tipo de Banco: Banco Territorial)_x000a__x000a_Asistencia técnica virtual a los observatorios municipales de familia del Departamento de Sucre, en lo relacionado en la implementación de la politica pública de familia y al plan de desarrollo. (Meta Programada: 26) (Tipo de Banco: Banco de Gestiones)"/>
    <s v="Asistencia técnica virtual a los observatorios municipales de familia del Departamento de Sucre, en lo relacionado en la implementación de la politica pública de familia y al plan de desarrollo. (Meta programada: 26) (Ejecución: 19) (Tipo de banco: Banco de Gestiones)"/>
    <s v="ASISTENCIA TÉCNICA A LOS 26 OBSERVATORIOS MUNICIPALES DE SUCRE (Bpin: ) (Tipo de banco: Sin Tipo de Banco)"/>
    <n v="26"/>
    <n v="1"/>
    <s v="Superior"/>
    <n v="26"/>
    <n v="1"/>
    <s v="Superior"/>
    <n v="19"/>
    <n v="0.73076923076923073"/>
    <s v="Alto"/>
    <n v="71"/>
    <n v="1"/>
    <s v="Superior"/>
    <n v="30000000"/>
    <n v="0"/>
    <n v="0"/>
    <n v="0"/>
    <n v="0"/>
    <n v="0"/>
    <n v="0"/>
    <n v="0"/>
    <n v="0"/>
    <n v="0"/>
    <n v="30000000"/>
    <n v="31500000"/>
    <n v="0"/>
    <n v="0"/>
    <n v="0"/>
    <n v="0"/>
    <n v="0"/>
    <n v="0"/>
    <n v="0"/>
    <n v="0"/>
    <n v="0"/>
    <n v="31500000"/>
    <n v="33075000"/>
    <n v="0"/>
    <n v="0"/>
    <n v="0"/>
    <n v="0"/>
    <n v="0"/>
    <n v="0"/>
    <n v="0"/>
    <n v="0"/>
    <n v="0"/>
    <n v="33075000"/>
    <n v="34728750.000000007"/>
    <n v="0"/>
    <n v="0"/>
    <n v="0"/>
    <n v="0"/>
    <n v="0"/>
    <n v="0"/>
    <n v="0"/>
    <n v="0"/>
    <n v="0"/>
    <n v="34728750.000000007"/>
    <n v="129303750"/>
    <s v="El año 2024 se va a hacer por gestión"/>
    <s v="Fortalecer y hacer seguimiento a la Ruta Integral de Atenciones -RIA del Departamento.y observatorios de familia operando en el departamento de Sucre "/>
  </r>
  <r>
    <s v="MT006"/>
    <s v="1"/>
    <s v="Transformación del Ser Humano"/>
    <s v="Porcentaje de ejecución de las actividades del plan de acción de la “Política pública diferencial para la primera infancia, la infancia y adolescencia y el fortalecimiento familiar, porque en Sucre, ser niño, niña o adolescente cuenta, 2019-2029”"/>
    <s v="0,5"/>
    <s v="Porcentaje"/>
    <s v="2023"/>
    <s v="Informe de avance Politica para la primera infancia, la infancia y adolescencia y el fortalecimiento familiar"/>
    <s v="0,75"/>
    <s v="3. Salud y bienestar"/>
    <s v="Inclusión Social"/>
    <s v="1"/>
    <s v="Primera infancia, infancia y adolescencia con garantía de derechos y Oportunidades"/>
    <s v="Inclusión Social y Reconciliación"/>
    <s v="41"/>
    <s v="Desarrollo integral de la primera infancia a la juventud, y fortalecimiento de las capacidades de las familias de niñas, niños y adolescentes"/>
    <s v="4102"/>
    <s v="Servicio de atención integral a la primera infancia"/>
    <s v="4102001"/>
    <s v="Niños y niñas atendidos en Servicio integrales"/>
    <s v="410200100"/>
    <s v="Servicio dispuestos para atender a los niños y niñas en primera infancia, con el fin de promover su desarrollo integral a través de la atención en educación inicial, cuidado calificado, salud, nutrición, protección y acompañamiento familiar."/>
    <s v="Número de niños y niñas"/>
    <s v="No"/>
    <s v="Número"/>
    <n v="1230"/>
    <s v="No acumulativo"/>
    <x v="0"/>
    <n v="1230"/>
    <n v="1230"/>
    <n v="1230"/>
    <n v="1230"/>
    <s v="APOYO PARA LA REALIZACIÓN DE ACTIVIDADES CULTURALES Y RECREATIVAS EN EL MARCO DEL MES DE LA NIÑEZ EN EL DEPARTAMENTO DE SUCRE (BPIN: 2024002700041) (Meta del Proyecto: 1769) (Ejecución 2024: 1769)"/>
    <s v="APOYO NUTRICIONAL A NIÑAS Y NIÑOS DE LA PRIMERA INFANCIA CON DESNUTRICIÓN Y EN RIESGO DE DESNUTRICIÓN EN EL DEPARTAMENTO DE SUCRE (BPIN: ) (Tipo de Banco: Banco Territorial)_x000a__x000a_APOYO PARA LA REALIZACIÓN DE ACTIVIDADES RECREATIVAS Y LÚDICAS EN EL MARCO DEL MES DE LA NIÑEZ VIGENCIA 2025, EN EL DEPARTAMENTO DE SUCRE (BPIN: 202400000004298) (Tipo de Banco: Banco Territorial)_x000a__x000a_APOYO NUTRICIONAL A FAMILIAS CON NIÑAS Y NIÑOS MENORES DE 5 AÑOS CON DESNUTRICIÓN  Y RIESGO DE DESNUTRICIÓN EN EL DEPARTAMENTO DE SUCRE (BPIN: ) (Tipo de Banco: Banco Territorial)_x000a__x000a_APOYO PARA LA ELABORACIÓN E IMPLEMENTACIÓN DEL MAPA DE LA RUTA INTEGRAL DE ATENCIÓN A LA PRIMERA INFANCIA Y ADOLESCENCIA - RIA EN LOS MUNICIPIOS DEL DEPARTAMENTO DE SUCRE (BPIN: 2024002700095) (Tipo de Banco: Banco Territorial)"/>
    <s v="Apoyo PARA LA ELABORACIÓN E IMPLEMENTACIÓN DEL MAPA DE LA RUTA INTEGRAL DE ATENCIÓN A LA PRIMERA INFANCIA Y ADOLESCENCIA - RIA EN LOS MUNICIPIOS DEL DEPARTAMENTO DE   Sucre (Bpin: 2024002700095) (Tipo de Banco: Banco Territorial) (Meta total del indicador: 70081.0) (Meta total de la vigencia: 70081.0) (Ejecutado: 70081.0)_x000a__x000a_Apoyo para la realización de actividades recreativas y lúdicas en el marco del mes de la niñez Vigencia 2025, en el Departamento de  Sucre (Bpin: 202400000004298) (Tipo de Banco: Banco Territorial) (Meta total del indicador: 1320.0) (Meta total de la vigencia: 1320.0) (Ejecutado: 1320.0)"/>
    <s v="Apoyo PARA LA REALIZACIÓN DE ACTIVIDADES RECREATIVAS, DE EMPRENDIMIENTO, JUEGO, CIENCIA Y TECNOLOGIA A NIÑOS Y NIÑAS DEL DEPARTAMENTO DE Sucre (BPIN: 202500000050596) (Meta del proyecto: 1358) (Tipo de Banco: Banco Territorial) (Estado en Portafolio: En Ejecución)_x000a__x000a_APOYO PARA LA REALIZACIÓN DE ACTIVIDADES CULTURALES Y RECREATIVAS EN EL MARCO DEL MES DE LA NIÑEZ EN EL DEPARTAMENTO DE SUCRE (Tipo de Banco: Sin Tipo de Banco)_x000a__x000a_FORTALECIMIENTO NUTRICIONAL A NIÑOS MENORES DE 5 AÑOS EN RIESGO DE DESNUTRICIÓN EN EL DEPARTAMENTO DE SUCRE (Tipo de Banco: Sin Tipo de Banco)"/>
    <m/>
    <s v="APOYO PARA LA REALIZACIÓN DE ACTIVIDADES CULTURALES Y RECREATIVAS EN EL MARCO DEL MES DE LA NIÑEZ EN EL DEPARTAMENTO DE SUCRE (Pendiente por formular) (Bpin: ) (Tipo de banco: Sin Tipo de Banco)_x000a__x000a_FORTALECIMIENTO NUTRICIONAL A NIÑOS MENORES DE 5 AÑOS EN RIESGO DE DESNUTRICIÓN EN EL DEPARTAMENTO DE SUCRE (Bpin: ) (Tipo de banco: Sin Tipo de Banco)"/>
    <n v="1769"/>
    <n v="1"/>
    <s v="Superior"/>
    <n v="71401"/>
    <n v="1"/>
    <s v="Superior"/>
    <m/>
    <n v="1"/>
    <s v="Superior"/>
    <n v="73170"/>
    <n v="1"/>
    <s v="Superior"/>
    <n v="150000000"/>
    <n v="0"/>
    <n v="0"/>
    <n v="0"/>
    <n v="0"/>
    <n v="0"/>
    <n v="0"/>
    <n v="0"/>
    <n v="0"/>
    <n v="0"/>
    <n v="150000000"/>
    <n v="157500000"/>
    <n v="0"/>
    <n v="0"/>
    <n v="0"/>
    <n v="0"/>
    <n v="0"/>
    <n v="0"/>
    <n v="0"/>
    <n v="0"/>
    <n v="0"/>
    <n v="157500000"/>
    <n v="165375000"/>
    <n v="0"/>
    <n v="0"/>
    <n v="0"/>
    <n v="0"/>
    <n v="0"/>
    <n v="0"/>
    <n v="0"/>
    <n v="0"/>
    <n v="0"/>
    <n v="165375000"/>
    <n v="173643750"/>
    <n v="0"/>
    <n v="0"/>
    <n v="0"/>
    <n v="0"/>
    <n v="0"/>
    <n v="0"/>
    <n v="0"/>
    <n v="0"/>
    <n v="0"/>
    <n v="173643750"/>
    <n v="646518750"/>
    <s v="Se dio orientación de mantenimiento porque se está programando sobrecumplir la meta con los proyectos que asociaron_x000a_Se alcanzo el cumplimiento de la meta con la ejecución APOYO PARA LA REALIZACIÓN DE ACTIVIDADES CULTURALES Y RECREATIVAS EN EL MARCO DEL MES DE LA NIÑEZ EN EL DEPARTAMENTO DE SUCRE (2024002700041), en el cual se beneficiaror 1,769 niños y niñas_x000a_03/10/2024: se tenia una meta de 1230 por mantenimiento, en conversacion la profesional tresponsable de la meta detecta un error y solicita subir la meta a 1500 para el mes de la niñez._x000a_Se elimina la iniciativa IMPLEMEMENTACIÓN DEL PROGRAMA DE PUERICULTURA (Pendiente por formular), y se incluye en la iniciativa IMPLEMENTACIÓN DE LA ESTRETEGIA MI TERRITORIO SIN VIOLENCIA (Pendiente por formular)"/>
    <s v="Estrategia &quot;mi territorio sin violencias&quot;, redes de instituciones y servicios destinados a la atención de la primera infancia y conmemoraciòn del mes del niño._x000a_"/>
  </r>
  <r>
    <s v="MT007"/>
    <s v="1"/>
    <s v="Transformación del Ser Humano"/>
    <s v="Porcentaje de ejecución de las actividades del Plan de Acción de la Política Pública Departamental de Juventudes &quot;Sucre Territorio Joven&quot;"/>
    <s v="0,26700000000000002"/>
    <s v="Porcentaje"/>
    <s v="2023"/>
    <s v="Informe Polìtica Pùblica Departamental de Juventudes"/>
    <s v="0,5"/>
    <s v="3. Salud y bienestar"/>
    <s v="Inclusión Social"/>
    <s v="2"/>
    <s v="Sucre territorio Joven"/>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
    <n v="108"/>
    <s v="Acumulativo"/>
    <x v="0"/>
    <n v="16"/>
    <n v="31"/>
    <n v="31"/>
    <n v="30"/>
    <s v="APOYO LOGÍSTICO PARA LA CONMEMORACIÓN DEL MES DE LA JUVENTUD EN EL DEPARTAMENTO DE SUCRE (BPIN: 2024002700096) (Meta del Proyecto: 9) (Ejecución 2024: 9)_x000a__x000a_APOYO A LA PRIMERA CUMBRE REGIONAL DE JOVENES CARIBE 2024 EN EL DEPARTAMENTO DE SUCRE (BPIN: Por Gestión) (Meta del Proyecto: 1) (Ejecución 2024: 1)"/>
    <s v="Jornadas de promoción en las instituciones educativas para promover la participación de los jovenes en las elecciones de Consejos de Juventud Municipales.  (Tipo Banco: Banco de Gestiones) (Meta de la gestión: 31)_x000a__x000a_Apoyo logístico para la conmemoración del mes de la juventud 2025 en el Departamento de Sucre (BPIN: 202500000028886) (Tipo de Banco: Banco Territorial)_x000a__x000a_APOYO A LA ENTREGA DE ESTÍMULOS DE CARÁCTER EDUCATIVO, CULTURAL Y RECREATIVO PARA LOS CONSEJEROS Y PLATAFORMADOS DEPARTAMENTALES DE JUVENTUD Y SUMINISTRO DE ELEMENTOS DE APOYO AL SISTEMA DE PARTICIPACIÓN JUVENIL DEL DEPARTAMENTO DE SUCRE (BPIN: ) (Tipo de Banco: Banco Territorial)_x000a__x000a_APOYO AL FORTALECIMIENTO DEL SISTEMA DE PARTICIPACIÓN  JUVENIL DURANTE LAS VIGENCIAS 2025 - 2026 EN EL DEPARTAMENTO DE SUCRE (BPIN: 202500000028900) (Tipo de Banco: Banco Territorial)_x000a__x000a_APOYO LOGISTICO PARA EL FORTALECIMIENTO DEL SISTEMA DE PARTICIPACIÓN JUVENIL EN EL DEPARTAMENTO DE SUCRE (BPIN: 202400000001355) (Tipo de Banco: Banco Territorial)_x000a__x000a_APOYO PARA EL FORTALECIMIENTO DEL SISTEMA DE PARTICIPACION JUVENIL DURANTE LAS VIGENCIAS 2025 - 2026 EN EL DEPARTAMENTO DE SUCRE (BPIN: ) (Tipo de Banco: Banco Territorial)_x000a__x000a_APOYO LOGISTICO PARA LA CONMEMORACIÓN DEL MES DE LA JUVENTUD 2025 EN EL DEPARTAMENTO DE SUCRE (BPIN: ) (Tipo de Banco: Banco Territorial)"/>
    <s v="Apoyo logístico para la conmemoración del mes de la juventud 2025 en el Departamento de  Sucre (Bpin: 202500000028886) (Tipo de Banco: Banco Territorial) (Meta total del indicador: 5.0) (Meta total de la vigencia: 5.0) (Ejecutado: 5.0)_x000a__x000a_Jornadas de promoción en las instituciones educativas para promover la participación de los jovenes en las elecciones de Consejos de Juventud Municipales.  (Tipo de banco: Banco de Gestiones) (Meta de la gestión: 31) (Ejecutado: 25)_x000a__x000a_APOYO LOGISTICO PARA EL FORTALECIMIENTO DEL SISTEMA DE PARTICIPACIÓN JUVENIL EN EL DEPARTAMENTO DE SUCRE (BPIN: 202400000001355) (Tipo de banco: Banco Territorial) (Meta total del proyecto: 7) (Ejecutado: 7.0)"/>
    <s v="Apoyo para el fomento de las oportunidades de los jovenes mediante la realización de Ferias Universitarias, espacios de emprendimiento y otros escenarios de participación en el departamento de Sucre (BPIN: 202600000005647) (Meta del proyecto: 2) (Tipo de Banco: Banco Territorial) (Estado en Portafolio: En gestión de recursos)_x000a__x000a_Apoyo para el fortalecimiento del sistema de participación juvenil para la vigencia 2026 en el Departamento de Sucre (BPIN: 202600000003201) (Meta del proyecto: 14) (Tipo de Banco: Banco Territorial) (Estado en Portafolio: En gestión de recursos)_x000a__x000a_APOYO AL FORTALECIMIENTO DEL SISTEMA DE PARTICIPACIÓN JUVENIL EN EL DEPARTAMENTO DE SUCRE (Pendiente de subsanaciones) (Tipo de Banco: Sin Tipo de Banco)_x000a__x000a_APOYO LOGÍSTICO PARA LA CONMEMORACIÓN DEL MES DE LA JUVENTUD EN EL DEPARTAMENTO DE SUCRE_x000a__x000a_APOYO A LA ENTREGA DE ESTÍMULOS DE CARÁCTER EDUCATIVO, CULTURAL Y RECREATIVO PARA LOS CONSEJEROS Y PLATAFORMADOS DEPARTAMENTALES DE JUVENTUD Y SUMINISTRO DE ELEMENTOS DE APOYO AL SISTEMA DE PARTICIPACIÓN JUVENIL DEL DEPARTAMENTO DE SUCRE_x000a__x000a_APOYO A LA PRIMERA CUMBRE REGIONAL DE JOVENES CARIBE 2024 EN EL DEPARTAMENTO DE SUCRE_x000a__x000a_Poseción del Consejo Departamental de Juventudes 2026-2027._x000a_Elección del Consejo Departamental de Juventudes 2026-2027._x000a_Espacio de socialización con la junta directiva y Comite de Concertación y Desición del Consejo Departamentalde Juventudes.  (Meta Programada: 3) (Tipo de Banco: Banco de Gestiones)"/>
    <s v="Poseción del Consejo Departamental de Juventudes 2026-2027._x000a_Elección del Consejo Departamental de Juventudes 2026-2027._x000a_Espacio de socialización con la junta directiva y Comite de Concertación y Desición del Consejo Departamentalde Juventudes.  (Meta programada: 3) (Ejecución: 3) (Tipo de banco: Banco de Gestiones)"/>
    <s v="APOYO A LA PRIMERA CUMBRE REGIONAL DE JOVENES CARIBE 2024 EN EL DEPARTAMENTO DE SUCRE. (Bpin: ) (Tipo de banco: Sin Tipo de Banco)_x000a__x000a_APOYO LOGÍSTICO PARA LA CONMEMORACIÓN DEL MES DE LA JUVENTUD EN EL DEPARTAMENTO DE SUCRE (Bpin: )_x000a__x000a_APOYO A LA ENTREGA DE ESTÍMULOS DE CARÁCTER EDUCATIVO, CULTURAL Y RECREATIVO PARA LOS CONSEJEROS Y PLATAFORMADOS DEPARTAMENTALES DE JUVENTUD Y SUMINISTRO DE ELEMENTOS DE APOYO AL SISTEMA DE PARTICIPACIÓN JUVENIL DEL DEPARTAMENTO DE SUCRE (Bpin: )_x000a__x000a_APOYO AL FORTALECIMIENTO DEL SISTEMA DE PARTICIPACIÓN JUVENIL EN EL DEPARTAMENTO DE SUCRE (Bpin: )"/>
    <n v="10"/>
    <n v="0.625"/>
    <s v="Alto"/>
    <n v="37"/>
    <n v="1"/>
    <s v="Superior"/>
    <n v="3"/>
    <n v="9.6774193548387094E-2"/>
    <s v="Minimo"/>
    <n v="50"/>
    <n v="0.46296296296296297"/>
    <s v="Medio"/>
    <n v="166000000"/>
    <n v="0"/>
    <n v="0"/>
    <n v="0"/>
    <n v="0"/>
    <n v="0"/>
    <n v="0"/>
    <n v="0"/>
    <n v="0"/>
    <n v="0"/>
    <n v="166000000"/>
    <n v="174300000"/>
    <n v="0"/>
    <n v="0"/>
    <n v="0"/>
    <n v="0"/>
    <n v="0"/>
    <n v="0"/>
    <n v="0"/>
    <n v="0"/>
    <n v="0"/>
    <n v="174300000"/>
    <n v="183015000"/>
    <n v="0"/>
    <n v="0"/>
    <n v="0"/>
    <n v="0"/>
    <n v="0"/>
    <n v="0"/>
    <n v="0"/>
    <n v="0"/>
    <n v="0"/>
    <n v="183015000"/>
    <n v="192165750"/>
    <n v="0"/>
    <n v="0"/>
    <n v="0"/>
    <n v="0"/>
    <n v="0"/>
    <n v="0"/>
    <n v="0"/>
    <n v="0"/>
    <n v="0"/>
    <n v="192165750"/>
    <n v="715480750"/>
    <s v="se adelantará proceso contractual este año y se solicitará vigencias futuras para ejecución_x000a_03/10/2024: Se tenia una meta de 108 espacios en el cuatrienio, se establece por incremento, por solicitud del profesional a cargo se redistribuyen las metas por vigencia."/>
    <s v="Sesiones Consejo Departamental de Juventudes y asiistencias tecnicas a las alcaldias municipales para el fortalecimiento del Subsistema de participaciòn juvenil"/>
  </r>
  <r>
    <s v="MT008"/>
    <s v="2"/>
    <s v="Transformación del Ser Humano"/>
    <s v="Porcentaje de ejecución de las actividades del Plan de Acción de la Política Pública Departamental de Juventudes &quot;Sucre Territorio Joven&quot;"/>
    <s v="0,26700000000000002"/>
    <s v="Porcentaje"/>
    <s v="2023"/>
    <s v="Informe Polìtica Pùblica Departamental de Juventudes"/>
    <s v="0,5"/>
    <s v="3. Salud y bienestar"/>
    <s v="Inclusión Social"/>
    <s v="2"/>
    <s v="Sucre territorio Joven"/>
    <s v="Trabajo"/>
    <s v="36"/>
    <s v="Fomento de la investigación, desarrollo tecnológico e innovación del sector trabajo"/>
    <s v="3605"/>
    <s v="Servicios de información implementados"/>
    <s v="3605011"/>
    <s v="Sistema de información implementados"/>
    <s v="360501100"/>
    <s v="Corresponde al proceso que mejora en la disposición de la información para asegurar que sea accesible, confiable y oportuna."/>
    <s v="Número de sistemasde información"/>
    <s v="Sí"/>
    <s v="Número "/>
    <n v="1"/>
    <s v="Acumulativo"/>
    <x v="0"/>
    <n v="0"/>
    <n v="0"/>
    <n v="1"/>
    <n v="0"/>
    <m/>
    <s v="CONVENIO CON LA CAJA DE COMPENSACIÓN DE COMFASUCRE PARA IMPLEMENTACIÓN DE LA ORDENANZA 028 DE 2022.  (Tipo Banco: Banco de Gestiones) (Meta de la gestión: 1)_x000a__x000a_IMPLEMENTACIÓN DE ACTIVIDADES DE CORTE TECNOLOGICO EN CUMPLIMIENTO DE LA ORDENANZA 028 DE 2022 PARA LA PLATAFORMA DE JUVENTUDES DEL DEPARTAMENTO DE SUCRE (BPIN: 2024002700093) (Tipo de Banco: Banco Territorial)"/>
    <m/>
    <s v="CONVENIO CON LA CAJA DE COMPENSACIÓN DE COMFASUCRE PARA IMPLEMENTACIÓN DE LA ORDENANZA 028 DE 2022.  (Meta Programada: 1) (Tipo de Banco: Banco de Gestiones)"/>
    <s v="CONVENIO CON LA CAJA DE COMPENSACIÓN DE COMFASUCRE PARA IMPLEMENTACIÓN DE LA ORDENANZA 028 DE 2022.  (Meta programada: 1) (Ejecución: 1) (Tipo de banco: Banco de Gestiones)"/>
    <m/>
    <m/>
    <m/>
    <m/>
    <m/>
    <m/>
    <m/>
    <n v="1"/>
    <n v="1"/>
    <s v="Superior"/>
    <n v="1"/>
    <n v="1"/>
    <s v="Superior"/>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s v="Se tiene previsto la contratación y ejecutación durante la vigencia 2025, no cuenta con financiación, pero se esta realizando gestiones para la aplicación de un software de otras entidades."/>
    <s v="Pllataforma ordenanza empleo joven "/>
  </r>
  <r>
    <s v="MT009"/>
    <s v="5"/>
    <s v="Transformación del Ser Humano"/>
    <s v="Porcentaje de ejecución de las actividades del Plan de Acción de la Política Pública Departamental de Juventudes &quot;Sucre Territorio Joven&quot;"/>
    <s v="0,26700000000000002"/>
    <s v="Porcentaje"/>
    <s v="2023"/>
    <s v="Informe Polìtica Pùblica Departamental de Juventudes"/>
    <s v="0,5"/>
    <s v="3. Salud y bienestar"/>
    <s v="Inclusión Social"/>
    <s v="2"/>
    <s v="Sucre territorio Joven"/>
    <s v="Inclusión Social y Reconciliación"/>
    <s v="41"/>
    <s v="Desarrollo integral de la primera infancia a la juventud, y fortalecimiento de las capacidades de las familias de niñas, niños y adolescentes"/>
    <s v="4102"/>
    <s v="Servicios de educación informal a niños, niñas, adolescentes y jóvenes para el reconocimiento de sus derechos"/>
    <s v="4102045"/>
    <s v="Personas Capacitadas"/>
    <s v="410204500"/>
    <s v="Servicios mediante los cuales se socializan a los niños, niñas, adolescentes y jóvenes;  al igual que a sus padres, madres, cuidadores y docentes, los temas relacionados con el reconocimiento de los derechos de la niñez, la adolescencia y la juventud."/>
    <s v="Número de personas"/>
    <s v="No"/>
    <s v="Número"/>
    <n v="150"/>
    <s v="Acumulativo"/>
    <x v="0"/>
    <n v="0"/>
    <n v="50"/>
    <n v="50"/>
    <n v="50"/>
    <m/>
    <s v="CAMPAÑA SUCRE TERRITORIO JOVEN EN LA INSTITUCIÓN EDUCATIVA ALTOS DEL ROSARIO Y CAPACITACIÓN A LOS CONSEJEROS MUNICIPALES DE JUVENTUD ELECTOS CON COLOMBIA LIDER Y LA RAP CARIBE  (Tipo Banco: Banco de Gestiones) (Meta de la gestión: 0)_x000a__x000a_RUTA DE LA LECTURA JUVENIL.  (Tipo Banco: Banco de Gestiones) (Meta de la gestión: )_x000a__x000a_CAPACITACIÓN EN CUIDADO DEL MEDIO AMBIENTE CON JOVENES DEL MUNICIPIO DE COLOSO (Tipo Banco: Banco de Gestiones) (Meta de la gestión: 50)"/>
    <s v="CAMPAÑA SUCRE TERRITORIO JOVEN EN LA INSTITUCIÓN EDUCATIVA ALTOS DEL ROSARIO Y CAPACITACIÓN A LOS CONSEJEROS MUNICIPALES DE JUVENTUD ELECTOS CON COLOMBIA LIDER Y LA RAP CARIBE  (Tipo de banco: Banco de Gestiones) (Meta de la gestión: 0) (Ejecutado: 195)_x000a__x000a_RUTA DE LA LECTURA JUVENIL.  (Tipo de banco: Banco de Gestiones) (Meta de la gestión: ) (Ejecutado: 53)_x000a__x000a_CAPACITACIÓN EN CUIDADO DEL MEDIO AMBIENTE CON JOVENES DEL MUNICIPIO DE COLOSO (Tipo de banco: Banco de Gestiones) (Meta de la gestión: 50) (Ejecutado: 32)"/>
    <s v="Sensibilizacion dia de las manos rojas para entornos protectores._x000a_Prevencion del consumo de sustancias psicoactivas y embarazo adolescentes._x000a_Sensibilizacion en genro, diversidad sexual y no violencia._x000a_Jornada de formacion ambiental juvenil._x000a_Sensibilizacion en salud mental y buen uso dela inteligencia artificial._x000a_Capacitacion en uso responsable y creativo de las TICS. _x000a_Formacion ambiental juvenil._x000a_Charla pedagogica sobre salud mental. (Meta Programada: 693) (Tipo de Banco: Banco de Gestiones)"/>
    <s v="Sensibilizacion dia de las manos rojas para entornos protectores._x000a_Prevencion del consumo de sustancias psicoactivas y embarazo adolescentes._x000a_Sensibilizacion en genro, diversidad sexual y no violencia._x000a_Jornada de formacion ambiental juvenil._x000a_Sensibilizacion en salud mental y buen uso dela inteligencia artificial._x000a_Capacitacion en uso responsable y creativo de las TICS. _x000a_Formacion ambiental juvenil._x000a_Charla pedagogica sobre salud mental. (Meta programada: 693) (Ejecución: 693) (Tipo de banco: Banco de Gestiones)"/>
    <m/>
    <m/>
    <m/>
    <m/>
    <n v="280"/>
    <n v="1"/>
    <s v="Superior"/>
    <n v="693"/>
    <n v="1"/>
    <s v="Superior"/>
    <n v="973"/>
    <n v="1"/>
    <s v="Superior"/>
    <n v="0"/>
    <n v="0"/>
    <n v="0"/>
    <n v="0"/>
    <n v="0"/>
    <n v="0"/>
    <n v="0"/>
    <n v="0"/>
    <n v="0"/>
    <n v="0"/>
    <n v="0"/>
    <n v="0"/>
    <n v="0"/>
    <n v="0"/>
    <n v="0"/>
    <n v="0"/>
    <n v="0"/>
    <n v="0"/>
    <n v="0"/>
    <n v="0"/>
    <n v="0"/>
    <n v="0"/>
    <n v="0"/>
    <n v="0"/>
    <n v="0"/>
    <n v="0"/>
    <n v="0"/>
    <n v="0"/>
    <n v="0"/>
    <n v="0"/>
    <n v="0"/>
    <n v="0"/>
    <n v="0"/>
    <n v="0"/>
    <n v="0"/>
    <n v="0"/>
    <n v="0"/>
    <n v="0"/>
    <n v="0"/>
    <n v="0"/>
    <n v="0"/>
    <n v="0"/>
    <n v="0"/>
    <n v="0"/>
    <n v="0"/>
    <s v="Se tenia previsto formular proyecto, pero no cuenta con financiación"/>
    <s v="Mujeres, jovenes, niños, niñas y adolescentes y familias capacitados con formaciones para su crecimiento academico y autonomia economica "/>
  </r>
  <r>
    <s v="MT010"/>
    <s v="1"/>
    <s v="Transformación del Ser Humano"/>
    <s v="Porcentaje de ejecución de las actividades del Plan de acción de la Política Pública para el fortalecimiento integral de las familias de sucre 2023-2037"/>
    <s v="0"/>
    <s v="Porcentaje"/>
    <s v="2023"/>
    <s v="Informe de avance Política Pública para el fortalecimiento integral de las familias"/>
    <s v="0,25"/>
    <s v="3. Salud y bienestar_x000a_10- Reducción de las desigualdades."/>
    <s v="Inclusión Social"/>
    <s v="3"/>
    <s v="Familias con Oportunidades"/>
    <s v="Inclusión Social y Reconciliación"/>
    <s v="41"/>
    <s v="Desarrollo integral de la primera infancia a la juventud, y fortalecimiento de las capacidades de las familias de niñas, niños y adolescentes"/>
    <s v="4102"/>
    <s v="Servicios de educación informal a niños, niñas, adolescentes y jóvenes para el reconocimiento de sus derechos"/>
    <s v="4102045"/>
    <s v="Personas Capacitadas"/>
    <s v="410204500"/>
    <s v="Servicios mediante los cuales se socializan a los niños, niñas, adolescentes y jóvenes;  al igual que a sus padres, madres, cuidadores y docentes, los temas relacionados con el reconocimiento de los derechos de la niñez, la adolescencia y la juventud."/>
    <s v="Número de personas"/>
    <s v="No"/>
    <s v="Número"/>
    <n v="150"/>
    <s v="Acumulativo"/>
    <x v="0"/>
    <n v="0"/>
    <n v="50"/>
    <n v="50"/>
    <n v="50"/>
    <s v="SE ASISTIERON TECNICAMENTE 174 PERSONAS EN LOS TEMAS DE: MARCO LEGAL Y CONSTITUCIONAL DE FAMILIAS, POLITICA PUBLICA DE FAMILIAS, ENTRE OTROS (BPIN: Por Gestión) (Meta del Proyecto: 174) (Ejecución 2024: 174)"/>
    <s v="CAPACITAR A FAMILIAS POR AÑO EN EL RESCATE DE LOS VALORES Y EL FORTALECIMIENTO FAMILIAR EN EL MARCO DEL MES DE LA FAMILIA (Tipo Banco: Banco de Gestiones) (Meta de la gestión: 50)"/>
    <s v="CAPACITAR A FAMILIAS POR AÑO EN EL RESCATE DE LOS VALORES Y EL FORTALECIMIENTO FAMILIAR EN EL MARCO DEL MES DE LA FAMILIA (Tipo de banco: Banco de Gestiones) (Meta de la gestión: 50) (Ejecutado: 50)"/>
    <s v="CAPACITAR A 50 FAMILIAS POR AÑO EN EL RESCATE DE LOS VALORES Y EL FORTALECIMIENTO FAMILIAR EN EL MARCO DEL MES DE LA FAMILIA_x000a__x000a_Implementación DE ACCIONES DE APOYO PSICOSOCIAL COMO ESTRATEGIA FRENTE A LAS PROBLEMÁTICAS DE SALUD MENTAL EN EL DEPARTAMENTO DE Sucre (BPIN: 202500000050658) (Meta del proyecto: 1040) (Tipo de Banco: Banco Territorial)"/>
    <m/>
    <s v="CAPACITAR A 50 FAMILIAS POR AÑO EN EL RESCATE DE LOS VALORES Y EL FORTALECIMIENTO FAMILIAR EN EL MARCO DEL MES DE LA FAMILIA"/>
    <n v="174"/>
    <n v="1"/>
    <s v="Superior"/>
    <n v="50"/>
    <n v="1"/>
    <s v="Superior"/>
    <m/>
    <n v="1"/>
    <s v="Superior"/>
    <n v="224"/>
    <n v="1"/>
    <s v="Superior"/>
    <n v="0"/>
    <n v="0"/>
    <n v="0"/>
    <n v="0"/>
    <n v="0"/>
    <n v="0"/>
    <n v="0"/>
    <n v="0"/>
    <n v="0"/>
    <n v="0"/>
    <n v="0"/>
    <n v="0"/>
    <n v="0"/>
    <n v="0"/>
    <n v="0"/>
    <n v="0"/>
    <n v="0"/>
    <n v="0"/>
    <n v="0"/>
    <n v="0"/>
    <n v="0"/>
    <n v="0"/>
    <n v="0"/>
    <n v="0"/>
    <n v="0"/>
    <n v="0"/>
    <n v="0"/>
    <n v="0"/>
    <n v="0"/>
    <n v="0"/>
    <n v="0"/>
    <n v="0"/>
    <n v="0"/>
    <n v="0"/>
    <n v="0"/>
    <n v="0"/>
    <n v="0"/>
    <n v="0"/>
    <n v="0"/>
    <n v="0"/>
    <n v="0"/>
    <n v="0"/>
    <n v="0"/>
    <n v="0"/>
    <n v="0"/>
    <m/>
    <s v="Mujeres, jovenes, niños, niñas y adolescentes y familias capacitados con formaciones para su crecimiento academico y autonomia economica "/>
  </r>
  <r>
    <s v="MT011"/>
    <s v="3"/>
    <s v="Transformación del Ser Humano"/>
    <s v="Porcentaje de ejecución de las actividades del Plan de acción de la Política Pública para el fortalecimiento integral de las familias de sucre 2023-2037"/>
    <s v="0"/>
    <s v="Porcentaje"/>
    <s v="2023"/>
    <s v="Informe de avance Política Pública para el fortalecimiento integral de las familias"/>
    <s v="0,25"/>
    <s v="3. Salud y bienestar_x000a_10- Reducción de las desigualdades."/>
    <s v="Inclusión Social"/>
    <s v="3"/>
    <s v="Familias con Oportunidades"/>
    <s v="Inclusión Social y Reconciliación"/>
    <s v="41"/>
    <s v="Desarrollo integral de la primera infancia a la juventud, y fortalecimiento de las capacidades de las familias de niñas, niños y adolescentes"/>
    <s v="4102"/>
    <s v="Servicio de promoción de temas de dinámica relacional y desarrollo autónomo"/>
    <s v="4102043"/>
    <s v="Familias atendidas"/>
    <s v="410204300"/>
    <s v="Incluye el desarrollo de acciones de asesoría, orientación y acompañamiento a las familias, que buscan  generar cultura en las familias y las comunidades sobre vínculos de cuidado mutuo en las situaciones de dinámica relacional o en aquellas que requieran apoyo ante situaciones de vulnerabilidad sociocultural o de garantía de derechos."/>
    <s v="Número de familias"/>
    <s v="No"/>
    <s v="Número "/>
    <n v="820"/>
    <s v="No acumulativo"/>
    <x v="0"/>
    <n v="820"/>
    <n v="820"/>
    <n v="820"/>
    <n v="820"/>
    <s v="SUCRE ESCUCHA EN EL DEPARTAMENTO DE SUCRE (BPIN: 2022000020011) (Meta del Proyecto: 2600) (Ejecución 2024: 2600)_x000a__x000a_APOYO PARA LA REALIZACIÓN DE ACTIVIDADES RECREATIVAS, CULTURALES Y DE EMPRENDIMIENTO EN EL MARCO DEL MES DE LA FAMILIA 2024 EL DEPARTAMENTO DE SUCRE (BPIN: 2024002700060) (Meta del Proyecto: ) (Ejecución 2024: 1)"/>
    <s v="Apuesta institucional de la estrategia SUCRE TERRITORIO DE FAMILIAS UNIDAS (Tipo Banco: Banco de Gestiones) (Meta de la gestión: 388)_x000a__x000a_APOYO PARA LA REALIZACIÓN DE ACTIVIDADES RECREATIVAS, CULTURALES Y DE EMPRENDIMIENTO EN EL MARCO DEL MES DE LA FAMILIA 2025 EL DEPARTAMENTO DE SUCRE (BPIN: 202400000004252) (Tipo de Banco: Banco Territorial)"/>
    <s v="Apoyo PARA LA REALIZACIÓN DE ACTIVIDADES   RECREATIVAS, CULTURALES, Y DE EMPRENDIMIENTO EN EL MARCO DEL MES DE LA FAMILIA 2025 EN EL DEPARTAMENTO DE   Sucre (Bpin: 202400000004252) (Tipo de Banco: Banco Territorial) (Meta total del indicador: 432.0) (Meta total de la vigencia: 432.0) (Ejecutado: 432.0)_x000a__x000a_Apuesta institucional de la estrategia SUCRE TERRITORIO DE FAMILIAS UNIDAS (Tipo de banco: Banco de Gestiones) (Meta de la gestión: 388) (Ejecutado: 388)"/>
    <s v="INICIATIVA DE IMPLEMENTACIÓN DE ACTIVIDADES DE LA POLÍTICA PÚBLICA DE FAMILIA_x000a__x000a_SUCRE ESCUCHA FAMILIA_x000a__x000a_Fortalecimiento DE CAPACIDADES PSICOSOCIALES, PRODUCTIVAS Y PARTICIPATIVAS DE LAS FAMILAS VULNERABLES DEL DEPARTAMENTO DE Sucre (BPIN: 202600000005053) (Meta del proyecto: 297) (Tipo de Banco: Banco Territorial)_x000a__x000a_Jornada de sensibilización a los padres de familia de la Institución Educativa La Unión (Meta Programada: 820) (Tipo de Banco: Banco de Gestiones)"/>
    <s v="Jornada de sensibilización a los padres de familia de la Institución Educativa La Unión (Meta programada: 820) (Ejecución: 620) (Tipo de banco: Banco de Gestiones)"/>
    <s v="INICIATIVA DE IMPLEMENTACIÓN DE ACTIVIDADES DE LA POLÍTICA PÚBLICA DE FAMILIA (Bpin: )"/>
    <n v="2601"/>
    <n v="1"/>
    <s v="Superior"/>
    <n v="820"/>
    <n v="1"/>
    <s v="Superior"/>
    <n v="620"/>
    <n v="1"/>
    <s v="Superior"/>
    <n v="4041"/>
    <n v="1"/>
    <s v="Superior"/>
    <n v="50000000"/>
    <n v="0"/>
    <n v="0"/>
    <n v="0"/>
    <n v="0"/>
    <n v="0"/>
    <n v="0"/>
    <n v="0"/>
    <n v="1000000000"/>
    <n v="0"/>
    <n v="1050000000"/>
    <n v="52500000"/>
    <n v="0"/>
    <n v="0"/>
    <n v="0"/>
    <n v="0"/>
    <n v="0"/>
    <n v="0"/>
    <n v="0"/>
    <n v="1000000000"/>
    <n v="0"/>
    <n v="1052500000"/>
    <n v="55125000"/>
    <n v="0"/>
    <n v="0"/>
    <n v="0"/>
    <n v="0"/>
    <n v="0"/>
    <n v="0"/>
    <n v="0"/>
    <n v="1000000000"/>
    <n v="0"/>
    <n v="1055125000"/>
    <n v="57881250"/>
    <n v="0"/>
    <n v="0"/>
    <n v="0"/>
    <n v="0"/>
    <n v="0"/>
    <n v="0"/>
    <n v="0"/>
    <n v="1000000000"/>
    <n v="0"/>
    <n v="1057881250"/>
    <n v="4215506250"/>
    <s v="- El proyecto de mes de la familia para 2024 fue homologado porque se formuló con un indicador de Sucre Diferente_x000a_- Se dio orientación de mantenimiento porque se está programando sobrecumplir la meta con los proyectos que asociaron"/>
    <s v="Sucre escucha familia "/>
  </r>
  <r>
    <s v="MT012"/>
    <s v="4"/>
    <s v="Transformación del Ser Humano"/>
    <s v="Porcentaje de ejecución de las actividades del Plan de acción de la Política Pública para el fortalecimiento integral de las familias de sucre 2023-2037"/>
    <s v="0"/>
    <s v="Porcentaje"/>
    <s v="2023"/>
    <s v="Informe de avance Política Pública para el fortalecimiento integral de las familias"/>
    <s v="0,25"/>
    <s v="3. Salud y bienestar_x000a_10- Reducción de las desigualdades."/>
    <s v="Inclusión Social"/>
    <s v="3"/>
    <s v="Familias con Oportunidades"/>
    <s v="Gobierno Territorial"/>
    <s v="45"/>
    <s v="Fortalecimiento del buen gobierno para el respeto y garantía de los derechos humanos"/>
    <s v="4502"/>
    <s v="Servicio de apoyo financiero para la implementación de proyectos en materia de derechos humanos"/>
    <s v="4502021"/>
    <s v="Proyectos cofinanciados"/>
    <s v="450202100"/>
    <s v="Contempla la asignación de recursos financieros a iniciativas en temas relacionados con derechos humanos y el Derecho Internacional Humanitario."/>
    <s v="Número de proyectos"/>
    <s v="No"/>
    <s v="Número "/>
    <n v="1"/>
    <s v="Acumulativo"/>
    <x v="0"/>
    <n v="0"/>
    <n v="0"/>
    <n v="1"/>
    <n v="0"/>
    <m/>
    <s v="IMPLEMENTACION DE UNA ESTRATEGIA DE APROPIACION CULTURAL PARA LAS FAMILIAS INDIGENAS DEL DEPARTAMENTO DE SUCRE (Tipo Banco: Banco de Gestiones) (Meta de la gestión: )_x000a__x000a_Fortalecimiento Productivo y Comercial para Familias Artesanas Indígenas Víctimas de Violencia Intrafamiliar en el Departamento de Sucre (Por Formular) (BPIN: ) (Tipo de Banco: Sin Tipo de Banco)"/>
    <m/>
    <s v=" BANCO DE ALIMENTOS (BPIN: Por Gestión)"/>
    <m/>
    <m/>
    <m/>
    <m/>
    <m/>
    <n v="0"/>
    <m/>
    <m/>
    <m/>
    <n v="0"/>
    <s v="Minimo"/>
    <n v="0"/>
    <n v="0"/>
    <s v="Minimo"/>
    <n v="75000000"/>
    <n v="0"/>
    <n v="0"/>
    <n v="0"/>
    <n v="0"/>
    <n v="0"/>
    <n v="0"/>
    <n v="0"/>
    <n v="0"/>
    <n v="0"/>
    <n v="75000000"/>
    <n v="78750000"/>
    <n v="0"/>
    <n v="0"/>
    <n v="0"/>
    <n v="0"/>
    <n v="0"/>
    <n v="0"/>
    <n v="0"/>
    <n v="0"/>
    <n v="0"/>
    <n v="78750000"/>
    <n v="82687500"/>
    <n v="0"/>
    <n v="0"/>
    <n v="0"/>
    <n v="0"/>
    <n v="0"/>
    <n v="0"/>
    <n v="0"/>
    <n v="0"/>
    <n v="0"/>
    <n v="82687500"/>
    <n v="86821875"/>
    <n v="0"/>
    <n v="0"/>
    <n v="0"/>
    <n v="0"/>
    <n v="0"/>
    <n v="0"/>
    <n v="0"/>
    <n v="0"/>
    <n v="0"/>
    <n v="86821875"/>
    <n v="323259375"/>
    <s v="Se realizo el cambio de vigencia de la iniciativa  BANCO DE ALIMENTOS (Por gestión de cofinanciación)"/>
    <s v="Banco de alimentos "/>
  </r>
  <r>
    <s v="MT013"/>
    <s v="1"/>
    <s v="Transformación del Ser Humano"/>
    <s v="Porcentaje de ejecución de las actividades del Plan de Acción de la Política Pública Departamental para la protección del adulto mayor"/>
    <s v="0,5"/>
    <s v="Porcentaje"/>
    <s v="2023"/>
    <s v="Informe Politica Publica de Adulto Mayor"/>
    <s v="0,75"/>
    <s v="3 Salud y bienestar"/>
    <s v="Inclusión Social"/>
    <s v="4"/>
    <s v="Edad plateada con oportunidades"/>
    <s v="Inclusión Social y Reconciliación"/>
    <s v="41"/>
    <s v="Atención integral de población en situación permanente de desprotección social y/o familiar"/>
    <s v="4104"/>
    <s v="Servicio de atención y protección integral al adulto mayor"/>
    <s v="4104008"/>
    <s v="Adultos mayores atendidos con servicios integrales"/>
    <s v="410400800"/>
    <s v="Servicios integrales que incluyen aspectos relacionados con protección a la salud y bienestar social, educación, cultura, recreación, entorno físico y social favorable, productividad para los adultos mayores."/>
    <s v="Número de adultos mayores"/>
    <s v="No"/>
    <s v="Número"/>
    <n v="7200"/>
    <s v="Acumulativo"/>
    <x v="0"/>
    <n v="2800"/>
    <n v="1700"/>
    <n v="1700"/>
    <n v="1000"/>
    <s v="FASES MUNICIPALES PROGRAMA NUEVO COMIENZO (BPIN: Por Gestión) (Meta del Proyecto: 932) (Ejecución 2024: 932)_x000a__x000a_FORTALECIMIENTO DEL PROGRAMA DE ATENCIÓN INTEGRAL PARA LA PROTECCIÓN Y LOS DERECHOS DE LAS PERSONAS MAYORES DURANTE EL AÑO 2024 EN LOS CENTROS DE VIDA DEL DEPARTAMENTO DE SUCRE (BPIN: 2024002700107) (Meta del Proyecto: 2771) (Ejecución 2024: 2771)_x000a__x000a_FASE DEPARTAMENTAL PROGRAMA NUEVO COMIENZO (BPIN: Por Gestión) (Meta del Proyecto: 65) (Ejecución 2024: 65)"/>
    <s v="APOYO A LOS CENTROS DE BIENESTAR PARA LA ATENCIÓN INTEGRAL DE LAS PERSONAS MAYORES DURANTE EL AÑO 2024 EN LOS MUNICIPIOS DE SAN MARCOS Y SAN ONOFRE DEL DEPARTAMENTO DE SUCRE (BPIN: 2024002700106) (Tipo de Banco: Banco Territorial)_x000a__x000a_FORTALECIMIENTO DEL PROGRAMA DE ATENCIÓN INTEGRAL PARA LA PROTECCIÓN Y GARANTÍA DE LOS DERECHOS DE LAS PERSONAS MAYORES DURANTE EL AÑO 2025 EN LOS CENTROS DE VIDA DEL DEPARTAMENTO DE SUCRE (BPIN: 202500000026392) (Tipo de Banco: Banco Territorial)_x000a__x000a_APOYO A LOS CENTROS DE BIENESTAR PARA LA ATENCIÓN INTEGRAL DE LAS PERSONAS MAYORES DURANTE EL AÑO 2025 EN LOS MUNICIPIOS DE SAN MARCOS, SAN ONOFRE Y SINCELEJO EN EL DEPARTAMENTO DE SUCRE (BPIN: ) (Tipo de Banco: Banco Territorial)_x000a__x000a_FORTALECIMIENTO E IMPLEMENTACION DE ACTIVIDADES DE LA POLITICA PUBLICA DEL ADULTO MAYOR EN EL MARCO DEL MES POBLACIONAL EN EL DEPARTAMENTO DE SUCRE (BPIN: ) (Tipo de Banco: Banco Territorial)_x000a__x000a_FOMENTO Y FORTALECIMIENTO DE UNIDADES PRODUCTIVAS PARA LA PERSONA MAYOR (BPIN: ) (Tipo de Banco: Banco Territorial)_x000a__x000a_FORTALECIMIENTO DE LOS ESPACIOS DE PARTICIPACIÓN DE LA PERSONA MAYOR EN EL MARCO DE LA ESTRATEGIA NACIONAL “NUEVO COMIENZO OTRO MOTIVO PARA VIVIR 2024  DEL DEPARTAMENTO DE  SUCRE (BPIN: 2024002700097) (Tipo de Banco: Banco Territorial)_x000a__x000a_Fortalecimiento DE LOS ESPACIOS DE PARTICIPACIÓN DE LA PERSONA MAYOR EN EL MARCO DE LA ESTRATEGIA NACIONAL “NUEVO COMIENZO OTRO MOTIVO PARA VIVIR&quot; 2025  DEL DEPARTAMENTO DE  Sucre (BPIN: 202500000032732) (Tipo de Banco: Banco Territorial)"/>
    <s v="Fortalecimiento DE LOS ESPACIOS DE PARTICIPACIÓN DE LA PERSONA MAYOR EN EL MARCO DE LA ESTRATEGIA NACIONAL “NUEVO COMIENZO OTRO MOTIVO PARA VIVIR&quot; 2025  DEL DEPARTAMENTO DE  Sucre (Bpin: 202500000032732) (Tipo de Banco: Banco Territorial) (Meta total del indicador: 10.0) (Meta total de la vigencia: 10.0) (Ejecutado: 10.0)_x000a__x000a_Fortalecimiento DE LOS ESPACIOS DE PARTICIPACIÓN DE LA PERSONA MAYOR EN EL MARCO DE LA ESTRATEGIA NACIONAL NUEVO COMIENZO OTRO MOTIVO PARA VIVIR  2024  DEL DEPARTAMENTO DE  Sucre (Bpin: 2024002700097) (Tipo de Banco: Banco Territorial) (Meta total del indicador: 12.0) (Meta total de la vigencia: 12.0) (Ejecutado: 12.0)_x000a__x000a_Apoyo A LOS CENTROS DE BIENESTAR PARA LA ATENCIÓN INTEGRAL DE LAS PERSONAS MAYORES DURANTE EL AÑO 2024 EN LOS MUNICIPIOS DE SAN MARCOS Y SAN ONOFRE DEL DEPARTAMENTO DE   Sucre (Bpin: 2024002700106) (Tipo de Banco: Banco Territorial) (Meta total del indicador: 55.0) (Meta total de la vigencia: 55.0) (Ejecutado: 22.0)_x000a__x000a_Fortalecimiento del Programa de atención integral para la protección y garantía de los derechos de las personas mayores durante el año 2025en los Centros de Vida del Departamento de  Sucre (Bpin: 202500000026392) (Tipo de Banco: Banco Territorial) (Meta total del indicador: 2473.0) (Meta total de la vigencia: 2473.0) (Ejecutado: 2473.0)"/>
    <s v="Apoyo AL CENTRO DE BIENESTAR PARA LA ATENCIÓN INTEGRAL DE LAS PERSONAS MAYORES DURANTE EL AÑO 2025 EN EL MUNICIPIO DE SAN ONOFRE, EN EL DEPARTAMENTO DE Sucre (BPIN: 202500000034941) (Meta del proyecto: 22) (Tipo de Banco: Banco Territorial) (Estado en Portafolio: En Ejecución)_x000a__x000a_FORTALECIMIENTO DEL PROGRAMA DE ATENCIÓN INTEGRAL PARA LA PROTECCIÓN Y LOS DERECHOS DE LAS PERSONAS MAYORES DURANTE EL AÑO 2026 EN LOS CENTROS DE VIDA DEL DEPARTAMENTO DE SUCRE_x000a__x000a_APOYO A LOS CENTROS DE BIENESTAR PARA LA ATENCIÓN INTEGRAL DE LAS PERSONAS MAYORES DURANTE EL AÑO 2026 EN LOS MUNICIPIOS DE SAN MARCOS, SAN ONOFRE Y SINCELEJO EN EL DEPARTAMENTO DE SUCRE_x000a__x000a_FORTALECIMIENTO DE LOS ESPACIOS DE PARTICIPACIÓN DE LA PERSONA MAYOR EN EL MARCO DE LA ESTRATEGIA NACIONAL “NUEVO COMIENZO OTRO MOTIVO PARA VIVIR DEL DEPARTAMENTO DE  SUCRE_x000a__x000a_FASES MUNICIPALES PROGRAMA NUEVO COMIENZO (BPIN: Por Gestión)_x000a__x000a_FORTALECIMIENTO DE EMPRENDIMIENTOS DE LAS PERSONAS MAYORES EN ETAPA PRODUCTIVA EN EL DEPARTAMENTO DE SUCRE"/>
    <m/>
    <s v="FASES MUNICIPALES PROGRAMA NUEVO COMIENZO (Bpin: Por Gestión)_x000a__x000a_FORTALECIMIENTO DE LOS ESPACIOS DE PARTICIPACIÓN DE LA PERSONA MAYOR EN EL MARCO DE LA ESTRATEGIA NACIONAL “NUEVO COMIENZO OTRO MOTIVO PARA VIVIR  DEL DEPARTAMENTO DE  SUCRE_x000a__x000a_APOYO A LOS CENTROS DE BIENESTAR PARA LA ATENCIÓN INTEGRAL DE LAS PERSONAS MAYORES DURANTE EL AÑO 2027 EN LOS MUNICIPIOS DE SAN MARCOS, SAN ONOFRE Y SINCELEJO EN EL DEPARTAMENTO DE SUCRE_x000a__x000a_FORTALECIMIENTO DEL PROGRAMA DE ATENCIÓN INTEGRAL PARA LA PROTECCIÓN Y LOS DERECHOS DE LAS PERSONAS MAYORES DURANTE EL AÑO 2027 EN LOS CENTROS DE VIDA DEL DEPARTAMENTO DE SUCRE"/>
    <n v="3768"/>
    <n v="1"/>
    <s v="Superior"/>
    <n v="2517"/>
    <n v="1"/>
    <s v="Superior"/>
    <m/>
    <n v="1"/>
    <s v="Superior"/>
    <n v="6285"/>
    <n v="0.87291666666666667"/>
    <s v="Alto"/>
    <n v="0"/>
    <n v="5806752907.4991398"/>
    <n v="0"/>
    <n v="0"/>
    <n v="0"/>
    <n v="0"/>
    <n v="0"/>
    <n v="0"/>
    <n v="0"/>
    <n v="0"/>
    <n v="5806752907.4991398"/>
    <n v="0"/>
    <n v="7766532013.7800999"/>
    <n v="0"/>
    <n v="0"/>
    <n v="0"/>
    <n v="0"/>
    <n v="0"/>
    <n v="0"/>
    <n v="0"/>
    <n v="0"/>
    <n v="7766532013.7800999"/>
    <n v="0"/>
    <n v="8232523934.6069069"/>
    <n v="0"/>
    <n v="0"/>
    <n v="0"/>
    <n v="0"/>
    <n v="0"/>
    <n v="0"/>
    <n v="0"/>
    <n v="0"/>
    <n v="8232523934.6069069"/>
    <n v="0"/>
    <n v="8726475370.683321"/>
    <n v="0"/>
    <n v="0"/>
    <n v="0"/>
    <n v="0"/>
    <n v="0"/>
    <n v="0"/>
    <n v="0"/>
    <n v="0"/>
    <n v="8726475370.683321"/>
    <n v="30532284226.569469"/>
    <s v="- Los beneficiarios de cada año para adulto mayor, están sobre pasando la meta._x000a_- Hay dos proyectos para apoyo al emprendimiento de la persona mayor, uno para 2025 que se propondría por recursos propios (mínimo una mínima) y uno para 2026 que es un proyecto grande ($2.500millones)_x000a_03/10/2024: Se tiene una meta de cuatrienio por 7.200, pero en la meta por vigencia suman aproximadamente 15.500, se definio con el profesional que esta meta debe ser de mantenimiento, Pasandode 7.200 a 3.000._x000a_El numero de benefiriarios se presentan de la siguiente manetar, 2771 centro vida y centro de bienestar 55."/>
    <s v="Centro de bienestar del adulto mayor, programa edad plateada con oportunidades"/>
  </r>
  <r>
    <s v="MT014"/>
    <s v="2"/>
    <s v="Transformación del Ser Humano"/>
    <s v="Porcentaje de ejecución de las actividades del Plan de Acción de la Política Pública Departamental para la protección del adulto mayor"/>
    <s v="0,5"/>
    <s v="Porcentaje"/>
    <s v="2023"/>
    <s v="Informe Politica Publica de Adulto Mayor"/>
    <s v="0,75"/>
    <s v="3 Salud y bienestar"/>
    <s v="Inclusión Social"/>
    <s v="4"/>
    <s v="Edad plateada con oportunidades"/>
    <s v="Inclusión Social y Reconciliación"/>
    <s v="41"/>
    <s v="Atención integral de población en situación permanente de desprotección social y/o familiar"/>
    <s v="4104"/>
    <s v="Servicio de educación informal a los cuidadores del adulto mayor"/>
    <s v="4104010"/>
    <s v="Cuidadores cualificados"/>
    <s v="410401000"/>
    <s v="Servicios dirigidos a fortalecer las habilidades y competencias de los cuidadores del adulto mayor en temas de protección y atención integral a esta población."/>
    <s v="Número de cuidadores"/>
    <s v="No"/>
    <s v="Número"/>
    <n v="80"/>
    <s v="Acumulativo"/>
    <x v="0"/>
    <n v="0"/>
    <n v="30"/>
    <n v="30"/>
    <n v="20"/>
    <m/>
    <s v="Formación a cuidadores  de personas mayores en los centros vida del Departamento de Sucre. (Tipo Banco: Banco de Gestiones) (Meta de la gestión: )"/>
    <s v="Formación a cuidadores  de personas mayores en los centros vida del Departamento de Sucre. (Tipo de banco: Banco de Gestiones) (Meta de la gestión: ) (Ejecutado: 271)"/>
    <s v="IMPLEMENTACIÓN DEL SISTEMA INTEGRAL DE CUIDADO DIRIGIDO A LA PRIMERA INFANCIA, PERSONAS CON DISCAPACIDAD Y PERSONAS MAYORES_x000a__x000a_FORMACIÓN EN EMPRENDIMIENTO A CUIDADORAS DE PERSONAS MAYORES"/>
    <m/>
    <s v="FORMACIÓN EN EMPRENDIMIENTO A CUIDADORAS DE PERSONAS MAYORES (Bpin: )"/>
    <m/>
    <m/>
    <m/>
    <n v="271"/>
    <n v="1"/>
    <s v="Superior"/>
    <m/>
    <n v="1"/>
    <s v="Superior"/>
    <n v="271"/>
    <n v="1"/>
    <s v="Superior"/>
    <n v="0"/>
    <n v="314620000"/>
    <n v="0"/>
    <n v="0"/>
    <n v="0"/>
    <n v="0"/>
    <n v="0"/>
    <n v="0"/>
    <n v="0"/>
    <n v="0"/>
    <n v="314620000"/>
    <n v="0"/>
    <n v="354550000"/>
    <n v="0"/>
    <n v="0"/>
    <n v="0"/>
    <n v="0"/>
    <n v="0"/>
    <n v="0"/>
    <n v="0"/>
    <n v="0"/>
    <n v="354550000"/>
    <n v="0"/>
    <n v="354820000"/>
    <n v="0"/>
    <n v="0"/>
    <n v="0"/>
    <n v="0"/>
    <n v="0"/>
    <n v="0"/>
    <n v="0"/>
    <n v="0"/>
    <n v="354820000"/>
    <n v="0"/>
    <n v="423090000"/>
    <n v="0"/>
    <n v="0"/>
    <n v="0"/>
    <n v="0"/>
    <n v="0"/>
    <n v="0"/>
    <n v="0"/>
    <n v="0"/>
    <n v="423090000"/>
    <n v="1447080000"/>
    <s v="Esta meta se encuentra incluida en el proyecto de cuidadores del programa soy capaz"/>
    <s v="Cuidadores de poblaciòn adulto mayor y personas en condiciòn de discapacidad capacitados "/>
  </r>
  <r>
    <s v="MT015"/>
    <s v="3"/>
    <s v="Transformación del Ser Humano"/>
    <s v="Porcentaje de ejecución de las actividades del Plan de Acción de la Política Pública Departamental para la protección del adulto mayor"/>
    <s v="0,5"/>
    <s v="Porcentaje"/>
    <s v="2023"/>
    <s v="Informe Politica Publica de Adulto Mayor"/>
    <s v="0,75"/>
    <s v="3 Salud y bienestar"/>
    <s v="Inclusión Social"/>
    <s v="4"/>
    <s v="Edad plateada con oportunidades"/>
    <s v="Inclusión Social y Reconciliación"/>
    <s v="41"/>
    <s v="Atención integral de población en situación permanente de desprotección social y/o familiar"/>
    <s v="4104"/>
    <s v="Centros de protección social para el adulto mayor adecuados"/>
    <s v="4104002"/>
    <s v="Centros de protección social para el adulto mayor adecuados"/>
    <s v="410400200"/>
    <s v="Corresponde a la adecuación de infraestructura destinada al ofrecimiento de servicios de hospedaje, bienestar social y cuidado integral de manera permanente o temporal a los adultos mayores en condicionesde descuido, abandono o víctimas de violencia intrafamiliar."/>
    <s v="Número de centros"/>
    <s v="No"/>
    <s v="Número"/>
    <n v="1"/>
    <s v="Acumulativo"/>
    <x v="0"/>
    <n v="0"/>
    <n v="0"/>
    <n v="1"/>
    <n v="0"/>
    <m/>
    <m/>
    <m/>
    <m/>
    <m/>
    <m/>
    <m/>
    <m/>
    <m/>
    <m/>
    <m/>
    <m/>
    <m/>
    <n v="0"/>
    <s v="Minimo"/>
    <n v="0"/>
    <n v="0"/>
    <s v="Minimo"/>
    <n v="0"/>
    <n v="3214069874.9995241"/>
    <n v="0"/>
    <n v="0"/>
    <n v="0"/>
    <n v="0"/>
    <n v="0"/>
    <n v="0"/>
    <n v="0"/>
    <n v="0"/>
    <n v="3214069874.9995241"/>
    <n v="0"/>
    <n v="4298818457.8118629"/>
    <n v="0"/>
    <n v="0"/>
    <n v="0"/>
    <n v="0"/>
    <n v="0"/>
    <n v="0"/>
    <n v="0"/>
    <n v="0"/>
    <n v="4298818457.8118629"/>
    <n v="0"/>
    <n v="4556747565.2805748"/>
    <n v="0"/>
    <n v="0"/>
    <n v="0"/>
    <n v="0"/>
    <n v="0"/>
    <n v="0"/>
    <n v="0"/>
    <n v="0"/>
    <n v="4556747565.2805748"/>
    <n v="0"/>
    <n v="4830152419.1974096"/>
    <n v="0"/>
    <n v="0"/>
    <n v="0"/>
    <n v="0"/>
    <n v="0"/>
    <n v="0"/>
    <n v="0"/>
    <n v="0"/>
    <n v="4830152419.1974096"/>
    <n v="16899788317.28937"/>
    <s v="GESTIÓN DE TATIANA CON LA SAE"/>
    <s v="Adecuacion locativa para los adultos mayores "/>
  </r>
  <r>
    <s v="MT016"/>
    <s v="1"/>
    <s v="Transformación del Ser Humano"/>
    <s v="Porcentaje de ejecución de las actividades del Plan de Acción de la Política Pública de discapacidad 2019-2029 implementadas en el departamento de Sucre"/>
    <s v="0,25"/>
    <s v="Porcentaje"/>
    <s v="2023"/>
    <s v="Informe Politica Publica de Discapacidad"/>
    <s v="0,5"/>
    <s v="3. Salud y bienestar"/>
    <s v="Inclusión Social"/>
    <s v="5"/>
    <s v="Soy Capaz"/>
    <s v="Inclusión Social y Reconciliación"/>
    <s v="41"/>
    <s v="Atención integral de población en situación permanente de desprotección social y/o familiar"/>
    <s v="4104"/>
    <s v="Servicio de atención integral a población en condición de discapacidad"/>
    <s v="4104020"/>
    <s v="Personas con discapacidad atendidas con servicios integrales"/>
    <s v="410402000"/>
    <s v="Servicios integrales que incluyen aspectos relacionados con atención en salud, cuidado, alimentación, hospedaje, formación para el trabajo, inclusión productiva, recreación, entre otros, para población en condición de discapacidad."/>
    <s v="Número de personas"/>
    <s v="No"/>
    <s v="Número"/>
    <n v="160"/>
    <s v="No acumulativo"/>
    <x v="0"/>
    <n v="160"/>
    <n v="160"/>
    <n v="160"/>
    <n v="160"/>
    <s v="ADQUISICIÓN DE SILLAS DE RUEDA NEUROLOGICAS PARA PERSNAS EN CONDICIÓN DE DISCAPACIDAD DEL DEPAETAMENTO DE SUCRE (BPIN: 2024002700046) (Meta del Proyecto: 72) (Ejecución 2024: 72)"/>
    <s v="ADQUISICIÓN DE SILLAS DE RUEDAS PARA PERSONAS EN CONDICIÓN DE DISCAPACIDAD DEL DEPARTAMENTO DE SUCRE (BPIN: 202500000031435) (Tipo de Banco: Banco Territorial)_x000a__x000a_DESARROLLO DE UNA ESTRATEGIA PARA EL FORTALECIMIENTO DEL EMPRENDIMIENTO Y EL TALENTO DE PERSONAS CON DISCAPACIDAD, COMO MECANISMO PARA LA SUPERACIÓN DE BARRERAS SOCIALES, EN EL MARCO DEL PROGRAMA SOY CAPAZ EN EL DEPARTAMENTO DE SUCRE (BPIN: 202500000026317) (Tipo de Banco: Banco Territorial)_x000a__x000a_Fortalecimiento a la atención integral de personas en condición de discapacidad en el Departamento de Sucre (BPIN: ) (Tipo de Banco: Banco Territorial)"/>
    <s v="Adquisición DE SILLAS DE RUEDAS PARA PERSONAS EN CONDICIÓN DE DISCAPACIDAD DEL DEPARTAMENTO DE  Sucre (Bpin: 202500000031435) (Tipo de Banco: Banco Territorial) (Meta total del indicador: 119.0) (Meta total de la vigencia: 119.0) (Ejecutado: 119.0)_x000a__x000a_Desarrollo de una estrategia para el fortalecimiento del emprendimiento y el talento de personas con discapacidad , como mecanismo para lasuperación de barreras sociales, en el marco del programa &quot;Soy Capaz&quot; vigencia 2025, en el Departamento de  Sucre (Bpin: 202500000026317) (Tipo de Banco: Banco Territorial) (Meta total del indicador: 25.0) (Meta total de la vigencia: 25.0) (Ejecutado: 25.0)"/>
    <s v="Adquisición DE SILLAS DE RUEDA PARA PERSONAS EN CONDICIÓN DE DISCAPACIDAD VIGENCIA 2026 EN EL DEPARTAMENTO DE Sucre (BPIN: 202500000042332) (Meta del proyecto: 109) (Tipo de Banco: Banco Territorial) (Estado en Portafolio: Acta Final)_x000a__x000a_APOYO AL PRIMER FESTIVAL LÚDICO CULTURAL Y DEPORTE DE LAS PERSONAS CON DISCAPACIDAD DEL DEPARTAMENTO DE SUCRE_x000a__x000a_DESARROLLO DE UNA ESTRATEGIA PARA EL FORTALECIMIENTO DEL EMPRENDIMIENTO Y EL TALENTO DE PERSONAS CON DISCAPACIDAD, COMO MECANISMO PARA LA SUPERACIÓN DE BARRERAS SOCIALES, EN EL MARCO DEL PROGRAMA SOY CAPAZ EN EL DEPARTAMENTO DE SUCRE_x000a__x000a_FORMULACIÓN DE UN PROYECTO QUE PERMITA ATENDER A LA POBLACIÓN CON DISCAPACIDAD DE MANERA INTEGRAL EN TODO EL CICLO VITAL, EN EL CUAL SE REALICE LA ENTREGA DE COMPLEMENTO ALIMENTARIO, JORNADAS INTEGRALES DE ATENCIÓN Y UN EJERCICIO DE SENSIBILIZACIÓN CON CU_x000a__x000a_ADQUISICIÓN DE PRODUCTOS DE APOYO PARA PERSONAS EN CONDICIÓN DE DISCAPACIDAD DEL DEPAETAMENTO DE SUCRE"/>
    <s v="Adquisición DE SILLAS DE RUEDA PARA PERSONAS EN CONDICIÓN DE DISCAPACIDAD VIGENCIA 2026 EN EL DEPARTAMENTO DE  Sucre (Bpin: 202500000042332) (Meta de la vigencia: 109,00) (Ejecucion: 109,00) (Tipo de banco: Banco Territorial) (Estado en portafolio: Acta Final)"/>
    <s v="APOYO AL PRIMER FESTIVAL LÚDICO CULTURAL Y DEPORTE DE LAS PERSONAS CON DISCAPACIDAD DEL DEPARTAMENTO DE SUCRE (Bpin: )_x000a__x000a_DESARROLLO DE UNA ESTRATEGIA PARA EL FORTALECIMIENTO DEL EMPRENDIMIENTO Y EL TALENTO DE PERSONAS CON DISCAPACIDAD, COMO MECANISMO PARA LA SUPERACIÓN DE BARRERAS SOCIALES, EN EL MARCO DEL PROGRAMA SOY CAPAZ EN EL DEPARTAMENTO DE SUCRE (Bpin: )_x000a__x000a_FORMULACIÓN DE UN PROYECTO QUE PERMITA ATENDER A LA POBLACIÓN CON DISCAPACIDAD DE MANERA INTEGRAL EN TODO EL CICLO VITAL, EN EL CUAL SE REALICE LA ENTREGA DE COMPLEMENTO ALIMENTARIO, JORNADAS INTEGRALES DE ATENCIÓN Y UN EJERCICIO DE SENSIBILIZACIÓN CON CU (Bpin: )_x000a__x000a_ADQUISICIÓN DE PRODUCTOS DE APOYO PARA PERSONAS EN CONDICIÓN DE DISCAPACIDAD DEL DEPAETAMENTO DE SUCRE (Bpin: )"/>
    <n v="72"/>
    <n v="0.45"/>
    <s v="Medio"/>
    <n v="144"/>
    <n v="0.9"/>
    <s v="Alto"/>
    <n v="109"/>
    <n v="0.68125000000000002"/>
    <s v="Alto"/>
    <n v="325"/>
    <n v="1"/>
    <s v="Superior"/>
    <n v="60000000"/>
    <n v="0"/>
    <n v="0"/>
    <n v="0"/>
    <n v="0"/>
    <n v="0"/>
    <n v="0"/>
    <n v="0"/>
    <n v="0"/>
    <n v="0"/>
    <n v="60000000"/>
    <n v="63000000"/>
    <n v="0"/>
    <n v="0"/>
    <n v="0"/>
    <n v="0"/>
    <n v="0"/>
    <n v="0"/>
    <n v="0"/>
    <n v="0"/>
    <n v="0"/>
    <n v="63000000"/>
    <n v="66150000.000000007"/>
    <n v="0"/>
    <n v="0"/>
    <n v="0"/>
    <n v="0"/>
    <n v="0"/>
    <n v="0"/>
    <n v="0"/>
    <n v="0"/>
    <n v="0"/>
    <n v="66150000.000000007"/>
    <n v="69457500.000000015"/>
    <n v="0"/>
    <n v="0"/>
    <n v="0"/>
    <n v="0"/>
    <n v="0"/>
    <n v="0"/>
    <n v="0"/>
    <n v="0"/>
    <n v="0"/>
    <n v="69457500.000000015"/>
    <n v="258607500"/>
    <s v="03/10/2024: Se realizo la adquisición de sillas de ruedas neurologicas, la Gobernación es la encargada de realizar la entrega de las mismas."/>
    <s v="Feria Sucre sin limites y entrega de ayudas tecnicas a personas con discapacidad "/>
  </r>
  <r>
    <s v="MT017"/>
    <s v="2"/>
    <s v="Transformación del Ser Humano"/>
    <s v="Porcentaje de ejecución de las actividades del Plan de Acción de la Política Pública de discapacidad 2019-2029 implementadas en el departamento de Sucre"/>
    <s v="0,25"/>
    <s v="Porcentaje"/>
    <s v="2023"/>
    <s v="Informe Politica Publica de Discapacidad"/>
    <s v="0,5"/>
    <s v="3 Salud y bienestar"/>
    <s v="Inclusión Social"/>
    <s v="5"/>
    <s v="Soy Capaz"/>
    <s v="Inclusión Social y Reconciliación"/>
    <s v="41"/>
    <s v="Atención integral de población en situación permanente de desprotección social y/o familiar"/>
    <s v="4104"/>
    <s v="Servicio de educación informal a los cuidadores del adulto mayor"/>
    <s v="4104010"/>
    <s v="Cuidadores cualificados"/>
    <s v="410401000"/>
    <s v="Servicios dirigidos a fortalecer las habilidades y competencias de los cuidadores del adulto mayor en temas de protección y atención integral a esta población."/>
    <s v="Número de cuidadores"/>
    <s v="No"/>
    <s v="Número"/>
    <n v="80"/>
    <s v="Acumulativo"/>
    <x v="0"/>
    <n v="0"/>
    <n v="30"/>
    <n v="30"/>
    <n v="20"/>
    <m/>
    <s v="CAPACITAR NIÑOS, NIÑAS Y ADOLECENTES EN TEMAS DE MEDIO AMBIENTE Y CUIDADO DE RECURSOS (Tipo Banco: Banco de Gestiones) (Meta de la gestión: 411)_x000a__x000a_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Banco: Banco de Gestiones) (Meta de la gestión: 81)_x000a__x000a_FORMACIÓN A CUIDADORES DE PERSONAS CON DISCAPACIDAD Y ADULTOS MAYORES PARA EL FORTALECIMIENTO DE UNIDADES PRODUCTIVAS EN EL DEPARTAMENTO DE SUCRE (BPIN: ) (Tipo de Banco: Banco Territorial)"/>
    <s v="CAPACITAR NIÑOS, NIÑAS Y ADOLECENTES EN TEMAS DE MEDIO AMBIENTE Y CUIDADO DE RECURSOS (Tipo de banco: Banco de Gestiones) (Meta de la gestión: 411) (Ejecutado: 411)_x000a__x000a_Formación a cuidadores  en articulacion en el convenio de cooperación internacional No 109 del 2024, suscrito entre el ministerio de igualdad y equidad de Colombia - dirección de cuidado - y el programa de la Naciones Unidad para el Desarrollo PNUD. En la estrategia redes del cuidado, estrategia de fortalecimiento politico a persona cuidadoras. (Tipo de banco: Banco de Gestiones) (Meta de la gestión: 81) (Ejecutado: 81)_x000a__x000a_FORMACIÓN A CUIDADORES DE PERSONAS CON DISCAPACIDAD Y ADULTOS MAYORES PARA EL FORTALECIMIENTO DE UNIDADES PRODUCTIVAS EN EL DEPARTAMENTO DE SUCRE (BPIN: ) (Tipo de banco: Banco Territorial) (Meta total del proyecto: 30) (Ejecutado: 80.0)"/>
    <s v="PROCESO FORMATIVO A CUIDADORES DE PERSONAS CON DISCAPACIDAD QUE PERMITA ADEMÁS LA ENTREGA DE UN CAPITAL SEMILLA AL FINAL DEL PROCESO PARA PROPICIAR CONDICIONES  DE GENERACIÓN DE INGRESO Y SOSTENIBILIDAD A LAS FAMILIAS"/>
    <m/>
    <s v="PROCESO FORMATIVO A CUIDADORES DE PERSONAS CON DISCAPACIDAD QUE PERMITA ADEMÁS LA ENTREGA DE UN CAPITAL SEMILLA AL FINAL DEL PROCESO PARA PROPICIAR CONDICIONES  DE GENERACIÓN DE INGRESO Y SOSTENIBILIDAD A LAS FAMILIAS (Bpin: )"/>
    <m/>
    <m/>
    <m/>
    <n v="572"/>
    <n v="1"/>
    <s v="Superior"/>
    <m/>
    <n v="1"/>
    <s v="Superior"/>
    <n v="572"/>
    <n v="1"/>
    <s v="Superior"/>
    <n v="0"/>
    <n v="100000000"/>
    <n v="0"/>
    <n v="0"/>
    <n v="0"/>
    <n v="0"/>
    <n v="0"/>
    <n v="0"/>
    <n v="0"/>
    <n v="0"/>
    <n v="100000000"/>
    <n v="0"/>
    <n v="200000000"/>
    <n v="0"/>
    <n v="0"/>
    <n v="0"/>
    <n v="0"/>
    <n v="0"/>
    <n v="0"/>
    <n v="0"/>
    <n v="0"/>
    <n v="200000000"/>
    <n v="0"/>
    <n v="200000000"/>
    <n v="0"/>
    <n v="0"/>
    <n v="0"/>
    <n v="0"/>
    <n v="0"/>
    <n v="0"/>
    <n v="0"/>
    <n v="0"/>
    <n v="200000000"/>
    <n v="0"/>
    <n v="200000000"/>
    <n v="0"/>
    <n v="0"/>
    <n v="0"/>
    <n v="0"/>
    <n v="0"/>
    <n v="0"/>
    <n v="0"/>
    <n v="0"/>
    <n v="200000000"/>
    <n v="700000000"/>
    <m/>
    <s v="Cuidadores de poblaciòn adulto mayor y personas en condiciòn de discapacidad capacitados "/>
  </r>
  <r>
    <s v="MT018"/>
    <s v="3"/>
    <s v="Transformación del Ser Humano"/>
    <s v="Porcentaje de ejecución de las actividades del Plan de Acción de la Política Pública de discapacidad 2019-2029 implementadas en el departamento de Sucre"/>
    <s v="0,25"/>
    <s v="Porcentaje"/>
    <s v="2023"/>
    <s v="Informe Politica Publica de Discapacidad"/>
    <s v="0,5"/>
    <s v="3. Salud y bienestar"/>
    <s v="Inclusión Social"/>
    <s v="5"/>
    <s v="Soy Capaz"/>
    <s v="Inclusión Social y Reconciliación"/>
    <s v="45"/>
    <s v="Fortalecimiento del buen gobierno para el respeto y garantía de los derechos humanos"/>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1"/>
    <s v="Acumulativo"/>
    <x v="0"/>
    <n v="0"/>
    <n v="1"/>
    <n v="0"/>
    <n v="0"/>
    <m/>
    <s v="Diseño e implementación de la Campaña Soy Capaz, para la inclusión, empoderamiento, prevención de estigma y/o violencias contra las personas con discapacidad y participación activa de personas con discapacidad en el Departamento de Sucre (Tipo Banco: Banco de Gestiones) (Meta de la gestión: 1)"/>
    <s v="Diseño e implementación de la Campaña Soy Capaz, para la inclusión, empoderamiento, prevención de estigma y/o violencias contra las personas con discapacidad y participación activa de personas con discapacidad en el Departamento de Sucre (Tipo de banco: Banco de Gestiones) (Meta de la gestión: 1) (Ejecutado: 1)"/>
    <m/>
    <m/>
    <m/>
    <m/>
    <m/>
    <m/>
    <n v="1"/>
    <n v="1"/>
    <s v="Superior"/>
    <m/>
    <m/>
    <m/>
    <n v="1"/>
    <n v="1"/>
    <s v="Superior"/>
    <n v="0"/>
    <n v="0"/>
    <n v="0"/>
    <n v="0"/>
    <n v="0"/>
    <n v="0"/>
    <n v="0"/>
    <n v="0"/>
    <n v="0"/>
    <n v="0"/>
    <n v="0"/>
    <n v="0"/>
    <n v="0"/>
    <n v="0"/>
    <n v="0"/>
    <n v="0"/>
    <n v="0"/>
    <n v="0"/>
    <n v="0"/>
    <n v="0"/>
    <n v="0"/>
    <n v="0"/>
    <n v="0"/>
    <n v="0"/>
    <n v="0"/>
    <n v="0"/>
    <n v="0"/>
    <n v="0"/>
    <n v="0"/>
    <n v="0"/>
    <n v="0"/>
    <n v="0"/>
    <n v="0"/>
    <n v="0"/>
    <n v="0"/>
    <n v="0"/>
    <n v="0"/>
    <n v="0"/>
    <n v="0"/>
    <n v="0"/>
    <n v="0"/>
    <n v="0"/>
    <n v="0"/>
    <n v="0"/>
    <n v="0"/>
    <m/>
    <s v="Campaña para la promociòn de los derechos de la poblaciòn en condiciòn de discapacidad Rutas de implementaciòn de atenciòn a victimas de violencia"/>
  </r>
  <r>
    <s v="MT019"/>
    <s v="1"/>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Gobierno Territorial"/>
    <s v="45"/>
    <s v="Fortalecimiento del buen gobierno para el respeto y garantía de los derechos humanos"/>
    <s v="4502"/>
    <s v="Servicio de integración de la oferta pública"/>
    <s v="4502033"/>
    <s v="Espacios de integración de oferta pública generados"/>
    <s v="450203300"/>
    <s v="Corresponde al diseño e implementación de espacios que articulen la oferta institucional para que los ciudadanos conozcan sus derechos y deberes y los mecanismos de acceso a la oferta publica."/>
    <s v="Número de espacios"/>
    <s v="No"/>
    <s v="Número "/>
    <n v="40"/>
    <s v="Acumulativo"/>
    <x v="0"/>
    <n v="10"/>
    <n v="10"/>
    <n v="10"/>
    <n v="10"/>
    <s v="Se realizaron concejos consultivos en Galeras, Sampues, Sincé y Morroa; de igual forma con asociacones de mujeres en sampues, corozal, sincelejo y guaranda. Se llevo la oferta institucional We effect en ovejas y los palmitos (BPIN: Por Gestión) (Meta del Proyecto: 10) (Ejecución 2024: 10)_x000a__x000a_APOYO LOGISTICO PARA EL DESARROLLO DE REUNIONES, ENCUENTROS Y MECANISMOS PARA LA GENERACIÓN INTERACCIÓN PÚBLICA Y DIVULGACIÓN DE LA OFERTA INSTITUCIONAL DE LA GOBERNACIÓN DE SUCRE (450203300: Espacios de integración de oferta pública generados - HOMOLOGAD (BPIN: 2024002700026) (Meta del Proyecto: 31) (Ejecución 2024: 31)"/>
    <s v="_x000a__x000a_PROYECTO CRISALIDA, EMPODERAMIENTO ECONOMICO, PSICOLOGICO Y SOCIOPOLITICO DE LAS MUJERES DE LA CAMPAÑA YO SOY EMPODERADA Y PRODUCTIVA DEL DEPARTAMENTO DE SUCRE (BPIN: ) (Tipo de Banco: Banco Territorial)"/>
    <s v="OFERTA DE LA CAMPAÑA MUJER EMPODERADA Y PRODUCTIVA  A LAS MUJERES RURAL (Tipo de banco: Banco de Gestiones) (Meta de la gestión:  ) (Ejecutado: 11)"/>
    <s v="Meta alcanzada por gestión (BPIN: Por Gestión)_x000a__x000a_CURSO SOBRE MANIPULACIÓN DE ALIMENTOS DIRIGIDO A MUJERES RURALES (Meta Programada: 1) (Tipo de Banco: Banco de Gestiones)"/>
    <s v="CURSO SOBRE MANIPULACIÓN DE ALIMENTOS DIRIGIDO A MUJERES RURALES (Meta programada: 1) (Ejecución: 1) (Tipo de banco: Banco de Gestiones)"/>
    <s v="Meta alcanzada por gestión (Bpin: Por Gestión)"/>
    <n v="41"/>
    <n v="1"/>
    <s v="Superior"/>
    <n v="11"/>
    <n v="1"/>
    <s v="Superior"/>
    <n v="1"/>
    <n v="1"/>
    <s v="Superior"/>
    <n v="53"/>
    <n v="1"/>
    <s v="Superior"/>
    <n v="80000000"/>
    <n v="0"/>
    <n v="0"/>
    <n v="0"/>
    <n v="0"/>
    <n v="0"/>
    <n v="0"/>
    <n v="0"/>
    <n v="0"/>
    <n v="0"/>
    <n v="80000000"/>
    <n v="84000000"/>
    <n v="0"/>
    <n v="0"/>
    <n v="0"/>
    <n v="0"/>
    <n v="0"/>
    <n v="0"/>
    <n v="0"/>
    <n v="0"/>
    <n v="0"/>
    <n v="84000000"/>
    <n v="88200000"/>
    <n v="0"/>
    <n v="0"/>
    <n v="0"/>
    <n v="0"/>
    <n v="0"/>
    <n v="0"/>
    <n v="0"/>
    <n v="0"/>
    <n v="0"/>
    <n v="88200000"/>
    <n v="92610000"/>
    <n v="0"/>
    <n v="0"/>
    <n v="0"/>
    <n v="0"/>
    <n v="0"/>
    <n v="0"/>
    <n v="0"/>
    <n v="0"/>
    <n v="0"/>
    <n v="92610000"/>
    <n v="344810000"/>
    <s v="Se realizo la redistribución de la meta por vigencia para dar alcance por gestión"/>
    <s v="Mecanismo articulador de mujeres para la prevenciòn de las violencias basadas en genero."/>
  </r>
  <r>
    <s v="MT020"/>
    <s v="2"/>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Gobierno Territorial"/>
    <s v="45"/>
    <s v="Fortalecimiento del buen gobierno para el respeto y garantía de los derechos humanos"/>
    <s v="4502"/>
    <s v="Servicio de apoyo para la implementación de medidas en derechos humanos y derecho internacional humanitario"/>
    <s v="4502024"/>
    <s v="Medidas implementadas en cumplimiento de las obligaciones internacionales en materia de Derechos Humanos y Derecho Internacional Humanitario"/>
    <s v="450202400"/>
    <s v=" Implementar decisiones de instancias internacionales frente a violaciones de Derechos Humanos para el cumplimiento de las obligaciones que tiene el Estado colombiano."/>
    <s v="Número de medidas"/>
    <s v="No"/>
    <s v="Número"/>
    <n v="2"/>
    <s v="No acumulativo"/>
    <x v="0"/>
    <n v="2"/>
    <n v="2"/>
    <n v="2"/>
    <n v="2"/>
    <s v="ESTRATEGIA &quot;SOY MUJER EMPODERADA Y PRODUCTIVA&quot; (BPIN: Por Gestión) (Meta del Proyecto: ) (Ejecución 2024: 1)"/>
    <s v="APOYO A LAS MEDIDAS DE ATENCIÓN TEMPORAL PARA CASOS DE TRATA DE PERSONAS Y OTRAS FORMAS DE VIOLENCIA REPORTADAS EN LA VIGENCIA 2025 EN EL DEPARTAMENTO DE SUCRE (BPIN: 202400000006061) (Tipo de Banco: Banco Territorial)_x000a__x000a_“FORTALECIMIENTO ESTRATEGICO PARA PREVENIR, DETECTAR Y ACOMPAÑAR A VÍCTIMAS DE VIOLENCIA BASADAS EN GÉNERO MEDIANTE UNA SOLUCION TECNOLOGICA INTEGRADA, EN EL DEPARTAMENTO DE SUCRE” (BPIN: 202400000001165) (Tipo de Banco: Banco Territorial)"/>
    <s v="Apoyo a las medidas de atención temporal para casos de trata de personas y otras formas de violencia reportadas en la vigencia 2025 en el departamento de  Sucre (Bpin: 202400000006061) (Tipo de Banco: Banco Territorial) (Meta total del indicador: 1.0) (Meta total de la vigencia: 1.0) (Ejecutado: 0.0)_x000a__x000a_“FORTALECIMIENTO ESTRATEGICO PARA PREVENIR, DETECTAR Y ACOMPAÑAR A VÍCTIMAS DE VIOLENCIA BASADAS EN GÉNERO MEDIANTE UNA SOLUCION TECNOLOGICA INTEGRADA, EN EL DEPARTAMENTO DE SUCRE” (BPIN: 202400000001165) (Tipo de banco: Banco Territorial) (Meta total del proyecto: 1) (Ejecutado: 1.0)"/>
    <s v="Apoyo a las medidas de atención temporal para casos de trata de personas y otras formas de violencia reportadas en la vigencia 2026 en eldepartamento de Sucre (BPIN: 202500000047992) (Meta del proyecto: 1) (Tipo de Banco: Banco Territorial) (Estado en Portafolio: En proceso de contratación)_x000a__x000a_Fortalecimiento DE CAPACIDADES PSICOSOCIALES, PRODUCTIVAS Y PARTICIPATIVAS DE LAS MUJERES DEL DEPARTAMENTO DE Sucre (BPIN: 202600000000479) (Meta del proyecto: 1) (Tipo de Banco: Banco Territorial) (Estado en Portafolio: En proceso de contratación)_x000a__x000a_PROYECTO APOYO A LAS MEDIDAS DE ATENCIÓN TEMPORAL PARA CASOS DE TRATA DE PERSONAS Y OTRAS FORMAS DE VIOLENCIAS REPORTADAS EN LA VIGENCIA 2026 EN EL DEPARTAMENTO DE SUCRE"/>
    <m/>
    <s v="PROYECTO APOYO A LAS MEDIDAS DE ATENCIÓN TEMPORAL PARA CASOS DE TRATA DE PERSONAS Y OTRAS FORMAS DE VIOLENCIAS REPORTADAS EN LA VIGENCIA 2027 EN EL DEPARTAMENTO DE SUCRE (Bpin: )"/>
    <n v="1"/>
    <n v="0.5"/>
    <s v="Medio"/>
    <n v="1"/>
    <n v="0.5"/>
    <s v="Medio"/>
    <m/>
    <n v="0"/>
    <s v="Minimo"/>
    <n v="2"/>
    <n v="1"/>
    <s v="Superior"/>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s v="03/10/2024: se reviso la meta encontrandose una diferencia entre la meta cuatrenio y la meta por vigencia, dejando la meta como de mantenimiento con una meta de dos por vigencia._x000a__x000a_Se realizo proyecto casa refugio, APOYO A LAS MEDIDAS DE ATENCIÓN TEMPORAL PARA CASOS DE TRATA DE PERSONAS Y OTRAS FORMAS DE VIOLENCIA REPORTADAS EN LA VIGENCIA 2024 EN EL DEPARTAMENTO DE SUCRE (2024002700051),  el cual no cuenta con financiación."/>
    <s v="CASA REFUGIO PARA MUJERES VICTIMAS DE LA VIOLENCIA Y SUS HIJOS Y CASA PARA LA DIGNIDAD"/>
  </r>
  <r>
    <s v="MT021"/>
    <s v="3"/>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Gobierno Territorial"/>
    <s v="45"/>
    <s v="Fortalecimiento del buen gobierno para el respeto y garantía de los derechos humanos"/>
    <s v="4502"/>
    <s v="Servicio de apoyo financiero para empresas y emprendimientos productivos"/>
    <s v="4502039"/>
    <s v="Personas y empresas beneficiadas"/>
    <s v="450203900"/>
    <s v="Comprende el apoyo con recursos monetarios para el fortalecimiento de empresas y el desarrollo de emprendimientos de personas y comunidades en riesgo, mujeres y población LGTBI. "/>
    <s v="Número de personas y empresas"/>
    <s v="No"/>
    <s v="Número "/>
    <n v="930"/>
    <s v="Acumulativo"/>
    <x v="0"/>
    <n v="0"/>
    <n v="400"/>
    <n v="265"/>
    <n v="265"/>
    <m/>
    <s v="ENTREGA DE ROLLOS DE TELA A MUJERES VULNERABLES  (Tipo Banco: Banco de Gestiones) (Meta de la gestión: )_x000a__x000a_FORTALECIMIENTO DEL SECTOR AGROINDUSTRIAL MEDIANTE LA DOTACIÓN DE ACTIVOS Y FORMACIÓN A LA ASOCIACIÓN AMUCIPALMITO EN SU PLANTA PILOTO DE TRANSFORMACIÓN DE FRUTAS Y VERDURAS EN EL CORREGIMIENTO DEL PIÑAL, MUNICIPIO DE LOS PALMITOS DEL DEPARTAMENTO DE SUCRE (BPIN: 202400000000536) (Tipo de Banco: Banco Territorial)"/>
    <s v="ENTREGA DE ROLLOS DE TELA A MUJERES VULNERABLES  (Tipo de banco: Banco de Gestiones) (Meta de la gestión: ) (Ejecutado: 730)"/>
    <s v="Fortalecimiento de la economía arcoíris y promoción del ejercicio y goce pleno de los derechos del sector poblacional LGBTIQ+ en el departamento de Sucre ( Proyecto Arcoiris)-  Fortalecimiento de la capacidad productiva de mujeres vulnerables de los munic_x000a__x000a_Fortalecimiento DE CAPACIDADES PSICOSOCIALES, PRODUCTIVAS Y PARTICIPATIVAS DE LAS MUJERES DEL DEPARTAMENTO DE Sucre (BPIN: 202600000000479) (Meta del proyecto: 36) (Tipo de Banco: Banco Territorial)_x000a__x000a_ENTREGA DE ALEVINOS A MUJERES RURALES DEL MUNICIPIO DE SAN MARCOS._x000a_ENTREGA DE TELAS A MUJERES AFRO.  (Meta Programada: 265) (Tipo de Banco: Banco de Gestiones)"/>
    <s v="ENTREGA DE ALEVINOS A MUJERES RURALES DEL MUNICIPIO DE SAN MARCOS._x000a_ENTREGA DE TELAS A MUJERES AFRO.  (Meta programada: 265) (Ejecución: 117) (Tipo de banco: Banco de Gestiones)"/>
    <s v="Fortalecimiento de la economía arcoíris y promoción del ejercicio y goce pleno de los derechos del sector poblacional LGBTIQ+ en el departamento de Sucre ( Proyecto Arcoiris)-  Fortalecimiento de la capacidad productiva de mujeres vulnerables de los munic (Bpin: )"/>
    <m/>
    <m/>
    <m/>
    <n v="730"/>
    <n v="1"/>
    <s v="Superior"/>
    <n v="117"/>
    <n v="1"/>
    <s v="Superior"/>
    <n v="847"/>
    <n v="0.91075268817204302"/>
    <s v="Alto"/>
    <n v="75000000"/>
    <n v="0"/>
    <n v="0"/>
    <n v="0"/>
    <n v="0"/>
    <n v="0"/>
    <n v="0"/>
    <n v="0"/>
    <n v="0"/>
    <n v="0"/>
    <n v="75000000"/>
    <n v="78750000"/>
    <n v="0"/>
    <n v="0"/>
    <n v="0"/>
    <n v="0"/>
    <n v="0"/>
    <n v="0"/>
    <n v="0"/>
    <n v="0"/>
    <n v="0"/>
    <n v="78750000"/>
    <n v="82687500"/>
    <n v="0"/>
    <n v="0"/>
    <n v="0"/>
    <n v="0"/>
    <n v="0"/>
    <n v="0"/>
    <n v="0"/>
    <n v="0"/>
    <n v="0"/>
    <n v="82687500"/>
    <n v="86821875"/>
    <n v="0"/>
    <n v="0"/>
    <n v="0"/>
    <n v="0"/>
    <n v="0"/>
    <n v="0"/>
    <n v="0"/>
    <n v="0"/>
    <n v="0"/>
    <n v="86821875"/>
    <n v="323259375"/>
    <s v="se actualizará en proyecto y Se adelantará proceso contractual para la vigencia 2025._x000a__x000a_los proyectos señalados para el alcandce de las metas por vigencia 2025, no cuentan con presupuesto para su financiación."/>
    <s v="CONMEMORACIÒN DEL MES DE LA MUJER y proyecto productyivo para personas LGTBIQ+"/>
  </r>
  <r>
    <s v="MT022"/>
    <s v="4"/>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Inclusión Social y Reconciliación"/>
    <s v="45"/>
    <s v="Fortalecimiento del buen gobierno para el respeto y garantía de los derechos humanos"/>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59"/>
    <s v="Acumulativo"/>
    <x v="0"/>
    <n v="14"/>
    <n v="15"/>
    <n v="15"/>
    <n v="15"/>
    <s v="TALLERES SALUD MENTAL, PREVENCIÓN VBG, PREVENCIÓN DE EMBARAZO EN ADOLESCENTES, PREVENCIÓN DE SUSTANCIAS PSICOACTIVAS, NUEVAS MASCULINIDADES, PROYECTO DE VIDA Y AUTOESTIMA, LEY 1257 FUNCIONARIOS, LEY 1257 MUJERES, FORMACION LIDERAZGO SOCIOPOLITICO (BPIN: Por gestión) (Meta del Proyecto: 9) (Ejecución 2024: 9)_x000a__x000a_LINEA &quot;YO SI TE CREO&quot;, CAMPAÑA MUJER EN LA CARCEL &quot;SOY PODEROSA&quot;, MECANISMO ARTICULADOR, FERIAS DE EMPRENDIMIENTO Y FORTALECIMIENTO A LA ASOCIATIVIDAD (BPIN: Por gestión) (Meta del Proyecto: 5) (Ejecución 2024: 5)"/>
    <s v="Mecanismo articulador, Linea yo si te creo, nuevas masculinidades, campaña mujer empoderada y productiva, red mujeres de primera, campaña prevención de embarazos, Defensores y defensoritos, Sistema departamental del Cuidado, Estrategia de lucha contra el hambre, Salvia, estrategia soy poderosa, Donación por parte de COMFASUCRE de 400 latas de suplementos nutricionales para niños y niñas de 1 a 5 años, Donación por parte de la Fundación éxito de 1500 paquetes alimentarios  (Tipo Banco: Banco de Gestiones) (Meta de la gestión: )_x000a__x000a_APOYO A LA CREACIÓN DEL BANCO DE ALIMENTOS DEL DEPARTAMENTO DE SUCRE (BPIN: 202500000024121) (Tipo de Banco: Banco Territorial)_x000a__x000a_FORTALECIMIENTO DE LIDERAZGOS POLITICOS DE MUJERES COMUNALES Y LIDERESAS DEL DEPARTAMENTO DE SUCRE (BPIN: 202500000028833) (Tipo de Banco: Banco Territorial)_x000a__x000a_Apoyo logístico para la realización de actividades culturales y productivas enmarcadas en la conmemoración del día de la mujer durante el año 2025 en el departamento de Sucre (BPIN: 202400000006014) (Tipo de Banco: Banco Territorial)_x000a__x000a_Apoyo PARA LA REALIZACIÓN DE ACTIVIDADES CULTURALES Y ORGANIZATIVAS ENFOCADAS EN LA POBLACIÓN LGBTIQ+ DURANTE EL AÑO 2025  EN ELDEPARTAMENTO DE  Sucre (BPIN: 202400000006010) (Tipo de Banco: Banco Territorial)"/>
    <s v="Apoyo a la creación del banco de alimentos del departamento de  Sucre (Bpin: 202500000024121) (Tipo de Banco: Banco Territorial) (Meta total del indicador: 1.0) (Meta total de la vigencia: 0.0) (Ejecutado: 0.0)_x000a__x000a_Apoyo PARA LA REALIZACIÓN DE ACTIVIDADES CULTURALES Y ORGANIZATIVAS ENFOCADAS EN LA POBLACIÓN LGBTIQ+ DURANTE EL AÑO 2025  EN ELDEPARTAMENTO DE  Sucre (Bpin: 202400000006010) (Tipo de Banco: Banco Territorial) (Meta total del indicador: 4.0) (Meta total de la vigencia: 4.0) (Ejecutado: 3.0)_x000a__x000a_Apoyo logístico para la realización de actividades culturales y productivas enmarcadas en la conmemoración del día de la mujer durante el año 2025 en el departamento de  Sucre (Bpin: 202400000006014) (Tipo de Banco: Banco Territorial) (Meta total del indicador: 1.0) (Meta total de la vigencia: 1.0) (Ejecutado: 1.0)_x000a__x000a_Fortalecimiento de Liderazgos políticos de mujeres Comunales y Lideresas del Departamento de  Sucre (Bpin: 202500000028833) (Tipo de Banco: Banco Territorial) (Meta total del indicador: 1.0) (Meta total de la vigencia: 1.0) (Ejecutado: 1.0)_x000a__x000a_Mecanismo articulador, Linea yo si te creo, nuevas masculinidades, campaña mujer empoderada y productiva, red mujeres de primera, campaña prevención de embarazos, Defensores y defensoritos, Sistema departamental del Cuidado, Estrategia de lucha contra el hambre, Salvia, estrategia soy poderosa, Donación por parte de COMFASUCRE de 400 latas de suplementos nutricionales para niños y niñas de 1 a 5 años, Donación por parte de la Fundación éxito de 1500 paquetes alimentarios  (Tipo de banco: Banco de Gestiones) (Meta de la gestión: ) (Ejecutado: 13)"/>
    <s v="Apoyo a la creación del banco de alimentos del departamento de Sucre (BPIN: 202500000024121) (Meta del proyecto: 1) (Tipo de Banco: Banco Territorial) (Estado en Portafolio: En Ejecución)_x000a__x000a_Fortalecimiento a la salud y nutrición a personas viviendo con vih/sida para el mejoramiento de sus condiciones de vida en los municipios de Sincelejo, Corozal, San Marcos, Toluviejo, Sampués y Sincé, en el departamento de Sucre (BPIN: 202500000028388) (Meta del proyecto: 1) (Tipo de Banco: Banco Territorial) (Estado en Portafolio: En proceso de liquidación)_x000a__x000a_Fortalecimiento a la salud y nutrición a personas viviendo con vih/sida para el mejoramiento de sus condiciones de vida en los municipios de Sincelejo, Corozal, San Marcos, Toluviejo, Sampués y Sincé durante el año 2026 en el departamento de Sucre (BPIN: 202500000047734) (Meta del proyecto: 1) (Tipo de Banco: Banco Territorial) (Estado en Portafolio: En proceso de contratación)_x000a__x000a_Apoyo a la creación del banco de alimentos del departamento de Sucre (BPIN: 202500000024121) (Meta del proyecto: 1) (Tipo de Banco: Banco Territorial) (Estado en Portafolio: En estudios previos)_x000a__x000a_FORTALECIMIENTO DE LA ECONOMÍA ARCOÍRIS Y PROMOCIÓN DEL EJERCICIO Y GOCE PLENO DE LOS DERECHOS DEL SECTOR POBLACIONAL LGBTIQ+ EN EL DEPARTAMENTO DE SUCRE (PROYECTO ARCOIRIS)_x000a__x000a_APOYO LOGÍSTICO PARA LA CREACIÓN, EL FORTALECIMIENTO  Y LA CONSOLIDACIÓN DE LA RED MUJER ESCUCHA DEL DEPARTAMENTO DE SUCRE Y EL I ENCUENTRO POLÍTICO DE MUJERES DEL DEPARTAMENTO DE SUCRE._x000a__x000a_PROYECTO APOYO A LAS MEDIDAS DE ATENCIÓN TEMPORAL PARA CASOS DE TRATA DE PERSONAS Y OTRAS FORMAS DE VIOLENCIAS REPORTADAS EN LA VIGENCIA 2024 EN EL DEPARTAMENTO DE SUCRE_x000a__x000a_PROYECTO FORTALECIMIENTO A LA SALUD Y NUTRICIÓN A PERSONAS VIVIENDO CON VIH/SIDA PARA EL MEJORAMIENTO DE SUS CONDICIONES DE VIDA EN LOS MUNICIPIOS DE SINCELEJO, COROZAL, SAN MARCOS, TOLUVIEJO, TOLU, SAN ONOFRE, SAMPUÉS, MAJAGUAL, SINCÉ Y LOS PALMITOS EN E_x000a__x000a_CASA PARA LA DIGNIDAD DE LA MUJER (339 DE LA LEY 2294 DE 2023 PND)_x000a__x000a_Apoyo AL FORTALECIMIENTO DEL BANCO DE ALIMENTOS DEL DEPARTAMENTO DE Sucre (BPIN: 202500000048057) (Meta del proyecto: 1) (Tipo de Banco: Banco Territorial)_x000a__x000a_ARTICULACIÓN CON SALVIA (SISTEMA DE PREVENCIÓN DE VIOLENCIAS DEL MINISTERIO DE LA IGUALDAD)_x000a_ESTRATEGIA &quot;YO SI TE CREO&quot;_x000a_SISTEMA DEL CUIDADO DEPARTAMENTAL. _x000a_ESTRATEGIA &quot;SOY MUJER EMPODERADA Y PRODUCTIVA&quot;_x000a_ESTRATEGIA &quot;MUJERES CON LIDERAZGO&quot;_x000a_MECANISMO ARTICULADOR. _x000a_CAMPAÑAS DE PREVENCIÓN DE EMBARAZO. _x000a_NUEVAS MASCULINIDADES._x000a_ESTRATEGIA LUCHA CONTRA EL HAMBRE. (Meta Programada: 9) (Tipo de Banco: Banco de Gestiones)"/>
    <s v="ARTICULACIÓN CON SALVIA (SISTEMA DE PREVENCIÓN DE VIOLENCIAS DEL MINISTERIO DE LA IGUALDAD)_x000a_ESTRATEGIA &quot;YO SI TE CREO&quot;_x000a_SISTEMA DEL CUIDADO DEPARTAMENTAL. _x000a_ESTRATEGIA &quot;SOY MUJER EMPODERADA Y PRODUCTIVA&quot;_x000a_ESTRATEGIA &quot;MUJERES CON LIDERAZGO&quot;_x000a_MECANISMO ARTICULADOR. _x000a_CAMPAÑAS DE PREVENCIÓN DE EMBARAZO. _x000a_NUEVAS MASCULINIDADES._x000a_ESTRATEGIA LUCHA CONTRA EL HAMBRE. (Meta programada: 9) (Ejecución: 9) (Tipo de banco: Banco de Gestiones)_x000a__x000a_Fortalecimiento a la salud y nutrición a personas viviendo con vih/sida para el mejoramiento de sus condiciones de vida en los municipios de Sincelejo, Corozal, San Marcos, Toluviejo, Sampués y Sincé, en el departamento de  Sucre (Bpin: 202500000028388) (Meta de la vigencia: 1,00) (Ejecucion: 1,00) (Tipo de banco: Banco Territorial) (Estado en portafolio: En proceso de liquidación)"/>
    <s v="APOYO LOGÍSTICO PARA LA CREACIÓN, EL FORTALECIMIENTO  Y LA CONSOLIDACIÓN DE LA RED MUJER ESCUCHA DEL DEPARTAMENTO DE SUCRE Y EL I ENCUENTRO POLÍTICO DE MUJERES DEL DEPARTAMENTO DE SUCRE. (Bpin: )_x000a__x000a_CASA PARA LA DIGNIDAD DE LA MUJER (339 DE LA LEY 2294 DE 2023 PND) (Bpin: )_x000a__x000a_FORTALECIMIENTO DE LA ECONOMÍA ARCOÍRIS Y PROMOCIÓN DEL EJERCICIO Y GOCE PLENO DE LOS DERECHOS DEL SECTOR POBLACIONAL LGBTIQ+ EN EL DEPARTAMENTO DE SUCRE (PROYECTO ARCOIRIS) (Bpin: )_x000a__x000a_PROYECTO FORTALECIMIENTO A LA SALUD Y NUTRICIÓN A PERSONAS VIVIENDO CON VIH/SIDA PARA EL MEJORAMIENTO DE SUS CONDICIONES DE VIDA EN LOS MUNICIPIOS DE SINCELEJO, COROZAL, SAN MARCOS, TOLUVIEJO, TOLU, SAN ONOFRE, SAMPUÉS, MAJAGUAL, SINCÉ Y LOS PALMITOS EN E (Bpin: )_x000a__x000a_PROYECTO APOYO A LAS MEDIDAS DE ATENCIÓN TEMPORAL PARA CASOS DE TRATA DE PERSONAS Y OTRAS FORMAS DE VIOLENCIAS REPORTADAS EN LA VIGENCIA 2024 EN EL DEPARTAMENTO DE SUCRE (Bpin: )"/>
    <n v="14"/>
    <n v="1"/>
    <s v="Superior"/>
    <n v="18"/>
    <n v="1"/>
    <s v="Superior"/>
    <n v="10"/>
    <n v="0.66666666666666663"/>
    <s v="Alto"/>
    <n v="42"/>
    <n v="0.71186440677966101"/>
    <s v="Alto"/>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s v="03/10/2024: Se tiene proyecto contratado y se realizara la primera entrega el 9 de octubre, se espera beneficiar a 150 personas._x000a__x000a_De los proyectos programados para alcanzar la meta 2025 4 no cuentan con financiación, solo el proyecto PROYECTO APOYO A LAS MEDIDAS DE ATENCIÓN TEMPORAL PARA CASOS DE TRATA DE PERSONAS Y OTRAS FORMAS DE VIOLENCIAS REPORTADAS EN LA VIGENCIA 2024 EN EL DEPARTAMENTO DE SUCRE, cuenta con recursos."/>
    <m/>
  </r>
  <r>
    <s v="MT023"/>
    <s v="5"/>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Gobierno Territorial"/>
    <s v="45"/>
    <s v="Fortalecimiento del buen gobierno para el respeto y garantía de los derechos humanos"/>
    <s v="4502"/>
    <s v="Servicio de educación informal"/>
    <s v="4502034"/>
    <s v="Personas Capacitadas"/>
    <s v="4502034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250"/>
    <s v="Acumulativo"/>
    <x v="0"/>
    <n v="160"/>
    <n v="30"/>
    <n v="30"/>
    <n v="30"/>
    <s v="APOYO LOGÍSTICO PARA LA REALIZACIÓN DE ACTIVIDADES CULTURALES Y PRODUCTIVAS ENMARCADAS EN LA CONMEMORACIÓN DEL DÍA DE LA MUJER EN EL DEPARTAMENTO DE SUCRE (BPIN: 2024002700028) (Meta del Proyecto: 160) (Ejecución 2024: 160)_x000a__x000a_CAPACITACIONES EN TEMAS CONTABLES FINANCIERON, EMPRENDIMIENTO, MARKETING DIGITAL,FOTOGRAFÍA, EN GÉNERO, ASOCIATIVIDAD, ENTRE OTROS. (BPIN: Por Gestión) (Meta del Proyecto: 440) (Ejecución 2024: 440)"/>
    <s v="TALLER TU MARCA, TU PODER (Tipo Banco: Banco de Gestiones) (Meta de la gestión: 26)_x000a__x000a_FORMAR A LOS FUNCIONARIOS EN LA LEY 1257 DE 2008 (Tipo Banco: Banco de Gestiones) (Meta de la gestión: 50)_x000a__x000a_FORTALECIMIENTO DE LIDERAZGOS POLITICOS DE MUJERES COMUNALES Y LIDERESAS DEL DEPARTAMENTO DE SUCRE (BPIN: 202500000028833) (Tipo de Banco: Banco Territorial)_x000a__x000a_APOYO PARA LA REALIZACIÓN DE ACTIVIDADES CULTURALES Y PRODUCTIVAS ENMARCADAS EN LA CONMEMORACIÓN DEL DIA DE LA MUJER EN EL DEPARTAMENTO DE SUCRE (BPIN: 202400000006014) (Tipo de Banco: Banco Territorial)_x000a__x000a_Apoyo a la creación del banco de alimentos del departamento de  Sucre (BPIN: 202500000024121) (Tipo de Banco: Banco Territorial)_x000a__x000a_Apoyo PARA LA REALIZACIÓN DE ACTIVIDADES CULTURALES Y ORGANIZATIVAS ENFOCADAS EN LA POBLACIÓN LGBTIQ+ DURANTE EL AÑO 2025  EN ELDEPARTAMENTO DE  Sucre (BPIN: 202400000006010) (Tipo de Banco: Banco Territorial)"/>
    <s v="Apoyo a la creación del banco de alimentos del departamento de  Sucre (Bpin: 202500000024121) (Tipo de Banco: Banco Territorial) (Meta total del indicador: 300.0) (Meta total de la vigencia: 0.0) (Ejecutado: 0.0)_x000a__x000a_Apoyo PARA LA REALIZACIÓN DE ACTIVIDADES CULTURALES Y ORGANIZATIVAS ENFOCADAS EN LA POBLACIÓN LGBTIQ+ DURANTE EL AÑO 2025  EN ELDEPARTAMENTO DE  Sucre (Bpin: 202400000006010) (Tipo de Banco: Banco Territorial) (Meta total del indicador: 133.0) (Meta total de la vigencia: 133.0) (Ejecutado: 76.0)_x000a__x000a_Apoyo logístico para la realización de actividades culturales y productivas enmarcadas en la conmemoración del día de la mujer durante el año 2025 en el departamento de  Sucre (Bpin: 202400000006014) (Tipo de Banco: Banco Territorial) (Meta total del indicador: 741.0) (Meta total de la vigencia: 741.0) (Ejecutado: 413.0)_x000a__x000a_Fortalecimiento de Liderazgos políticos de mujeres Comunales y Lideresas del Departamento de  Sucre (Bpin: 202500000028833) (Tipo de Banco: Banco Territorial) (Meta total del indicador: 100.0) (Meta total de la vigencia: 100.0) (Ejecutado: 100.0)_x000a__x000a_TALLER TU MARCA, TU PODER (Tipo de banco: Banco de Gestiones) (Meta de la gestión: 26) (Ejecutado: 26)_x000a__x000a_FORMAR A LOS FUNCIONARIOS EN LA LEY 1257 DE 2008 (Tipo de banco: Banco de Gestiones) (Meta de la gestión: 50) (Ejecutado: 61)"/>
    <s v="CAPACITACIÓN A MUEJRES VULNERABLES PARA EL FORTALECIMIENTO DE SU ACTIVIDAD ECONOMICA_x000a__x000a_Apoyo a la creación del banco de alimentos del departamento de Sucre (BPIN: 202500000024121) (Meta del proyecto: 300) (Tipo de Banco: Banco Territorial)_x000a__x000a_Fortalecimiento a la salud y nutrición a personas viviendo con vih/sida para el mejoramiento de sus condiciones de vida en los municipios de Sincelejo, Corozal, San Marcos, Toluviejo, Sampués y Sincé, en el departamento de Sucre (BPIN: 202500000028388) (Meta del proyecto: 150) (Tipo de Banco: Banco Territorial)_x000a__x000a_Fortalecimiento a la salud y nutrición a personas viviendo con vih/sida para el mejoramiento de sus condiciones de vida en los municipios de Sincelejo, Corozal, San Marcos, Toluviejo, Sampués y Sincé durante el año 2026 en el departamento de Sucre (BPIN: 202500000047734) (Meta del proyecto: 150) (Tipo de Banco: Banco Territorial)_x000a__x000a_Apoyo AL FORTALECIMIENTO DEL BANCO DE ALIMENTOS DEL DEPARTAMENTO DE Sucre (BPIN: 202500000048057) (Meta del proyecto: 200) (Tipo de Banco: Banco Territorial)"/>
    <s v="Fortalecimiento a la salud y nutrición a personas viviendo con vih/sida para el mejoramiento de sus condiciones de vida en los municipios de Sincelejo, Corozal, San Marcos, Toluviejo, Sampués y Sincé durante el año 2026 en el departamento de  Sucre (Bpin: 202500000047734) (Meta de la vigencia: 150,00) (Ejecucion: 150,00) (Tipo de banco: Banco Territorial) (Estado en portafolio: )"/>
    <s v="CAPACITACIÓN A MUEJRES VULNERABLES PARA EL FORTALECIMIENTO DE SU ACTIVIDAD ECONOMICA (Bpin: )"/>
    <n v="600"/>
    <n v="1"/>
    <s v="Superior"/>
    <n v="676"/>
    <n v="1"/>
    <s v="Superior"/>
    <n v="150"/>
    <n v="1"/>
    <s v="Superior"/>
    <n v="1426"/>
    <n v="1"/>
    <s v="Superior"/>
    <n v="16000000"/>
    <n v="0"/>
    <n v="0"/>
    <n v="0"/>
    <n v="0"/>
    <n v="0"/>
    <n v="0"/>
    <n v="0"/>
    <n v="0"/>
    <n v="0"/>
    <n v="16000000"/>
    <n v="16800000"/>
    <n v="0"/>
    <n v="0"/>
    <n v="0"/>
    <n v="0"/>
    <n v="0"/>
    <n v="0"/>
    <n v="0"/>
    <n v="0"/>
    <n v="0"/>
    <n v="16800000"/>
    <n v="17640000"/>
    <n v="0"/>
    <n v="0"/>
    <n v="0"/>
    <n v="0"/>
    <n v="0"/>
    <n v="0"/>
    <n v="0"/>
    <n v="0"/>
    <n v="0"/>
    <n v="17640000"/>
    <n v="18522000"/>
    <n v="0"/>
    <n v="0"/>
    <n v="0"/>
    <n v="0"/>
    <n v="0"/>
    <n v="0"/>
    <n v="0"/>
    <n v="0"/>
    <n v="0"/>
    <n v="18522000"/>
    <n v="68962000"/>
    <s v="03/10/2024: Se realizó capacitación a benefiiciarios en temas de mochila wayu y crochet, por Gestión._x000a__x000a_El proyecto programado para cumplir con las metas de 2025, no cuenta con recursos._x000a__x000a_Esta meta sera cumplida en articulación la Secretaria de Educación Departamental y Bellas Artes."/>
    <s v="Funcionarios capacitados y mujeres capacitadas con formaciònes para el trabajo y su autonomia productiva, Campañas de prevenciòn de la fobia, bifobia y transfobia. Niños, niñas y adolescentes formados y capacitados."/>
  </r>
  <r>
    <s v="MT024"/>
    <s v="6"/>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
    <n v="27"/>
    <s v="Acumulativo"/>
    <x v="0"/>
    <n v="10"/>
    <n v="7"/>
    <n v="7"/>
    <n v="3"/>
    <s v="Se realizó el fortalecimiento a emprendimiento y/o Asociaciones en el ambito economico y psicosocial en los Municipos de Los palmitos, Coveñas, Sincelejo, Ovejas, El Roble, San Marcos, Corozal, Majagual, Sampues y San Onofre. (BPIN: Por Gestión) (Meta del Proyecto: 10) (Ejecución 2024: 10)"/>
    <s v="ESPACIO CON CUIDADORAS, CUIDARTE ES AMARTE, ENCUENTRA CON LIDERESAS, FORTALECIMIENTO A MUJERES DEL DEPARTAMENTO A TRAVES DE FORMACION EN PARTICIPACIÓN DE CONVOCATORIAS, LANZAMIENTO DEL VIOLENTOMETRO EN EL LIBRO TOTAL, CONMEMORACIÓN DEL 25N EN EL MUNICIPIO DE SAMPUES, RUMBATERAPIA EN EL MARCO DEL MES DE LA PREVENCIÓN DE LA LUCHA CONTRA CON EL CANCER, APOYO AL MES DE LA PREVENCIÓN DEL CANCER DE MAMA CON LA PARTICIPACIÓN DE LA RUTA DE PREVENCIÓN DEL CANCER DE MAMA Y LA REALIZACIÓN DE 30 EXAMENES. (Tipo Banco: Banco de Gestiones) (Meta de la gestión: 1)_x000a__x000a_FORTALECIMIENTO DE LIDERAZGOS POLITICOS DE MUJERES COMUNALES Y LIDERESAS DEL DEPARTAMENTO DE SUCRE (BPIN: 202500000028833) (Tipo de Banco: Banco Territorial)"/>
    <s v="Fortalecimiento de Liderazgos políticos de mujeres Comunales y Lideresas del Departamento de  Sucre (Bpin: 202500000028833) (Tipo de Banco: Banco Territorial) (Meta total del indicador: 1.0) (Meta total de la vigencia: 1.0) (Ejecutado: 1.0)_x000a__x000a_ESPACIO CON CUIDADORAS, CUIDARTE ES AMARTE, ENCUENTRA CON LIDERESAS, FORTALECIMIENTO A MUJERES DEL DEPARTAMENTO A TRAVES DE FORMACION EN PARTICIPACIÓN DE CONVOCATORIAS, LANZAMIENTO DEL VIOLENTOMETRO EN EL LIBRO TOTAL, CONMEMORACIÓN DEL 25N EN EL MUNICIPIO DE SAMPUES, RUMBATERAPIA EN EL MARCO DEL MES DE LA PREVENCIÓN DE LA LUCHA CONTRA CON EL CANCER, APOYO AL MES DE LA PREVENCIÓN DEL CANCER DE MAMA CON LA PARTICIPACIÓN DE LA RUTA DE PREVENCIÓN DEL CANCER DE MAMA Y LA REALIZACIÓN DE 30 EXAMENES. (Tipo de banco: Banco de Gestiones) (Meta de la gestión: 1) (Ejecutado: 7)"/>
    <s v="Apoyo logístico para la Creación y el Fortalecimiento de los Consejos Consultivos Municipales de (municipios priorizados) Población LGBTIQ+ y del Fortalecimiento del Consejo Consultivo Departamental  Y  el I ENCUENTRO Departamental de Consejeros lgbtiq+_x000a__x000a_Fortalecimiento DE CAPACIDADES PSICOSOCIALES, PRODUCTIVAS Y PARTICIPATIVAS DE LAS MUJERES DEL DEPARTAMENTO DE Sucre (BPIN: 202600000000479) (Meta del proyecto: 2) (Tipo de Banco: Banco Territorial)_x000a__x000a_2 SOCIALIZACIONES CONVOCATORIA FONDO MUJER._x000a_OFERTA INSTITUCIONAL BARRIO LAS MARGARITAS._x000a__x000a_ (Meta Programada: 3) (Tipo de Banco: Banco de Gestiones)"/>
    <s v="2 SOCIALIZACIONES CONVOCATORIA FONDO MUJER._x000a_OFERTA INSTITUCIONAL BARRIO LAS MARGARITAS._x000a__x000a_ (Meta programada: 3) (Ejecución: 3) (Tipo de banco: Banco de Gestiones)"/>
    <s v="Apoyo logístico para la Creación y el Fortalecimiento de los Consejos Consultivos Municipales de (municipios priorizados) Población LGBTIQ+ y del Fortalecimiento del Consejo Consultivo Departamental  Y  el I ENCUENTRO Departamental de Consejeros lgbtiq+ (Bpin: )"/>
    <n v="10"/>
    <n v="1"/>
    <s v="Superior"/>
    <n v="8"/>
    <n v="1"/>
    <s v="Superior"/>
    <n v="3"/>
    <n v="0.42857142857142855"/>
    <s v="Medio"/>
    <n v="21"/>
    <n v="0.77777777777777779"/>
    <s v="Alto"/>
    <n v="42000000"/>
    <n v="0"/>
    <n v="0"/>
    <n v="0"/>
    <n v="0"/>
    <n v="0"/>
    <n v="0"/>
    <n v="0"/>
    <n v="0"/>
    <n v="0"/>
    <n v="42000000"/>
    <n v="44100000"/>
    <n v="0"/>
    <n v="0"/>
    <n v="0"/>
    <n v="0"/>
    <n v="0"/>
    <n v="0"/>
    <n v="0"/>
    <n v="0"/>
    <n v="0"/>
    <n v="44100000"/>
    <n v="46305000.000000007"/>
    <n v="0"/>
    <n v="0"/>
    <n v="0"/>
    <n v="0"/>
    <n v="0"/>
    <n v="0"/>
    <n v="0"/>
    <n v="0"/>
    <n v="0"/>
    <n v="46305000.000000007"/>
    <n v="48620250.000000007"/>
    <n v="0"/>
    <n v="0"/>
    <n v="0"/>
    <n v="0"/>
    <n v="0"/>
    <n v="0"/>
    <n v="0"/>
    <n v="0"/>
    <n v="0"/>
    <n v="48620250.000000007"/>
    <n v="181025250"/>
    <s v="Proyecto en proceso de contratación "/>
    <s v="Sesiones Consejo Departamental de Juventudes y asiistencias tecnicas a las alcaldias municipales para el fortalecimiento del Subsistema de participaciòn juvenil"/>
  </r>
  <r>
    <s v="MT025"/>
    <s v="7"/>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Salud y Protección Social"/>
    <s v="19"/>
    <s v="Salud Pública"/>
    <s v="1905"/>
    <s v="Servicio de gestión del riesgo en temas de salud sexual y reproductiva"/>
    <s v="1905021"/>
    <s v="Campañas de gestión del riesgo en temas de salud sexual y reproductiva implementadas"/>
    <s v="190502100"/>
    <s v="Corresponde a las acciones relacionadas con la prevención y mitigación de riesgos que afectan la salud sexual y reproductiva de las personas en el curso de su vida desde un enfoque de derechos."/>
    <s v="Número de campañas"/>
    <s v="No"/>
    <s v="Número "/>
    <n v="300"/>
    <s v="Acumulativo"/>
    <x v="0"/>
    <n v="30"/>
    <n v="90"/>
    <n v="90"/>
    <n v="90"/>
    <s v="Campañas para promover la salud sexual y reproductiva en 7 instituciones educativas y 1 en el Auditorio fortunato chadid (BPIN: Por Gestión) (Meta del Proyecto: 8) (Ejecución 2024: 8)"/>
    <s v="PROYECTO CRISALIDA, EMPODERAMIENTO ECONOMICO, PSICOLOGICO Y SOCIOPOLITICO DE LAS MUJERES DE LA CAMPAÑA YO EMPODERADA Y PRODUCTIVA DEL DEPARTAMENTO DE SUCRE (BPIN: ) (Tipo de Banco: Banco Territorial)"/>
    <m/>
    <s v="Campañas para promover la salud sexual y reproductiva _x000a__x000a_PREVENCIÓN DE EMBARAZO ADOLESCENTE._x000a_VIOLENCIAS BASADAS EN GENERO Y SALUD SEXUAL._x000a_  (Meta Programada: 2) (Tipo de Banco: Banco de Gestiones)"/>
    <s v="PREVENCIÓN DE EMBARAZO ADOLESCENTE._x000a_VIOLENCIAS BASADAS EN GENERO Y SALUD SEXUAL._x000a_  (Meta programada: 2) (Ejecución: 2) (Tipo de banco: Banco de Gestiones)"/>
    <s v="Campañas para promover la salud sexual y reproductiva  (Bpin: )"/>
    <n v="8"/>
    <n v="0.26666666666666672"/>
    <s v="Minimo"/>
    <n v="0"/>
    <n v="0"/>
    <s v="Minimo"/>
    <n v="2"/>
    <n v="2.2222222222222223E-2"/>
    <s v="Minimo"/>
    <n v="10"/>
    <n v="3.3333333333333333E-2"/>
    <s v="Minimo"/>
    <n v="0"/>
    <n v="0"/>
    <n v="0"/>
    <n v="0"/>
    <n v="0"/>
    <n v="0"/>
    <n v="0"/>
    <n v="0"/>
    <n v="0"/>
    <n v="0"/>
    <n v="0"/>
    <n v="0"/>
    <n v="0"/>
    <n v="0"/>
    <n v="0"/>
    <n v="0"/>
    <n v="0"/>
    <n v="0"/>
    <n v="0"/>
    <n v="0"/>
    <n v="0"/>
    <n v="0"/>
    <n v="0"/>
    <n v="0"/>
    <n v="0"/>
    <n v="0"/>
    <n v="0"/>
    <n v="0"/>
    <n v="0"/>
    <n v="0"/>
    <n v="0"/>
    <n v="0"/>
    <n v="0"/>
    <n v="0"/>
    <n v="0"/>
    <n v="0"/>
    <n v="0"/>
    <n v="0"/>
    <n v="0"/>
    <n v="0"/>
    <n v="0"/>
    <n v="0"/>
    <n v="0"/>
    <n v="0"/>
    <n v="0"/>
    <s v="Esta meta sera cumplida en articulación la Secretaria de Salud Departamental."/>
    <s v="Campañas para promover la salud sexual y reproductiva "/>
  </r>
  <r>
    <s v="MT026"/>
    <s v="8"/>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Deporte y Recreación"/>
    <s v="43"/>
    <s v="Fomento a la recreación, la actividad física y el deporte"/>
    <s v="4301"/>
    <s v="Servicio de educación informal en recreación"/>
    <s v="4301035"/>
    <s v="Personas Capacitadas"/>
    <s v="430103500"/>
    <s v="Corresponde a la formación a la ciudadanía  en recreación, actividad física, deportes social comunitario y/o aprovechamiento del tiempo libre con enfoque diferencial."/>
    <s v="Número de personas"/>
    <s v="No"/>
    <s v="Número "/>
    <n v="600"/>
    <s v="Acumulativo"/>
    <x v="0"/>
    <n v="0"/>
    <n v="0"/>
    <n v="300"/>
    <n v="300"/>
    <m/>
    <m/>
    <m/>
    <s v="FOMENTO DE LA CULTURA DEPORTIVA PARA MUEJERES DEL DEPARTAMENTO DE SUCRE_x000a__x000a_CURSO DE DEFENSA PERSONAL (Meta Programada: 16) (Tipo de Banco: Banco de Gestiones)"/>
    <s v="CURSO DE DEFENSA PERSONAL (Meta programada: 16) (Ejecución: 16) (Tipo de banco: Banco de Gestiones)"/>
    <s v="FOMENTO DE LA CULTURA DEPORTIVA PARA MUEJERES DEL DEPARTAMENTO DE SUCRE (Bpin: )"/>
    <m/>
    <m/>
    <m/>
    <m/>
    <m/>
    <m/>
    <n v="16"/>
    <n v="5.3333333333333337E-2"/>
    <s v="Minimo"/>
    <n v="16"/>
    <n v="2.6666666666666668E-2"/>
    <s v="Minimo"/>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s v="Esta meta sera cumplida en articulación el Inder Departamental."/>
    <s v="Personas capactidadas a traves de la red mujer empoderada y productiva"/>
  </r>
  <r>
    <s v="MT027"/>
    <s v="9"/>
    <s v="Transformación del Ser Humano"/>
    <s v="Porcentaje de ejecución de las actividades del Plan de Acción de la Política Pública de Mujer implementadas en el departamento de Sucre"/>
    <s v="0,25"/>
    <s v="Porcentaje"/>
    <s v="2023"/>
    <s v="Informe de cumplimiento política pública de mujer"/>
    <s v="0,5"/>
    <s v="3. Salud y bienestar"/>
    <s v="Inclusión Social"/>
    <s v="6"/>
    <s v="Mujeres empoderadas, productivas y con oportunidades"/>
    <s v="Inclusión Social y Reconciliación"/>
    <s v="41"/>
    <s v="Desarrollo integral de la primera infancia a la juventud, y fortalecimiento de las capacidades de las familias de niñas, niños y adolescentes"/>
    <s v="4102"/>
    <s v="Servicios de educación informal a niños, niñas, adolescentes y jóvenes para el reconocimiento de sus derechos"/>
    <s v="4102045"/>
    <s v="Personas Capacitadas"/>
    <s v="410204500"/>
    <s v="Servicios mediante los cuales se socializan a los niños, niñas, adolescentes y jóvenes;  al igual que a sus padres, madres, cuidadores y docentes, los temas relacionados con el reconocimiento de los derechos de la niñez, la adolescencia y la juventud."/>
    <s v="Número de personas"/>
    <s v="No"/>
    <s v="Número"/>
    <n v="1100"/>
    <s v="Acumulativo"/>
    <x v="0"/>
    <n v="500"/>
    <n v="200"/>
    <n v="200"/>
    <n v="200"/>
    <s v="CAPACITACION EN FLORES TROQUELADAS Y TIE DYE (BPIN: Por Gestión) (Meta del Proyecto: 34) (Ejecución 2024: 31)_x000a__x000a_CAPACITACION EN MENTALIDAD Y CULTURA EMPRENDEDORA (BPIN: Por Gestión) (Meta del Proyecto: 23) (Ejecución 2024: 23)_x000a__x000a_CAPACITACION EN CONVOCATORIA DEL FONDO MUJER FOMUR (BPIN: Por Gestión) (Meta del Proyecto: 360) (Ejecución 2024: 360)_x000a__x000a_CAPACITACIÓN A NIÑOS, NIÑAS Y ADOLESCENTES COMO DEFENSORES Y DEFENSORITOS (BPIN: Por Gestión) (Meta del Proyecto: 105) (Ejecución 2024: 105)"/>
    <m/>
    <m/>
    <s v="Fortalecimiento de la capacidad productiva de mujeres vulnerables de los municipios de Corozal, Sincelejo, Coveñas, Majagual, Los Palmitos, Ovejas, Morroa, San Marcos, El Roble, Sincé y Sampués en el departamento de Sucre"/>
    <m/>
    <s v="Fortalecimiento de la capacidad productiva de mujeres vulnerables de los municipios de Corozal, Sincelejo, Coveñas, Majagual, Los Palmitos, Ovejas, Morroa, San Marcos, El Roble, Sincé y Sampués en el departamento de Sucre (Bpin: )"/>
    <n v="519"/>
    <n v="1"/>
    <s v="Superior"/>
    <n v="0"/>
    <n v="9.5000000000000001E-2"/>
    <s v="Minimo"/>
    <m/>
    <n v="0"/>
    <s v="Minimo"/>
    <n v="519"/>
    <n v="0.4718181818181818"/>
    <s v="Medio"/>
    <n v="30000000"/>
    <n v="0"/>
    <n v="0"/>
    <n v="0"/>
    <n v="0"/>
    <n v="0"/>
    <n v="0"/>
    <n v="0"/>
    <n v="0"/>
    <n v="0"/>
    <n v="30000000"/>
    <n v="31500000"/>
    <n v="0"/>
    <n v="0"/>
    <n v="0"/>
    <n v="0"/>
    <n v="0"/>
    <n v="0"/>
    <n v="0"/>
    <n v="0"/>
    <n v="0"/>
    <n v="31500000"/>
    <n v="33075000"/>
    <n v="0"/>
    <n v="0"/>
    <n v="0"/>
    <n v="0"/>
    <n v="0"/>
    <n v="0"/>
    <n v="0"/>
    <n v="0"/>
    <n v="0"/>
    <n v="33075000"/>
    <n v="34728750.000000007"/>
    <n v="0"/>
    <n v="0"/>
    <n v="0"/>
    <n v="0"/>
    <n v="0"/>
    <n v="0"/>
    <n v="0"/>
    <n v="0"/>
    <n v="0"/>
    <n v="34728750.000000007"/>
    <n v="129303750"/>
    <m/>
    <s v="Mujeres, jovenes, niños, niñas y adolescentes y familias capacitados con formaciones para su crecimiento academico y autonomia economica "/>
  </r>
  <r>
    <s v="MT028"/>
    <s v="1"/>
    <s v="Transformación del Ser Humano"/>
    <s v="Porcentaje de ejecución de las actividades del plan de acción de la política pública de los sectores LGTBIQ+ en el departamento de Sucre"/>
    <s v="0"/>
    <s v="Porcentaje"/>
    <s v="2023"/>
    <s v="Informe Política Publica de los sectores LGTBIQ+"/>
    <s v="0,25"/>
    <s v="3. Salud y bienestar"/>
    <s v="Inclusión Social"/>
    <s v="7"/>
    <s v="Oportunidades para la diversidad"/>
    <s v="Inclusión Social y Reconciliación"/>
    <s v="41"/>
    <s v="Desarrollo integral de la primera infancia a la juventud, y fortalecimiento de las capacidades de las familias de niñas, niños y adolescentes"/>
    <s v="4102"/>
    <s v="Servicios de educación informal a niños, niñas, adolescentes y jóvenes para el reconocimiento de sus derechos"/>
    <s v="4102045"/>
    <s v="Personas Capacitadas"/>
    <s v="410204500"/>
    <s v="Servicios mediante los cuales se socializan a los niños, niñas, adolescentes y jóvenes;  al igual que a sus padres, madres, cuidadores y docentes, los temas relacionados con el reconocimiento de los derechos de la niñez, la adolescencia y la juventud."/>
    <s v="Número de personas"/>
    <s v="No"/>
    <s v="Número"/>
    <n v="100"/>
    <s v="Acumulativo"/>
    <x v="0"/>
    <n v="100"/>
    <n v="0"/>
    <n v="0"/>
    <n v="0"/>
    <s v="Campaña de sensibilización &quot;17 de mayo dia internacional contra la homofobia, bifobia y transfobia&quot; (BPIN: Por Gestión) (Meta del Proyecto: 100) (Ejecución 2024: 100)"/>
    <s v="Campaña sobre Homofobia, transfobia, bifobia y lesfobia en la Institución Educativa Carmelo Percy Vergara. (Tipo Banco: Banco de Gestiones) (Meta de la gestión: 64)"/>
    <s v="Campaña sobre Homofobia, transfobia, bifobia y lesfobia en la Institución Educativa Carmelo Percy Vergara. (Tipo de banco: Banco de Gestiones) (Meta de la gestión: 64) (Ejecutado: 63)"/>
    <s v="CAMPAÑA HOMOFOBIA, BIFOBIA Y TRANSFOBIA (Meta Programada: 40) (Tipo de Banco: Banco de Gestiones)"/>
    <s v="CAMPAÑA HOMOFOBIA, BIFOBIA Y TRANSFOBIA (Meta programada: 40) (Ejecución: 40) (Tipo de banco: Banco de Gestiones)"/>
    <m/>
    <n v="100"/>
    <n v="1"/>
    <s v="Superior"/>
    <n v="63"/>
    <n v="1"/>
    <s v="Superior"/>
    <n v="40"/>
    <m/>
    <m/>
    <n v="203"/>
    <n v="1"/>
    <s v="Superior"/>
    <n v="0"/>
    <n v="0"/>
    <n v="0"/>
    <n v="0"/>
    <n v="0"/>
    <n v="0"/>
    <n v="0"/>
    <n v="0"/>
    <n v="0"/>
    <n v="0"/>
    <n v="0"/>
    <n v="0"/>
    <n v="0"/>
    <n v="0"/>
    <n v="0"/>
    <n v="0"/>
    <n v="0"/>
    <n v="0"/>
    <n v="0"/>
    <n v="0"/>
    <n v="0"/>
    <n v="0"/>
    <n v="0"/>
    <n v="0"/>
    <n v="0"/>
    <n v="0"/>
    <n v="0"/>
    <n v="0"/>
    <n v="0"/>
    <n v="0"/>
    <n v="0"/>
    <n v="0"/>
    <n v="0"/>
    <n v="0"/>
    <n v="0"/>
    <n v="0"/>
    <n v="0"/>
    <n v="0"/>
    <n v="0"/>
    <n v="0"/>
    <n v="0"/>
    <n v="0"/>
    <n v="0"/>
    <n v="0"/>
    <n v="0"/>
    <s v="03/10/2024: Se encuentra que la meta de cuatrenio es 100 y la meta de vigenta en 250, se procede a ajustar la meta de vigencia a 100._x000a_Se realizó el traslado de la meta para 2024 dado que se ejecutará un proyecto en la presente vigencia, donde se alcanzara la meta, Proyecto se eencuentra en ejecución."/>
    <s v="Mujeres, jovenes, niños, niñas y adolescentes y familias capacitados con formaciones para su crecimiento academico y autonomia economica "/>
  </r>
  <r>
    <s v="MT029"/>
    <s v="2"/>
    <s v="Transformación del Ser Humano"/>
    <s v="Porcentaje de ejecución de las actividades del plan de acción de la política pública de los sectores LGTBIQ+ en el departamento de Sucre"/>
    <s v="0"/>
    <s v="Porcentaje"/>
    <s v="2023"/>
    <s v="Informe Política Publica de los sectores LGTBIQ+"/>
    <s v="0,25"/>
    <s v="3. Salud y bienestar"/>
    <s v="Inclusión Social"/>
    <s v="7"/>
    <s v="Oportunidades para la diversidad"/>
    <s v="Gobierno Territorial"/>
    <s v="45"/>
    <s v="Fortalecimiento del buen gobierno para el respeto y garantía de los derechos humanos"/>
    <s v="4502"/>
    <s v="Servicio de apoyo financiero para empresas y emprendimientos productivos"/>
    <s v="4502039"/>
    <s v="Personas y empresas beneficiadas"/>
    <s v="450203900"/>
    <s v="Comprende el apoyo con recursos monetarios para el fortalecimiento de empresas y el desarrollo de emprendimientos de personas y comunidades en riesgo, mujeres y población LGTBI. "/>
    <s v="Número de personas y empresas"/>
    <s v="No"/>
    <s v="Número "/>
    <n v="100"/>
    <s v="Acumulativo"/>
    <x v="0"/>
    <n v="0"/>
    <n v="0"/>
    <n v="100"/>
    <n v="0"/>
    <s v="SE BENEFICIARON DOS PERSONAS CON UN HORNO DE PANADERIA Y UNA MESA EN ACERO INOXIDABLE (BPIN: Por Gestión) (Meta del Proyecto: 2) (Ejecución 2024: 2)"/>
    <s v="APOYO LOGÍSTICO PARA LA REALIZACIÓN DE ACTIVIDADES CULTURALES Y ORGANIZATIVAS EN EL MES DE LA DIVERSIDAD ENFOCADAS EN LA POBLACION LGTBIQ+ DEL DEPARTAMENTO _x000a__x000a_ENTREGA DE ROLLOS DE TELA 2_x000a__x000a_CONVOCATORIA FONDO MUJER 2 (Tipo Banco: Banco de Gestiones) (Meta de la gestión: )"/>
    <s v="APOYO LOGÍSTICO PARA LA REALIZACIÓN DE ACTIVIDADES CULTURALES Y ORGANIZATIVAS EN EL MES DE LA DIVERSIDAD ENFOCADAS EN LA POBLACION LGTBIQ+ DEL DEPARTAMENTO _x000a__x000a_ENTREGA DE ROLLOS DE TELA 2_x000a__x000a_CONVOCATORIA FONDO MUJER 2 (Tipo de banco: Banco de Gestiones) (Meta de la gestión: ) (Ejecutado: 18)"/>
    <s v="Fortalecimiento de la economía arcoíris y promoción del ejercicio y goce pleno de los derechos del sector poblacional LGBTIQ+ en el departamento de Sucre (Proyecto Arcoiris)_x000a__x000a_Apoyo PARA LA REALIZACIÓN DE ACTIVIDADES CULTURALES Y ORGANIZATIVAS ENFOCADAS EN LA POBLACIÓN LGBTIQ+ DURANTE EL AÑO 2026 EN EL DEPARTAMENTO DE Sucre (BPIN: 202600000001100) (Meta del proyecto: 34) (Tipo de Banco: Banco Territorial)"/>
    <m/>
    <m/>
    <n v="2"/>
    <n v="1"/>
    <s v="Superior"/>
    <n v="18"/>
    <n v="1"/>
    <s v="Superior"/>
    <m/>
    <n v="0"/>
    <s v="Minimo"/>
    <n v="20"/>
    <n v="0.2"/>
    <s v="Minimo"/>
    <n v="10000000"/>
    <n v="0"/>
    <n v="0"/>
    <n v="0"/>
    <n v="0"/>
    <n v="0"/>
    <n v="0"/>
    <n v="0"/>
    <n v="0"/>
    <n v="0"/>
    <n v="10000000"/>
    <n v="10500000"/>
    <n v="0"/>
    <n v="0"/>
    <n v="0"/>
    <n v="0"/>
    <n v="0"/>
    <n v="0"/>
    <n v="0"/>
    <n v="0"/>
    <n v="0"/>
    <n v="10500000"/>
    <n v="11025000"/>
    <n v="0"/>
    <n v="0"/>
    <n v="0"/>
    <n v="0"/>
    <n v="0"/>
    <n v="0"/>
    <n v="0"/>
    <n v="0"/>
    <n v="0"/>
    <n v="11025000"/>
    <n v="11576250"/>
    <n v="0"/>
    <n v="0"/>
    <n v="0"/>
    <n v="0"/>
    <n v="0"/>
    <n v="0"/>
    <n v="0"/>
    <n v="0"/>
    <n v="0"/>
    <n v="11576250"/>
    <n v="43101250"/>
    <s v="proyecto productyivo para personas LGTBIQ+,  en articulación con la Secretaria de Desarrollo Economico y Medio Ambiente se espera adelantar el proyecto agencia para las oportunidades el cual aportara al alcance de la meta."/>
    <s v="proyecto productyivo para personas LGTBIQ+"/>
  </r>
  <r>
    <s v="MT030"/>
    <s v="3"/>
    <s v="Transformación del Ser Humano"/>
    <s v="Porcentaje de ejecución de las actividades del plan de acción de la política pública de los sectores LGTBIQ+ en el departamento de Sucre"/>
    <s v="0"/>
    <s v="Porcentaje"/>
    <s v="2023"/>
    <s v="Informe Política Publica de los sectores LGTBIQ+"/>
    <s v="0,25"/>
    <s v="3. Salud y bienestar"/>
    <s v="Inclusión Social"/>
    <s v="7"/>
    <s v="Oportunidades para la diversidad"/>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
    <n v="27"/>
    <s v="Acumulativo"/>
    <x v="0"/>
    <n v="13"/>
    <n v="3"/>
    <n v="5"/>
    <n v="6"/>
    <s v="APOYO LOGÍSTICO PARA LA REALIZACIÓN DE ACTIVIDADES CULTURALES Y ORGANIZATIVAS EN EL MES DE LA DIVERSIDAD ENFOCADAS EN LA POBLACION LGTBIQ+ DEL DEPARTAMENTO (BPIN: 2024002700101) (Meta del Proyecto: 1) (Ejecución 2024: 1)"/>
    <s v="ESPACIOS DE PARTICIPACIÓN PROMOVIDOS CON MIEMBROS DE LA COMUNIDAD LGTBIQ+ (Tipo Banco: Banco de Gestiones) (Meta de la gestión: )_x000a__x000a_APOYO PARA LA REALIZACIÓN DE ACTIVIDADES CULTURALES Y ORGANIZATIVAS ENFOCADAS EN LA POBLACIÓN LGBTIQ+ EN EL DEPARTAMENTO DE SUCRE (BPIN: 202400000006010) (Tipo de Banco: Banco Territorial)"/>
    <s v="Apoyo PARA LA REALIZACIÓN DE ACTIVIDADES CULTURALES Y ORGANIZATIVAS ENFOCADAS EN LA POBLACIÓN LGBTIQ+ DURANTE EL AÑO 2025  EN ELDEPARTAMENTO DE  Sucre (Bpin: 202400000006010) (Tipo de Banco: Banco Territorial) (Meta total del indicador: 2.0) (Meta total de la vigencia: 2.0) (Ejecutado: 2.0)_x000a__x000a_ESPACIOS DE PARTICIPACIÓN PROMOVIDOS CON MIEMBROS DE LA COMUNIDAD LGTBIQ+ (Tipo de banco: Banco de Gestiones) (Meta de la gestión: ) (Ejecutado: 20)"/>
    <s v="Apoyo PARA LA REALIZACIÓN DE ACTIVIDADES CULTURALES Y ORGANIZATIVAS ENFOCADAS EN LA POBLACIÓN LGBTIQ+ DURANTE EL AÑO 2026 EN EL DEPARTAMENTO DE Sucre (BPIN: 202600000001100) (Meta del proyecto: 3) (Tipo de Banco: Banco Territorial) (Estado en Portafolio: En proceso de contratación)_x000a__x000a_Apoyo logístico para la Creación y el Fortalecimiento de los Consejos Consultivos Municipales de (municipios priorizados) Población LGBTIQ+ y del Fortalecimiento del Consejo Consultivo Departamental  Y  el I ENCUENTRO Departamental de Consejeros lgbtiq+_x000a__x000a_ASISTENCIA TECNICA A CONSEJO CONSULTIVOS DE LOS PALMITOS, SAMPUES, SUCRE Y LA UNIÓN  (Meta Programada: 1) (Tipo de Banco: Banco de Gestiones)"/>
    <s v="ASISTENCIA TECNICA A CONSEJO CONSULTIVOS DE LOS PALMITOS, SAMPUES, SUCRE Y LA UNIÓN  (Meta programada: 1) (Ejecución: 1) (Tipo de banco: Banco de Gestiones)"/>
    <s v="Apoyo logístico para la Creación y el Fortalecimiento de los Consejos Consultivos Municipales de (municipios priorizados) Población LGBTIQ+ y del Fortalecimiento del Consejo Consultivo Departamental  Y  el I ENCUENTRO Departamental de Consejeros lgbtiq+ (Bpin: )"/>
    <n v="1"/>
    <n v="7.6923076923076927E-2"/>
    <s v="Minimo"/>
    <n v="22"/>
    <n v="1"/>
    <s v="Superior"/>
    <n v="1"/>
    <n v="1"/>
    <s v="Superior"/>
    <n v="24"/>
    <n v="0.88888888888888884"/>
    <s v="Alto"/>
    <n v="42000000"/>
    <n v="0"/>
    <n v="0"/>
    <n v="0"/>
    <n v="0"/>
    <n v="0"/>
    <n v="0"/>
    <n v="0"/>
    <n v="0"/>
    <n v="0"/>
    <n v="42000000"/>
    <n v="44100000"/>
    <n v="0"/>
    <n v="0"/>
    <n v="0"/>
    <n v="0"/>
    <n v="0"/>
    <n v="0"/>
    <n v="0"/>
    <n v="0"/>
    <n v="0"/>
    <n v="44100000"/>
    <n v="46305000.000000007"/>
    <n v="0"/>
    <n v="0"/>
    <n v="0"/>
    <n v="0"/>
    <n v="0"/>
    <n v="0"/>
    <n v="0"/>
    <n v="0"/>
    <n v="0"/>
    <n v="46305000.000000007"/>
    <n v="48620250.000000007"/>
    <n v="0"/>
    <n v="0"/>
    <n v="0"/>
    <n v="0"/>
    <n v="0"/>
    <n v="0"/>
    <n v="0"/>
    <n v="0"/>
    <n v="0"/>
    <n v="48620250.000000007"/>
    <n v="181025250"/>
    <m/>
    <s v="Sesiones y espacios del consejo consultivo LGTBIQ+"/>
  </r>
  <r>
    <s v="MT031"/>
    <s v="4"/>
    <s v="Transformación del Ser Humano"/>
    <s v="Porcentaje de ejecución de las actividades del plan de acción de la política pública de los sectores LGTBIQ+ en el departamento de Sucre"/>
    <s v="0"/>
    <s v="Porcentaje"/>
    <s v="2023"/>
    <s v="Informe Política Publica de los sectores LGTBIQ+"/>
    <s v="0,25"/>
    <s v="3. Salud y bienestar"/>
    <s v="Inclusión Social"/>
    <s v="7"/>
    <s v="Oportunidades para la diversidad"/>
    <s v="Inclusión Social y Reconciliación"/>
    <s v="41"/>
    <s v="Inclusión social y productiva para la población en situación de vulnerabilidad"/>
    <s v="4103"/>
    <s v="Servicio de gestión de oferta social para la población vulnerable"/>
    <s v="4103052"/>
    <s v="Beneficiarios potenciales para quienes se gestiona la oferta social"/>
    <s v="410305200"/>
    <s v="Incluye el desarrollo de acciones encaminadas a generar dinámicas de atención conjunta, articulada y eficiente entre las instituciones del estado hacia la población vulnerable."/>
    <s v="Número de beneficiarios"/>
    <s v="No"/>
    <s v="Número "/>
    <n v="150"/>
    <s v="Acumulativo"/>
    <x v="0"/>
    <n v="150"/>
    <n v="0"/>
    <n v="0"/>
    <n v="0"/>
    <s v="PROYECTO FORTALECIMIENTO A LA SALUD Y NUTRICIÓN A PERSONAS VIVIENDO CON VIH/SIDA PARA EL MEJORAMIENTO DE SUS CONDICIONES DE VIDA EN LOS MUNICIPIOS DE SINCELEJO, COROZAL, SAN MARCOS, TOLUVIEJO, TOLU, SAN ONOFRE, SAMPUÉS, MAJAGUAL, SINCÉ Y LOS PALMITOS EN E (BPIN: 2024002700053) (Meta del Proyecto: 150) (Ejecución 2024: 150)"/>
    <s v="APOYO LOGÍSTICO PARA LA REALIZACIÓN DE ACTIVIDADES CULTURALES Y ORGANIZATIVAS EN EL MES DE LA DIVERSIDAD ENFOCADAS EN LA POBLACION LGTBIQ+ DEL DEPARTAMENTO 2025 (BPIN: ) (Tipo de Banco: Banco Territorial)"/>
    <m/>
    <s v="APOYO LOGÍSTICO PARA LA REALIZACIÓN DE ACTIVIDADES CULTURALES Y ORGANIZATIVAS EN EL MES DE LA DIVERSIDAD ENFOCADAS EN LA POBLACION LGTBIQ+ DEL DEPARTAMENTO 2026"/>
    <m/>
    <s v="APOYO LOGÍSTICO PARA LA REALIZACIÓN DE ACTIVIDADES CULTURALES Y ORGANIZATIVAS EN EL MES DE LA DIVERSIDAD ENFOCADAS EN LA POBLACION LGTBIQ+ DEL DEPARTAMENTO 2027 (Bpin: )"/>
    <n v="150"/>
    <n v="1"/>
    <s v="Superior"/>
    <m/>
    <m/>
    <m/>
    <m/>
    <m/>
    <m/>
    <n v="150"/>
    <n v="1"/>
    <s v="Superior"/>
    <n v="200000000"/>
    <n v="0"/>
    <n v="0"/>
    <n v="0"/>
    <n v="0"/>
    <n v="0"/>
    <n v="0"/>
    <n v="0"/>
    <n v="0"/>
    <n v="0"/>
    <n v="200000000"/>
    <n v="210000000"/>
    <n v="0"/>
    <n v="0"/>
    <n v="0"/>
    <n v="0"/>
    <n v="0"/>
    <n v="0"/>
    <n v="0"/>
    <n v="0"/>
    <n v="0"/>
    <n v="210000000"/>
    <n v="220500000"/>
    <n v="0"/>
    <n v="0"/>
    <n v="0"/>
    <n v="0"/>
    <n v="0"/>
    <n v="0"/>
    <n v="0"/>
    <n v="0"/>
    <n v="0"/>
    <n v="220500000"/>
    <n v="231525000"/>
    <n v="0"/>
    <n v="0"/>
    <n v="0"/>
    <n v="0"/>
    <n v="0"/>
    <n v="0"/>
    <n v="0"/>
    <n v="0"/>
    <n v="0"/>
    <n v="231525000"/>
    <n v="862025000"/>
    <s v="03/10/2024: Se encuentra una variacion entre la meta de cuatrenio que esta por 150 y la meta por vigencia que esta en 520, definiendo que el valor de la meta es de 150 y que sera de mantenimiento,  teniedo en cuenta que se viene adelantando cada año, proyecto que se encuentra en ejecución hasta 24 de diciembre."/>
    <s v="Proyecto mes de la diversidad "/>
  </r>
  <r>
    <s v="MT032"/>
    <s v="1"/>
    <s v="Transformación del Ser Humano"/>
    <s v="Numero de documentos de politica publica para la atencion integral de la poblacion habitante de calle formuladas en el departamento de Sucre"/>
    <s v="0"/>
    <s v="Número"/>
    <s v="2023"/>
    <s v="Gobernación de Sucre"/>
    <s v="1"/>
    <s v="3. Salud y bienestar"/>
    <s v="Inclusión Social"/>
    <s v="8"/>
    <s v="Oportunidad para la inclusión"/>
    <s v="Inclusión Social y Reconciliación"/>
    <s v="41"/>
    <s v="Desarrollo integral de la primera infancia a la juventud, y fortalecimiento de las capacidades de las familias de niñas, niños y adolescentes"/>
    <s v="4102"/>
    <s v="Documentos de lineamientos técnicos"/>
    <s v="4102035"/>
    <s v="Documentos de lineamientos técnicos realizados"/>
    <s v="410203500"/>
    <s v="Documentos cuyo objetivo es describir y explicar instrumentos, estándares, requisitos y condiciones necesarias para llevar a cabo un proceso o actividad"/>
    <s v="Número de documentos"/>
    <s v="Sí"/>
    <s v="Numero"/>
    <n v="1"/>
    <s v="Acumulativo"/>
    <x v="0"/>
    <n v="0"/>
    <n v="0"/>
    <n v="0"/>
    <n v="1"/>
    <m/>
    <m/>
    <m/>
    <m/>
    <m/>
    <m/>
    <m/>
    <m/>
    <m/>
    <m/>
    <m/>
    <m/>
    <m/>
    <m/>
    <m/>
    <n v="0"/>
    <n v="0"/>
    <s v="Minimo"/>
    <n v="30000000"/>
    <n v="0"/>
    <n v="0"/>
    <n v="0"/>
    <n v="0"/>
    <n v="0"/>
    <n v="0"/>
    <n v="0"/>
    <n v="0"/>
    <n v="0"/>
    <n v="30000000"/>
    <n v="31500000"/>
    <n v="0"/>
    <n v="0"/>
    <n v="0"/>
    <n v="0"/>
    <n v="0"/>
    <n v="0"/>
    <n v="0"/>
    <n v="0"/>
    <n v="0"/>
    <n v="31500000"/>
    <n v="33075000"/>
    <n v="0"/>
    <n v="0"/>
    <n v="0"/>
    <n v="0"/>
    <n v="0"/>
    <n v="0"/>
    <n v="0"/>
    <n v="0"/>
    <n v="0"/>
    <n v="33075000"/>
    <n v="34728750.000000007"/>
    <n v="0"/>
    <n v="0"/>
    <n v="0"/>
    <n v="0"/>
    <n v="0"/>
    <n v="0"/>
    <n v="0"/>
    <n v="0"/>
    <n v="0"/>
    <n v="34728750.000000007"/>
    <n v="129303750"/>
    <m/>
    <s v="Formulaciòn de la politica publica para la atenciòn integral de la poblaciòn habitante de calle. Caracterizacion de la poblaciòn habitante de calle "/>
  </r>
  <r>
    <s v="MT033"/>
    <s v="2"/>
    <s v="Transformación del Ser Humano"/>
    <s v="Numero de documentos de politica publica para la atencion integral de la poblacion habitante de calle formuladas en el departamento de Sucre"/>
    <s v="0"/>
    <s v="Número"/>
    <s v="2023"/>
    <s v="Gobernación de Sucre"/>
    <s v="1"/>
    <s v="3. Salud y bienestar"/>
    <s v="Inclusión Social"/>
    <s v="8"/>
    <s v="Oportunidad para la inclusión"/>
    <s v="Inclusión Social y Reconciliación"/>
    <s v="41"/>
    <s v="Atención integral de población en situación permanente de desprotección social y/o familiar"/>
    <s v="4104"/>
    <s v="Centros de atención de habitantes de la calle adecuados"/>
    <s v="4104029"/>
    <s v="Centros de atención de habitantes de la calle adecuados"/>
    <s v="410402900"/>
    <s v="Corresponde a la adecuación de infraestructura destinada al ofrecimiento de servicios de atención integral para población habitante de la calle."/>
    <s v="Número de centros"/>
    <s v="No"/>
    <s v="Numero"/>
    <n v="1"/>
    <s v="Acumulativo"/>
    <x v="0"/>
    <n v="0"/>
    <n v="0"/>
    <n v="0"/>
    <n v="1"/>
    <m/>
    <m/>
    <m/>
    <m/>
    <m/>
    <m/>
    <m/>
    <m/>
    <m/>
    <m/>
    <m/>
    <m/>
    <m/>
    <m/>
    <m/>
    <n v="0"/>
    <n v="0"/>
    <s v="Minimo"/>
    <n v="0"/>
    <n v="0"/>
    <n v="0"/>
    <n v="0"/>
    <n v="0"/>
    <n v="0"/>
    <n v="0"/>
    <n v="0"/>
    <n v="0"/>
    <n v="0"/>
    <n v="0"/>
    <n v="0"/>
    <n v="0"/>
    <n v="0"/>
    <n v="0"/>
    <n v="0"/>
    <n v="0"/>
    <n v="0"/>
    <n v="0"/>
    <n v="0"/>
    <n v="3000000000"/>
    <n v="3000000000"/>
    <n v="0"/>
    <n v="0"/>
    <n v="0"/>
    <n v="0"/>
    <n v="0"/>
    <n v="0"/>
    <n v="0"/>
    <n v="0"/>
    <n v="0"/>
    <n v="0"/>
    <n v="0"/>
    <n v="0"/>
    <n v="0"/>
    <n v="0"/>
    <n v="0"/>
    <n v="0"/>
    <n v="0"/>
    <n v="0"/>
    <n v="0"/>
    <n v="0"/>
    <n v="0"/>
    <n v="0"/>
    <n v="3000000000"/>
    <m/>
    <s v="Centro para los habitantes de calle "/>
  </r>
  <r>
    <s v="MT034"/>
    <s v="3"/>
    <s v="Transformación del Ser Humano"/>
    <s v="Numero de documentos de politica publica para la atencion integral de la poblacion habitante de calle formuladas en el departamento de Sucre"/>
    <s v="0"/>
    <s v="Número"/>
    <s v="2023"/>
    <s v="Gobernación de Sucre"/>
    <s v="1"/>
    <s v="3. Salud y bienestar"/>
    <s v="Inclusión Social"/>
    <s v="8"/>
    <s v="Oportunidad para la inclusión"/>
    <s v="Inclusión Social y Reconciliación"/>
    <s v="41"/>
    <s v="Atención integral de población en situación permanente de desprotección social y/o familiar"/>
    <s v="4104"/>
    <s v="Servicio de articulación de oferta social para la población habitante de calle"/>
    <s v="4104026"/>
    <s v="Personas atendidas con oferta institucional"/>
    <s v="410402600"/>
    <s v="Incluye el desarrollo de acciones encaminadas a generar dinámicas de atención conjunta, articulada y eficiente entre instituciones de carácter público y/o privado hacia la población habitante de la calle."/>
    <s v="Número de personas"/>
    <s v="No"/>
    <s v="Numero"/>
    <n v="20"/>
    <s v="Acumulativo"/>
    <x v="0"/>
    <n v="0"/>
    <n v="0"/>
    <n v="0"/>
    <n v="20"/>
    <m/>
    <m/>
    <s v="Jornada de Atención integral, en el marco de la conmemoración del día de habitante de calle en la plaza caribe de la Gobernación de Sucre de 150 habitantes de calle (Tipo de banco: Banco de Gestiones) (Meta de la gestión:  ) (Ejecutado: 200)"/>
    <m/>
    <m/>
    <m/>
    <m/>
    <m/>
    <m/>
    <n v="200"/>
    <n v="1"/>
    <s v="Superior"/>
    <m/>
    <m/>
    <m/>
    <n v="200"/>
    <n v="1"/>
    <s v="Superior"/>
    <n v="120000000"/>
    <n v="0"/>
    <n v="0"/>
    <n v="0"/>
    <n v="0"/>
    <n v="0"/>
    <n v="0"/>
    <n v="0"/>
    <n v="0"/>
    <n v="0"/>
    <n v="120000000"/>
    <n v="126000000"/>
    <n v="0"/>
    <n v="0"/>
    <n v="0"/>
    <n v="0"/>
    <n v="0"/>
    <n v="0"/>
    <n v="0"/>
    <n v="0"/>
    <n v="0"/>
    <n v="126000000"/>
    <n v="132300000"/>
    <n v="0"/>
    <n v="0"/>
    <n v="0"/>
    <n v="0"/>
    <n v="0"/>
    <n v="0"/>
    <n v="0"/>
    <n v="0"/>
    <n v="0"/>
    <n v="132300000"/>
    <n v="138915000"/>
    <n v="0"/>
    <n v="0"/>
    <n v="0"/>
    <n v="0"/>
    <n v="0"/>
    <n v="0"/>
    <n v="0"/>
    <n v="0"/>
    <n v="0"/>
    <n v="138915000"/>
    <n v="517215000.00000012"/>
    <s v="Se espera hacer una brigada dirigida a habitantes de calle, por gestión"/>
    <s v="Proyecto para atenciòn de la poblaciòn habitante de calle "/>
  </r>
  <r>
    <s v="MT035"/>
    <s v="1"/>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Documentos de planeación"/>
    <s v="2201001"/>
    <s v="Documentos de planeación para la educación inicial, preescolar, básica y media emitidos."/>
    <s v="220100100"/>
    <s v="Incluyen los servicio de asesoría y orientación técnica prestados a las Secretarías de Educación o por estas en los temas relacionados con la política educativa y aquellos definidos para la educación inicial, preescolar, básica y media."/>
    <s v="Número de documentos"/>
    <s v="Sí"/>
    <s v="Número"/>
    <n v="1"/>
    <s v="Acumulativo"/>
    <x v="1"/>
    <n v="1"/>
    <n v="0"/>
    <n v="0"/>
    <n v="0"/>
    <s v="Elaboración plan sectorial de educación, está aprobado en comité ejecutivo de la Secretaría de Educación en 2024 (BPIN: Por Gestión) (Meta del Proyecto: 1) (Ejecución 2024: 1)"/>
    <m/>
    <m/>
    <m/>
    <m/>
    <m/>
    <n v="1"/>
    <n v="1"/>
    <s v="Superior"/>
    <m/>
    <m/>
    <m/>
    <m/>
    <m/>
    <m/>
    <n v="1"/>
    <n v="1"/>
    <s v="Superior"/>
    <n v="0"/>
    <n v="0"/>
    <n v="0"/>
    <n v="0"/>
    <n v="0"/>
    <n v="0"/>
    <n v="0"/>
    <n v="0"/>
    <n v="0"/>
    <n v="0"/>
    <n v="0"/>
    <n v="0"/>
    <n v="0"/>
    <n v="0"/>
    <n v="0"/>
    <n v="0"/>
    <n v="0"/>
    <n v="0"/>
    <n v="0"/>
    <n v="0"/>
    <n v="0"/>
    <n v="0"/>
    <n v="0"/>
    <n v="0"/>
    <n v="0"/>
    <n v="0"/>
    <n v="0"/>
    <n v="0"/>
    <n v="0"/>
    <n v="0"/>
    <n v="0"/>
    <n v="0"/>
    <n v="0"/>
    <n v="0"/>
    <n v="0"/>
    <n v="0"/>
    <n v="0"/>
    <n v="0"/>
    <n v="0"/>
    <n v="0"/>
    <n v="0"/>
    <n v="0"/>
    <n v="0"/>
    <n v="0"/>
    <n v="0"/>
    <s v="Se tiene el documento Plan Sectorial de Educación 2024 - 2027, el cual sera presentado para su revisión y aprobación, se espera tenerlo aprobado para el mes de noviembre"/>
    <s v="Incluyen los servicio de asesoría y orientación técnica prestados a las Secretarías de Educación o por estas en los temas relacionados con la política educativa y aquellos definidos para la educación inicial, preescolar, básica y media._x000a__x000a_"/>
  </r>
  <r>
    <s v="MT036"/>
    <s v="2"/>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divulgación para la educación inicial, preescolar, básica y media"/>
    <s v="2201002"/>
    <s v="Procesos de socialización de lineamientos, política y normativa para la educación inicial, preescolar, básica y media realizados"/>
    <s v="220100200"/>
    <s v="Incluye la realización de todo tipo de campañas informativas que busquen socializar lineamientos de la política educativa en todos los temas que esta contempla."/>
    <s v="Número de procesos de socialización"/>
    <s v="No"/>
    <s v="Número"/>
    <n v="80"/>
    <s v="Acumulativo"/>
    <x v="1"/>
    <n v="10"/>
    <n v="20"/>
    <n v="20"/>
    <n v="30"/>
    <s v="Campañas de socialización normativa realizadas por la Secretaría de Educación (BPIN: Por Gestión) (Meta del Proyecto: 10) (Ejecución 2024: 10)_x000a__x000a_APOYO A LOS FOROS EDUCATIVOS &quot;SUCRE, TIERRA DE OPORTUNIDADES, EDUCACIÓN Y PAZ EN SU SEGUNDA ETAPA EN EL DEPARTAMENTO DE SUCRE. (BPIN: 2024002700127) (Meta del Proyecto: 2) (Ejecución 2024: 2)_x000a__x000a_APOYO AL FORO EDUCATIVO SUCRE TIERRA DE OPORTUNIDADES &quot;EDUCACIÓN Y PAZ EN SU PRIMERA ETAPA EN EL DEPARTAMENTO DE SUCRE&quot; (BPIN: 2024002700120) (Meta del Proyecto: 1) (Ejecución 2024: 1)"/>
    <s v="Campañas de socialización normativa realizadas por la Secretaría de Educación (Tipo Banco: Banco de Gestiones) (Meta de la gestión: 20)"/>
    <s v="Campañas de socialización normativa realizadas por la Secretaría de Educación (Tipo de banco: Banco de Gestiones) (Meta de la gestión: 20) (Ejecutado: 20)"/>
    <s v="Gestión - Campañas de socialización normativa realizadas por la Secretaría de Educación (BPIN: Por Gestión)"/>
    <m/>
    <s v="Gestión - Campañas de socialización normativa realizadas por la Secretaría de Educación (Bpin: Por Gestión)"/>
    <n v="13"/>
    <n v="1"/>
    <s v="Superior"/>
    <n v="20"/>
    <n v="1"/>
    <s v="Superior"/>
    <m/>
    <n v="0"/>
    <s v="Minimo"/>
    <n v="33"/>
    <n v="0.41249999999999998"/>
    <s v="Medio"/>
    <n v="0"/>
    <n v="0"/>
    <n v="0"/>
    <n v="0"/>
    <n v="0"/>
    <n v="0"/>
    <n v="0"/>
    <n v="0"/>
    <n v="0"/>
    <n v="0"/>
    <n v="0"/>
    <n v="0"/>
    <n v="0"/>
    <n v="0"/>
    <n v="0"/>
    <n v="0"/>
    <n v="0"/>
    <n v="0"/>
    <n v="0"/>
    <n v="0"/>
    <n v="0"/>
    <n v="0"/>
    <n v="0"/>
    <n v="0"/>
    <n v="0"/>
    <n v="0"/>
    <n v="0"/>
    <n v="0"/>
    <n v="0"/>
    <n v="0"/>
    <n v="0"/>
    <n v="0"/>
    <n v="0"/>
    <n v="0"/>
    <n v="0"/>
    <n v="0"/>
    <n v="0"/>
    <n v="0"/>
    <n v="0"/>
    <n v="0"/>
    <n v="0"/>
    <n v="0"/>
    <n v="0"/>
    <n v="0"/>
    <n v="0"/>
    <s v="Se realizó la socialización en 10 municipios del Departamento (Since, Galeras, Majagual, Guaranda, Toluviejo, Morroa, Ovejas, Betulia, Corozal y Sampues), en orientación de politica de educación inicial y los referentes técnicos (Decreto 1411 de 2022)."/>
    <s v="Gestionar los mecanismos institucionales necesarios a través de los distintos actores del sistema educativo para implementar el Plan Decenal de Educación con criterios de Eficiencia, Eficacia, Innovación y Sostenibilidad._x000a__x000a_Campañas de socialización normat"/>
  </r>
  <r>
    <s v="MT037"/>
    <s v="3"/>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Documentos normativos"/>
    <s v="2201004"/>
    <s v="Documentos normativos para la educación inicial, preescolar, básica y media expedidos"/>
    <s v="220100400"/>
    <s v="Incluye los documentos para la reglamentación de la política educativa y demás lineamientos técnicos del programa."/>
    <s v="Número de documentos"/>
    <s v="No"/>
    <s v="Número"/>
    <n v="1"/>
    <s v="No acumulativo"/>
    <x v="1"/>
    <n v="1"/>
    <n v="1"/>
    <n v="1"/>
    <n v="1"/>
    <s v="Expedición del calendario escolar 2025 por parte de la Secretaría de Educación (BPIN: Por Gestión) (Meta del Proyecto: 1) (Ejecución 2024: 1)"/>
    <s v="Calendario Escolar Académico- Por norma se expide en Octubre (Tipo Banco: Banco de Gestiones) (Meta de la gestión: 1)"/>
    <s v="Calendario Escolar Académico- Por norma se expide en Octubre (Tipo de banco: Banco de Gestiones) (Meta de la gestión: 1) (Ejecutado: 1)"/>
    <m/>
    <m/>
    <m/>
    <n v="1"/>
    <n v="1"/>
    <s v="Superior"/>
    <n v="1"/>
    <n v="1"/>
    <s v="Superior"/>
    <m/>
    <n v="0"/>
    <s v="Minimo"/>
    <n v="2"/>
    <n v="1"/>
    <s v="Superior"/>
    <n v="0"/>
    <n v="0"/>
    <n v="0"/>
    <n v="0"/>
    <n v="0"/>
    <n v="0"/>
    <n v="0"/>
    <n v="0"/>
    <n v="0"/>
    <n v="0"/>
    <n v="0"/>
    <n v="0"/>
    <n v="0"/>
    <n v="0"/>
    <n v="0"/>
    <n v="0"/>
    <n v="0"/>
    <n v="0"/>
    <n v="0"/>
    <n v="0"/>
    <n v="0"/>
    <n v="0"/>
    <n v="0"/>
    <n v="0"/>
    <n v="0"/>
    <n v="0"/>
    <n v="0"/>
    <n v="0"/>
    <n v="0"/>
    <n v="0"/>
    <n v="0"/>
    <n v="0"/>
    <n v="0"/>
    <n v="0"/>
    <n v="0"/>
    <n v="0"/>
    <n v="0"/>
    <n v="0"/>
    <n v="0"/>
    <n v="0"/>
    <n v="0"/>
    <n v="0"/>
    <n v="0"/>
    <n v="0"/>
    <n v="0"/>
    <s v="Se realizo el cambio en la meta a mantenimiento, teniendo en cuenta que por esta se pretende realizar la elaboración del calendario academico el cual es anual, y se espera tenerlo para el mes de noviembre."/>
    <s v="Gestionar los mecanismos institucionales necesarios a través de los distintos actores del sistema educativo para implementar el Plan Decenal de Educación con criterios de Eficiencia, Eficacia, Innovación y Sostenibilidad._x000a__x000a_Documento normativo elaborado po"/>
  </r>
  <r>
    <s v="MT038"/>
    <s v="4"/>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Documentos de lineamientos técnicos"/>
    <s v="2201005"/>
    <s v="Documentos de lineamientos técnicos en educación inicial, preescolar, básica y media expedidos"/>
    <s v="220100500"/>
    <s v="Documentos cuyo objetivo es describir y explicar instrumentos, estándares, requisitos y condiciones necesarias para llevar a cabo un proceso o actividad"/>
    <s v="Número de documentos"/>
    <s v="Sí"/>
    <s v="Número"/>
    <n v="1"/>
    <s v="Acumulativo"/>
    <x v="1"/>
    <n v="0"/>
    <n v="0"/>
    <n v="1"/>
    <n v="0"/>
    <m/>
    <m/>
    <s v="Documentos de lineamientos técnicos en educación inicial, preescolar, básica y media expedidos (Tipo de banco: Banco de Gestiones) (Meta de la gestión:  ) (Ejecutado: 1)"/>
    <s v="Gestión - Documento técnico elaborado por la Secretaría de Educación"/>
    <m/>
    <m/>
    <m/>
    <m/>
    <m/>
    <n v="1"/>
    <n v="1"/>
    <s v="Superior"/>
    <m/>
    <n v="1"/>
    <s v="Superior"/>
    <n v="1"/>
    <n v="1"/>
    <s v="Superior"/>
    <n v="0"/>
    <n v="0"/>
    <n v="0"/>
    <n v="0"/>
    <n v="0"/>
    <n v="0"/>
    <n v="0"/>
    <n v="0"/>
    <n v="0"/>
    <n v="0"/>
    <n v="0"/>
    <n v="0"/>
    <n v="0"/>
    <n v="0"/>
    <n v="0"/>
    <n v="0"/>
    <n v="0"/>
    <n v="0"/>
    <n v="0"/>
    <n v="0"/>
    <n v="0"/>
    <n v="0"/>
    <n v="0"/>
    <n v="0"/>
    <n v="0"/>
    <n v="0"/>
    <n v="0"/>
    <n v="0"/>
    <n v="0"/>
    <n v="0"/>
    <n v="0"/>
    <n v="0"/>
    <n v="0"/>
    <n v="0"/>
    <n v="0"/>
    <n v="0"/>
    <n v="0"/>
    <n v="0"/>
    <n v="0"/>
    <n v="0"/>
    <n v="0"/>
    <n v="0"/>
    <n v="0"/>
    <n v="0"/>
    <n v="0"/>
    <m/>
    <s v="Gestionar los mecanismos institucionales necesarios a través de los distintos actores del sistema educativo para implementar el Plan Decenal de Educación con criterios de Eficiencia, Eficacia, Innovación y Sostenibilidad._x000a__x000a_Documento técnico elaborado por "/>
  </r>
  <r>
    <s v="MT039"/>
    <s v="5"/>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sistencia técnica en educación inicial, preescolar, básica y media"/>
    <s v="2201006"/>
    <s v="Entidades y organizaciones asistidas técnicamente"/>
    <s v="220100600"/>
    <s v="Incluyen los servicio de asesoría y orientación técnica prestados a las Secretarías de Educación o por estas en los temas relacionados con la política educativa y aquellos definidos para la prestación del servicio educativo. Así mismo, incorpora acciones de  acompañamiento para la implementación de planes de mejoramiento en los establecimientos educativos  oficiales de preescolar, básica y medial."/>
    <s v="Número de entidades y organizaciones"/>
    <s v="No"/>
    <s v="Número"/>
    <n v="306"/>
    <s v="No acumulativo"/>
    <x v="1"/>
    <n v="306"/>
    <n v="306"/>
    <n v="306"/>
    <n v="306"/>
    <s v="Servicio de asistencia técnica en educación inicial Decreto 1411 y Ampliación del grado jardín. (BPIN: Por Gestión) (Meta del Proyecto: 30) (Ejecución 2024: 109)_x000a__x000a_Asistencia técnica proyecto educativo institucional - PEI (BPIN: Por Gestión) (Meta del Proyecto: 80) (Ejecución 2024: 119)_x000a__x000a_APOYO AL PROGRAMA DE FONDOS EDUCATIVOS (FOSE) PARA EL SEGUIMIENTO, CONTROL Y CONSOLIDACION FINANCIERA DE RECURSOS DE GRATUIDAD EDUCATIVA VIGENCIA 2024, PARA LOS ESTABLECIMIENTOS EDUCATIVOS DEL DEPARTAMENTO DE SUCRE (BPIN: 2024002700013) (Meta del Proyecto: 186) (Ejecución 2024: 108)"/>
    <s v="Acompañamiento para la caracterización de la población perteneciente a grupos étnicos en los establecimientos educativos para su registro en el Sistema integrado de matrícula (Tipo Banco: Banco de Gestiones) (Meta de la gestión: )_x000a__x000a_Asistencia tecnica FOSE (Tipo Banco: Banco de Gestiones) (Meta de la gestión: )_x000a__x000a_Proyecto de apoyo en recurso humano especializado (Contadores) al Programa de Fondos Educativos (Fose) para el Seguimiento, Control Y Consolidacion Financiera de Recursos de Gratuidad Educativa para los Establecimientos Educativos del departamento de Sucre (BPIN: ) (Tipo de Banco: Banco Territorial)"/>
    <s v="Servicio de asistencia técnica en educación inicial Decreto 1411 y Ampliación del grado jardín y Asistencia técnica proyecto educativo institucional - PEI (Tipo de banco: Banco de Gestiones) (Meta de la gestión:  ) (Ejecutado: 129)_x000a__x000a_Acompañamiento para la caracterización de la población perteneciente a grupos étnicos en los establecimientos educativos para su registro en el Sistema integrado de matrícula (Tipo de banco: Banco de Gestiones) (Meta de la gestión: ) (Ejecutado: 7)_x000a__x000a_Asistencia tecnica FOSE (Tipo de banco: Banco de Gestiones) (Meta de la gestión: ) (Ejecutado: 235)"/>
    <s v="Proyecto de apoyo en recurso humano especializado (Contadores) al Programa de Fondos Educativos (Fose) para el Seguimiento, Control Y Consolidacion Financiera de Recursos de Gratuidad Educativa para los Establecimientos Educativos del departamento de Sucr_x000a__x000a_Gestión - Acompañamiento para la caracterización de la población perteneciente a grupos étnicos en los establecimientos educativos para su registro en el Sistema integrado de matrícula_x000a__x000a_Gestión - Servicio de asistencia técnica en educación inicial Decreto 1411 y Ampliación del grado jardín._x000a__x000a_Gestión - Asistencia técnica proyecto educativo institucional - PEI_x000a__x000a_Apoyo a la Realización del Foro Educativo y los Diferentes Encuentros Pedagógicos e Interactivos Vigencia 2026, de la Secretaria de Educación Departamental de Sucre (BPIN: 202500000038748) (Meta del proyecto: 1200) (Tipo de Banco: Banco Territorial)_x000a__x000a_Apoyo al Programa de Fondos Educativos Fose para el Seguimiento, Control y Consolidación Financiera de Recursos de Gratuidad Educativa Vigencia 2026, para los Establecimientos Educativos del Departamento de Sucre (BPIN: 202500000039332) (Meta del proyecto: 259) (Tipo de Banco: Banco Territorial)"/>
    <m/>
    <s v="Proyecto de apoyo en recurso humano especializado (Contadores) al Programa de Fondos Educativos (Fose) para el Seguimiento, Control Y Consolidacion Financiera de Recursos de Gratuidad Educativa para los Establecimientos Educativos del departamento de Sucr (Bpin: )_x000a__x000a_Gestión - Asistencia técnica proyecto educativo institucional - PEI (Bpin: )_x000a__x000a_Gestión - Servicio de asistencia técnica en educación inicial Decreto 1411 y Ampliación del grado jardín. (Bpin: )_x000a__x000a_Gestión - Acompañamiento para la caracterización de la población perteneciente a grupos étnicos en los establecimientos educativos para su registro en el Sistema integrado de matrícula (Bpin: )"/>
    <n v="336"/>
    <n v="1"/>
    <s v="Superior"/>
    <n v="371"/>
    <n v="1"/>
    <s v="Superior"/>
    <m/>
    <n v="0"/>
    <s v="Minimo"/>
    <n v="707"/>
    <n v="1"/>
    <s v="Superior"/>
    <n v="0"/>
    <n v="0"/>
    <n v="174000000"/>
    <n v="0"/>
    <n v="0"/>
    <n v="0"/>
    <n v="0"/>
    <n v="0"/>
    <n v="0"/>
    <n v="0"/>
    <n v="174000000"/>
    <n v="0"/>
    <n v="0"/>
    <n v="182700000"/>
    <n v="0"/>
    <n v="0"/>
    <n v="0"/>
    <n v="0"/>
    <n v="0"/>
    <n v="0"/>
    <n v="0"/>
    <n v="182700000"/>
    <n v="0"/>
    <n v="0"/>
    <n v="191835000"/>
    <n v="0"/>
    <n v="0"/>
    <n v="0"/>
    <n v="0"/>
    <n v="0"/>
    <n v="0"/>
    <n v="0"/>
    <n v="191835000"/>
    <n v="0"/>
    <n v="0"/>
    <n v="201426750"/>
    <n v="0"/>
    <n v="0"/>
    <n v="0"/>
    <n v="0"/>
    <n v="0"/>
    <n v="0"/>
    <n v="0"/>
    <n v="201426750"/>
    <n v="749961749.99999988"/>
    <s v="Se adelanto asistencia técnica a 20 IETAS en ciencias a gropecuarias y PEI, de igual forma se realizo asistenvcia técnica a 83 IE en temas de FOSE."/>
    <s v="Proyecto de apoyo en recurso humano especializado (Contadores) al Programa de Fondos Educativos (Fose) para el Seguimiento, Control Y Consolidacion Financiera de Recursos de Gratuidad Educativa para los Establecimientos Educativos del departamento de Sucr"/>
  </r>
  <r>
    <s v="MT040"/>
    <s v="6"/>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evaluación de la permanencia en la educación inicial, preescolar, básica y media"/>
    <s v="2201012"/>
    <s v="Documentos sobre evaluación de permanencia en la educación elaborados"/>
    <s v="220101200"/>
    <s v="Incluye la  realización de estudios o investigaciones que permitan reportar información sobre el abandono escolar."/>
    <s v="Número de documentos"/>
    <s v="No"/>
    <s v="Número"/>
    <n v="1"/>
    <s v="Acumulativo"/>
    <x v="1"/>
    <n v="0"/>
    <n v="0"/>
    <n v="0"/>
    <n v="1"/>
    <m/>
    <m/>
    <m/>
    <m/>
    <m/>
    <s v="Por Gestión - Documento sobre evaluación de permanencia elaborado por la Secretaría de Educación (Bpin: Por Gestión)"/>
    <m/>
    <m/>
    <m/>
    <m/>
    <m/>
    <m/>
    <m/>
    <m/>
    <m/>
    <n v="0"/>
    <n v="0"/>
    <s v="Minimo"/>
    <n v="0"/>
    <n v="0"/>
    <n v="0"/>
    <n v="0"/>
    <n v="0"/>
    <n v="0"/>
    <n v="0"/>
    <n v="0"/>
    <n v="0"/>
    <n v="0"/>
    <n v="0"/>
    <n v="0"/>
    <n v="0"/>
    <n v="0"/>
    <n v="0"/>
    <n v="0"/>
    <n v="0"/>
    <n v="0"/>
    <n v="0"/>
    <n v="0"/>
    <n v="0"/>
    <n v="0"/>
    <n v="0"/>
    <n v="0"/>
    <n v="0"/>
    <n v="0"/>
    <n v="0"/>
    <n v="0"/>
    <n v="0"/>
    <n v="0"/>
    <n v="0"/>
    <n v="0"/>
    <n v="0"/>
    <n v="0"/>
    <n v="0"/>
    <n v="0"/>
    <n v="0"/>
    <n v="0"/>
    <n v="0"/>
    <n v="0"/>
    <n v="0"/>
    <n v="0"/>
    <n v="0"/>
    <n v="0"/>
    <n v="0"/>
    <m/>
    <s v="Documento sobre evaluación de permanencia elaborado por la Secretaría de Educación"/>
  </r>
  <r>
    <s v="MT041"/>
    <s v="7"/>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información para la gestión de la educación inicial y preescolar en condiciones de calidad"/>
    <s v="2201018"/>
    <s v="Sistemas de reporte de información operando"/>
    <s v="220101800"/>
    <s v="Incluye el desarrollo y operación de modelos, sistemas de información y herramientas de calidad de la educación que permitan: diagnosticar claramente la situación, comprender los problemas y sus causas y tener en cuenta las potencialidades para la  planificación y ejecución de estrategias para el logro de la calidad"/>
    <s v="Número de sistemasde reporte de información"/>
    <s v="No"/>
    <s v="Número"/>
    <n v="1"/>
    <s v="No acumulativo"/>
    <x v="1"/>
    <n v="1"/>
    <n v="1"/>
    <n v="1"/>
    <n v="1"/>
    <s v="Sistema integrado de matricula - SIMAT (BPIN: Por Gestión) (Meta del Proyecto: 1) (Ejecución 2024: 1)"/>
    <s v="Sistema integrado de matricula - SIMAT (Tipo Banco: Banco de Gestiones) (Meta de la gestión: 1)_x000a__x000a_IMPLEMENTACION DE UNA ESTRATEGIA PARA EL MEJORAMIENTO DE LA PRESTACIÓN DE LOS SERVICIOS Y LA CALIDAD EDUCATIVA EN LOS ESTABLECIMIENTOS EDUCATIVOS PRIORIZADOS DE LOS MUNICIPIOS NO CERTIFICADOS DEL DEPARTAMENTO DE SUCRE (BPIN: 202500000038818) (Tipo de Banco: Banco Territorial)"/>
    <s v="Implementación de una estrategia para el mejoramiento de la prestación de los servicios y la calidad educativa en los establecimientos educativos priorizados de los municipios no certificados del departamento de  Sucre (Bpin: 202500000038818) (Tipo de Banco: Banco Territorial) (Meta total del indicador: 1.0) (Meta total de la vigencia: 1.0) (Ejecutado: 1.0)_x000a__x000a_Sistema integrado de matricula - SIMAT (Tipo de banco: Banco de Gestiones) (Meta de la gestión: 1) (Ejecutado: 1)"/>
    <s v="Fortalecimiento del proceso de Asistencia Técnica, Inspección, Vigilancia y Control (AIVC) en los Establecimientos Educativos de los municipios no certificados del departamento de Sucre (BPIN: 202600000006916) (Meta del proyecto: 1) (Tipo de Banco: Banco Territorial) (Estado en Portafolio: En Ejecución)_x000a__x000a_Gestión - sistema integrado de matricula - SIMAT_x000a__x000a_Sistema integrado de matricula - SIMAT (Meta Programada: 1) (Tipo de Banco: Banco de Gestiones)"/>
    <s v="Sistema integrado de matricula - SIMAT (Meta programada: 1) (Ejecución: 1) (Tipo de banco: Banco de Gestiones)"/>
    <s v="Gestión - sistema integrado de matricula - SIMAT (Bpin: )"/>
    <n v="1"/>
    <n v="1"/>
    <s v="Superior"/>
    <n v="2"/>
    <n v="1"/>
    <s v="Superior"/>
    <n v="1"/>
    <n v="1"/>
    <s v="Superior"/>
    <n v="4"/>
    <n v="1"/>
    <s v="Superior"/>
    <n v="0"/>
    <n v="0"/>
    <n v="0"/>
    <n v="0"/>
    <n v="0"/>
    <n v="0"/>
    <n v="0"/>
    <n v="0"/>
    <n v="0"/>
    <n v="0"/>
    <n v="0"/>
    <n v="0"/>
    <n v="0"/>
    <n v="0"/>
    <n v="0"/>
    <n v="0"/>
    <n v="0"/>
    <n v="0"/>
    <n v="0"/>
    <n v="0"/>
    <n v="0"/>
    <n v="0"/>
    <n v="0"/>
    <n v="0"/>
    <n v="0"/>
    <n v="0"/>
    <n v="0"/>
    <n v="0"/>
    <n v="0"/>
    <n v="0"/>
    <n v="0"/>
    <n v="0"/>
    <n v="0"/>
    <n v="0"/>
    <n v="0"/>
    <n v="0"/>
    <n v="0"/>
    <n v="0"/>
    <n v="0"/>
    <n v="0"/>
    <n v="0"/>
    <n v="0"/>
    <n v="0"/>
    <n v="0"/>
    <n v="0"/>
    <s v="Se ralizo el cambio en el nombre del sistema ya que el SIMAT, es un sistema que se maneja 100% en ejecución "/>
    <m/>
  </r>
  <r>
    <s v="MT042"/>
    <s v="8"/>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educativos de promoción del bilingüismo"/>
    <s v="2201034"/>
    <s v="Estudiantes beneficiados con estrategias de promoción del bilingüismo."/>
    <s v="220103400"/>
    <s v="Procesos de formación para el desarrollo de competencias en un segundo idioma "/>
    <s v="Número de estudiantes"/>
    <s v="No"/>
    <s v="Número"/>
    <n v="7850"/>
    <s v="Acumulativo"/>
    <x v="1"/>
    <n v="700"/>
    <n v="1000"/>
    <n v="3000"/>
    <n v="3150"/>
    <s v="Se realizó tour linguistico y cultural en las 5 subregiones, beneficiando a un gran numero de estudiantes en temas de bilinguismo, se tiene previsto la realización del proyecto foro de bilingüismo en el mes de noviembre. (BPIN: Por Gestión) (Meta del Proyecto: 300) (Ejecución 2024: 682)_x000a__x000a_Programa Sucre Bilingüe (BPIN: Por Gestión) (Meta del Proyecto: 8800) (Ejecución 2024: 5351)_x000a__x000a_Alianzas Italia - Colombia (BPIN: Por Gestión) (Meta del Proyecto: 56) (Ejecución 2024: 56)_x000a__x000a_JEC_COMFASUCRE: Bilinguismo: Mejoramiento De Las Habilidades Comunicativas Y Metodológicas En El Idioma Extranjero Ingles (BPIN: Por Gestión) (Meta del Proyecto: 150) (Ejecución 2024: 150)"/>
    <s v="Tour Lingüístico y Cultural 2025  (Tipo Banco: Banco de Gestiones) (Meta de la gestión: 483)_x000a__x000a_Convenio Cuerpo de Paz (Tipo Banco: Banco de Gestiones) (Meta de la gestión: 1652)_x000a__x000a_JEC–COMFASUCRE (Tipo Banco: Banco de Gestiones) (Meta de la gestión: 400)"/>
    <s v="Tour Lingüístico y Cultural 2025  (Tipo de banco: Banco de Gestiones) (Meta de la gestión: 483) (Ejecutado: 483)_x000a__x000a_Convenio Cuerpo de Paz (Tipo de banco: Banco de Gestiones) (Meta de la gestión: 1652) (Ejecutado: 1652)_x000a__x000a_JEC–COMFASUCRE (Tipo de banco: Banco de Gestiones) (Meta de la gestión: 400) (Ejecutado: 400)"/>
    <s v="Elaboración del foro bilingüismo 2026"/>
    <m/>
    <s v="Elaboración del foro bilingüismo 2027 (Bpin: )"/>
    <n v="6239"/>
    <n v="1"/>
    <s v="Superior"/>
    <n v="2535"/>
    <n v="1"/>
    <s v="Superior"/>
    <m/>
    <n v="1"/>
    <s v="Superior"/>
    <n v="8774"/>
    <n v="1"/>
    <s v="Superior"/>
    <n v="125000000"/>
    <n v="0"/>
    <n v="0"/>
    <n v="0"/>
    <n v="0"/>
    <n v="0"/>
    <n v="0"/>
    <n v="0"/>
    <n v="0"/>
    <n v="100000000"/>
    <n v="225000000"/>
    <n v="125000000"/>
    <n v="0"/>
    <n v="0"/>
    <n v="0"/>
    <n v="0"/>
    <n v="0"/>
    <n v="0"/>
    <n v="0"/>
    <n v="0"/>
    <n v="105000000"/>
    <n v="230000000"/>
    <n v="125000000"/>
    <n v="0"/>
    <n v="0"/>
    <n v="0"/>
    <n v="0"/>
    <n v="0"/>
    <n v="0"/>
    <n v="0"/>
    <n v="0"/>
    <n v="110250000"/>
    <n v="235250000"/>
    <n v="125000000"/>
    <n v="0"/>
    <n v="0"/>
    <n v="0"/>
    <n v="0"/>
    <n v="0"/>
    <n v="0"/>
    <n v="0"/>
    <n v="0"/>
    <n v="115762500"/>
    <n v="240762500"/>
    <n v="931012500"/>
    <s v="Se tiene previsto la realización del foro en el mes de noviembre"/>
    <s v="Fortalecer la alianza SENA, Gobernación de Sucre, Instituciones Educativas Técnicas Agropecuarias y alcaldías, estableciendo un Convenio Marco que impulse la sostenibilidad y ampliación de coberturas en los programas de articulación y doble titulación e i"/>
  </r>
  <r>
    <s v="MT043"/>
    <s v="9"/>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rticulación entre la educación media y el sector productivo"/>
    <s v="2201035"/>
    <s v="Programas y proyectos de educación pertinente articulados con el sector productivo."/>
    <s v="220103500"/>
    <s v="Incluye el desarrollo de estrategias que vinculen la educación media con el sector productivo, que promuevan la pertinencia en la educación"/>
    <s v="Número de programas y proyectos"/>
    <s v="No"/>
    <s v="Número"/>
    <n v="20"/>
    <s v="No acumulativo"/>
    <x v="1"/>
    <n v="20"/>
    <n v="20"/>
    <n v="20"/>
    <n v="20"/>
    <s v="Convenio Doble Titulación con SENA, programas productivos en las IETAS adscritas a la ETC Sucre. (BPIN: Por Gestión) (Meta del Proyecto: 20) (Ejecución 2024: 20)"/>
    <s v="IMPLEMENTACIÓN DE UNA ESTRATEGIA DIRIGIDA A FOMENTAR LA PRODUCTIVIDAD AGRICOLA EN LAS INSTITUCIONES EDUCATIVAS TÉCNICO AGROPECUARIAS EN EL DEPARTAMENTO DE SUCRE (BPIN: 202500000041223) (Tipo de Banco: Banco Territorial)_x000a__x000a_Convenio Doble Titulación con SENA, programas productivos en las IETAS adscritas a la ETC Sucre. 2025 (Banco de Gestiones) (Meta Programada: 20) (Meta Ejecutada: 20)"/>
    <s v="Implementación  de una estrategia dirigida a fomentar la productividad agrícola en las instituciones educativas técnico agropecuarias en elDepartamento de   Sucre (Bpin: 202500000041223) (Tipo de Banco: Banco Territorial) (Meta total del indicador: 1.0) (Meta total de la vigencia: 1.0) (Ejecutado: 1.0)_x000a__x000a_Convenio Doble Titulación con SENA, programas productivos en las IETAS adscritas a la ETC Sucre. 2025 (Banco de Gestiones) (Meta Programada: 20) (Meta Ejecutada: 20)"/>
    <s v="Convenio Sena Doble Titulación 2026_x000a__x000a_Convenio Doble Titulación con SENA, programas productivos en las IETAS adscritas a la ETC Sucre. 2025 (Meta Programada: 20) (Tipo de Banco: Banco de Gestiones)"/>
    <s v="Convenio Doble Titulación con SENA, programas productivos en las IETAS adscritas a la ETC Sucre. 2025 (Meta programada: 20) (Ejecución: 20) (Tipo de banco: Banco de Gestiones)"/>
    <s v="Convenio Sena Doble Titulación 2027 (Bpin: )"/>
    <n v="20"/>
    <n v="1"/>
    <s v="Superior"/>
    <n v="21"/>
    <n v="1"/>
    <s v="Superior"/>
    <n v="20"/>
    <n v="1"/>
    <s v="Superior"/>
    <n v="61"/>
    <n v="1"/>
    <s v="Superior"/>
    <n v="110000000"/>
    <n v="0"/>
    <n v="0"/>
    <n v="0"/>
    <n v="0"/>
    <n v="0"/>
    <n v="0"/>
    <n v="0"/>
    <n v="0"/>
    <n v="0"/>
    <n v="110000000"/>
    <n v="115500000"/>
    <n v="0"/>
    <n v="0"/>
    <n v="0"/>
    <n v="0"/>
    <n v="0"/>
    <n v="0"/>
    <n v="0"/>
    <n v="0"/>
    <n v="0"/>
    <n v="115500000"/>
    <n v="121275000"/>
    <n v="0"/>
    <n v="0"/>
    <n v="0"/>
    <n v="0"/>
    <n v="0"/>
    <n v="0"/>
    <n v="0"/>
    <n v="0"/>
    <n v="0"/>
    <n v="121275000"/>
    <n v="115220000"/>
    <n v="0"/>
    <n v="0"/>
    <n v="0"/>
    <n v="0"/>
    <n v="0"/>
    <n v="0"/>
    <n v="0"/>
    <n v="0"/>
    <n v="0"/>
    <n v="115220000"/>
    <n v="461995000"/>
    <s v="Se viene trabajando el los programas productivos en las IETAS adscritas a la ETC Sucre, es de resaltar que estos programas terminan una vez sean graduados los estudiantes aprendices, por lo que la meta se cumplira al fimnalizar el año escolar, (Por Gestión)."/>
    <s v="Gestionar los recursos económicos mediante el acceso a las convocatorias del orden internacional, nacional y regional para el fortalecimiento de los proyectos pedagógicos y productivos sostenibles en las IETAS del departamento. Incluye el desarrollo de es"/>
  </r>
  <r>
    <s v="MT044"/>
    <s v="10"/>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s de asistencia técnica en innovación educativa en la educación inicial, preescolar, básica y media"/>
    <s v="2201046"/>
    <s v="Entidades o instituciones asistidas técnicamente en innovación educativa."/>
    <s v="220104600"/>
    <s v="Es el servicio que se presta para generar y fortalecer la capacidad institucional de entidades públicas y privadas en temas de innovación educativa en la educación inicial, preescolar, básica y media "/>
    <s v="Número de entidades"/>
    <s v="No"/>
    <s v="Número"/>
    <n v="5"/>
    <s v="Acumulativo"/>
    <x v="1"/>
    <n v="5"/>
    <n v="0"/>
    <n v="0"/>
    <n v="0"/>
    <s v="Convenio de entendimiento con Tommy INC (BPIN: Por Gestión) (Meta del Proyecto: 5) (Ejecución 2024: 5)"/>
    <s v="Convenio de entendimiento con Tommy INC (Tipo Banco: Banco de Gestiones) (Meta de la gestión: )"/>
    <m/>
    <s v="Convenio de entendimiento con Tommy INC"/>
    <m/>
    <s v="Convenio de entendimiento con Tommy INC (Bpin: )"/>
    <n v="5"/>
    <n v="1"/>
    <s v="Superior"/>
    <m/>
    <m/>
    <m/>
    <m/>
    <m/>
    <m/>
    <n v="5"/>
    <n v="1"/>
    <s v="Superior"/>
    <n v="0"/>
    <n v="0"/>
    <n v="0"/>
    <n v="0"/>
    <n v="0"/>
    <n v="0"/>
    <n v="50000000"/>
    <n v="0"/>
    <n v="0"/>
    <n v="0"/>
    <n v="50000000"/>
    <n v="0"/>
    <n v="0"/>
    <n v="0"/>
    <n v="0"/>
    <n v="0"/>
    <n v="0"/>
    <n v="52500000"/>
    <n v="0"/>
    <n v="0"/>
    <n v="0"/>
    <n v="52500000"/>
    <n v="0"/>
    <n v="0"/>
    <n v="0"/>
    <n v="0"/>
    <n v="0"/>
    <n v="0"/>
    <n v="55125000"/>
    <n v="0"/>
    <n v="0"/>
    <n v="0"/>
    <n v="55125000"/>
    <n v="0"/>
    <n v="0"/>
    <n v="0"/>
    <n v="0"/>
    <n v="0"/>
    <n v="0"/>
    <n v="57881250"/>
    <n v="0"/>
    <n v="0"/>
    <n v="0"/>
    <n v="57881250"/>
    <n v="215506250"/>
    <s v="Se adelanto la convocatoria para la inscripción de los tablecimientos educativos, a los cuales se espera brindar una asistencia técnica de 20 horas en modelos de innovación,  se tiene previsto iniciar el 14 de octubre de 2024."/>
    <s v="Gestionar los procesos de formación continua en el uso e implementación de prácticas de aula transformadoras y creativas que permitan potenciar el aprendizaje significativo de los estudiantes. Implementación de Piloto Maestro Tomi._x000a__x000a_Convenio de entendimie"/>
  </r>
  <r>
    <s v="MT045"/>
    <s v="11"/>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s de apoyo a la implementación de modelos de innovación educativa"/>
    <s v="2201047"/>
    <s v="Establecimientos educativos apoyados para la implementación de modelos de innovación educativa."/>
    <s v="220104700"/>
    <s v="Corresponde a la implementación de ideas, procesos y estrategias de innovación educativa en la educación inicial preescolar básica y media"/>
    <s v="Número de establecimientos educativos"/>
    <s v="No"/>
    <s v="Número"/>
    <n v="5"/>
    <s v="Acumulativo"/>
    <x v="1"/>
    <n v="0"/>
    <n v="1"/>
    <n v="1"/>
    <n v="3"/>
    <s v="Se entregó un equipo Tomi 8 al Centro Educativo Galapago_x000a__x000a_Se entregaron 4 Tomi Routers:_x000a_Institucion Educativa Las Palmas - Sede Principal_x000a_Institucion Educativa Macajan - Sede Principal_x000a_Institucion Educativa Normal Superior De La Mojana - Sede Principal_x000a_Gei (BPIN: Por Gestión) (Meta del Proyecto: 5) (Ejecución 2024: 5)_x000a__x000a_PROYECTO FORTALECIMIENTO DE LOS ESTABLECIMIENTOS EDUCATIVOS MEDIANTE EL PROGRAMA DE EDUCACION INCLUSIVA CON CALIDAD Y EQUIDAD PARA LA ATENCIÓN A LA DIVERSIDAD, DURANTE LA VIGENCIA 2024 EN EL DEPARTAMENTO DE SUCRE. (BPIN: 2023002700152) (Meta del Proyecto: 210) (Ejecución 2024: 215)"/>
    <s v="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BPIN: 202500000019337) (Tipo de Banco: Banco Territorial)"/>
    <s v="Fortalecimiento de los establecimientos educativos mediante el programa de educación inclusiva con calidad y equidad para la atención a estudiantes con discapacidad, capacidades y talentos excepcionales y atención a jóvenes del sistema de responsabilidad penal para adolescentes (SRPA) vigencia 2025 en el Departamento de  Sucre (Bpin: 202500000019337) (Tipo de Banco: Banco Territorial) (Meta total del indicador: 211.0) (Meta total de la vigencia: 211.0) (Ejecutado: 236.0)"/>
    <s v="Gestionar los procesos de formación continua en el uso e implementación de prácticas de aula transformadoras y creativas que permitan potenciar el aprendizaje significativo de los estudiantes (Por Gestión). (BPIN: Por Gestión)"/>
    <m/>
    <m/>
    <n v="220"/>
    <n v="1"/>
    <s v="Superior"/>
    <n v="236"/>
    <n v="1"/>
    <s v="Superior"/>
    <m/>
    <n v="1"/>
    <s v="Superior"/>
    <n v="456"/>
    <n v="1"/>
    <s v="Superior"/>
    <n v="0"/>
    <n v="0"/>
    <n v="0"/>
    <n v="0"/>
    <n v="0"/>
    <n v="0"/>
    <n v="50000000"/>
    <n v="0"/>
    <n v="300000000"/>
    <n v="50000000"/>
    <n v="400000000"/>
    <n v="0"/>
    <n v="0"/>
    <n v="0"/>
    <n v="0"/>
    <n v="0"/>
    <n v="0"/>
    <n v="52500000"/>
    <n v="0"/>
    <n v="700000000"/>
    <n v="52500000"/>
    <n v="805000000"/>
    <n v="0"/>
    <n v="0"/>
    <n v="0"/>
    <n v="0"/>
    <n v="0"/>
    <n v="0"/>
    <n v="55125000"/>
    <n v="0"/>
    <n v="700000000"/>
    <n v="55125000"/>
    <n v="810250000"/>
    <n v="0"/>
    <n v="0"/>
    <n v="0"/>
    <n v="0"/>
    <n v="0"/>
    <n v="0"/>
    <n v="0"/>
    <n v="0"/>
    <n v="300000000"/>
    <n v="57881250"/>
    <n v="357881250"/>
    <n v="2373131250"/>
    <s v="Se adelanto la convocatoria para la inscripción de los tablecimientos educativos, y se espera realizar la implementacion a 5 establecimientos educativos,  posterior a la asistencia técnica en modelos de innovación educativa."/>
    <s v="Gestionar los procesos de formación continua en el uso e implementación de prácticas de aula transformadoras y creativas que permitan potenciar el aprendizaje significativo de los estudiantes."/>
  </r>
  <r>
    <s v="MT046"/>
    <s v="12"/>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educación informal"/>
    <s v="2201049"/>
    <s v="Personas beneficiadas con procesos de formación informal"/>
    <s v="220104900"/>
    <s v="Corresponde a la oferta educativa informal como talleres, foros, capacitaciones presenciales o virtuales dirigida a los miembros de la comunidad educativa que tienen como objetivo brindar oportunidades para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3300"/>
    <s v="Acumulativo"/>
    <x v="1"/>
    <n v="1680"/>
    <n v="540"/>
    <n v="540"/>
    <n v="540"/>
    <s v="APOYO A LA IMPLEMENTACIÓN DEL PROGRAMA PRENSA ESCUELA PARA EL FORTALECIMIENTO DE COMPETENCIAS INTEGRALES EN LOS ESTUDIANTES DE LOS ESTABLECIMIENTOS OFICIALES DE LOS MUNICIPIOS NO CERTIFICADOS DEL DEPARTAMENTO DE SUCRE (BPIN: 2024002700057) (Meta del Proyecto: 1680) (Ejecución 2024: 1680)_x000a__x000a_APOYO A LOS PROCESOS DE BIENESTAR LABORAL Y CAPACITACION A DOCENTES, DIRECTIVOS DOCENTES Y ADMINISTRATIVOS DE LA SECRETARÍA DE EDUCACIÓN DEL DEPARTAMENTO DE SUCRE (BPIN: 2024002700128) (Meta del Proyecto: 3816) (Ejecución 2024: 2096)"/>
    <s v="APOYO A LA REALIZACION DEL FORO EDUCATIVO Y LOS DIFERENTES ENCUENTROS PEDAGOGICOS E INTERACTIVOS DE LA SECRETARIA DE EDUCACION DEPARTAMENTAL DE SUCRE (BPIN: 202500000029898) (Tipo de Banco: Banco Territorial)_x000a__x000a_APOYO A LOS PROCESOS DE BIENESTAR LABORAL Y CAPACITACION A DOCENTES, DIRECTIVOS DOCENTES Y ADMINISTRATIVOS DE LA SECRETARÍA DE EDUCACIÓN DEL DEPARTAMENTO DE SUCRE (BPIN: 2024002700128) (Tipo de Banco: Banco Territorial)_x000a__x000a_APOYO A LA IMPLEMENTACIÓN DEL PROGRAMA PRENSA ESCUELA  PARA EL FORTALECIMIENTO  DE COMPETENCIAS INTEGRALES EN LOS ESTUDIANTES DE LOS ESTABLECIMIENTOS EDUCATIVOS OFICIALES DE LOS MUNICIPIOS NO CERTIFICADOS PARA LA VIGENCIA 2025 DEL DEPARTAMENTO DE SUCRE (BPIN: 202400000004287) (Tipo de Banco: Banco Territorial)_x000a__x000a_FORTALECIMIENTO A DOCENTES Y DIRECTIVOS DOCENTES EN COMPETENCIAS BÁSICAS, ESPECIFICAS, CIUDADANAS Y SOCIOEMOCIONALES DURANTE LA VIGENCIA 2025 EN EL DEPARTAMENTO DE SUCRE (BPIN: 202400000002259) (Tipo de Banco: Banco Territorial)"/>
    <s v="Apoyo a los procesos de bienestar laboral y capacitación a docentes directivos docentes y administrativos de la secretaria de educación del departamento de   Sucre (Bpin: 2024002700128) (Tipo de Banco: Banco Territorial) (Meta total del indicador: 6723.0) (Meta total de la vigencia: 6723.0) (Ejecutado: 1540.0)_x000a__x000a_Apoyo a la implementación del programa prensa escuela para el fortalecimiento de competencias integrales en los estudiantes de los establecimientos educativos oficiales de los municipios no certificados para la vigencia 2025 en el departamento   Sucre (Bpin: 202400000004287) (Tipo de Banco: Banco Territorial) (Meta total del indicador: 1770.0) (Meta total de la vigencia: 1770.0) (Ejecutado: 1770.0)_x000a__x000a_Apoyo a la realización del Foro Educativo y los diferentes encuentros pedagógicos e interactivos de la Secretaría de Educación Departamental de  Sucre (Bpin: 202500000029898) (Tipo de Banco: Banco Territorial) (Meta total del indicador: 1200.0) (Meta total de la vigencia: 1200.0) (Ejecutado: 1200.0)_x000a__x000a_Fortalecimiento a docentes y directivos docentes en competencias básicas, específicas, ciudadanas y socioemocionales durante la vigencia 2025 en el departamento de  Sucre (Bpin: 202400000002259) (Tipo de Banco: Banco Territorial) (Meta total del indicador: 400.0) (Meta total de la vigencia: 400.0) (Ejecutado: 400.0)"/>
    <s v="Apoyo A LOS PROCESOS DE BIENESTAR LABORAL Y CAPACITACIÓN A DOCENTES, DIRECTIVOS DOCENTES Y ADMNISTRATIVOS PARA LA VIGENCIA 2026 DE LA SECRETARIA DE EDUCACIÓN DEL DEPARTAMENTO DE Sucre (BPIN: 202500000049594) (Meta del proyecto: 1402) (Tipo de Banco: Banco Territorial) (Estado en Portafolio: Registrado en banco)_x000a__x000a_Apoyo A LA IMPLEMENTACION DEL PROGRAMA PRENSA ESCUELA PARA EL FORTALECIMIENTO DE COMPETENCIAS INTEGRALES EN LOS ESTUDIANTES DE LOS ESTABLECIMIENTOS EDUCATIVOS OFICIALES DE 8 DE LOS MUNICIPIOS NO CERTIFICADOS, PARA LA VIGENCIA 2026 EN EL DEPARTAMENTO DE Sucre (BPIN: 202600000001437) (Meta del proyecto: 1452) (Tipo de Banco: Banco Territorial) (Estado en Portafolio: Registrado en banco)_x000a__x000a_Fortalecimiento de las competencias comunicativas y transversales a través de la educación no formal en establecimientos educativos de los municipios no certificados del departamento de Sucre (BPIN: 202600000002945) (Meta del proyecto: 300) (Tipo de Banco: Banco Territorial) (Estado en Portafolio: Registrado en banco)_x000a__x000a_APOYO A LA REALIZACIÓN DEL FORO EDUCATIVO Y LOS DIFERENTES ENCUENTROS PEDAGÓGICOS E INTERACTIVOS VIGENCIA 2026 DE LA SECRETARIA DE EDUCACIÓN DEPARTAMENTAL DE SUCRE. (BPIN: 202500000038478) (Meta del proyecto: 1200) (Tipo de Banco: Banco Territorial)_x000a__x000a_APOYO A LA IMPLEMENTACIÓN DEL PROGRAMA PRENSA ESCUELA PARA EL FORTALECIMIENTO DE COMPETENCIAS INTEGRALES EN LOS ESTUDIANTES DE LOS ESTABLECIMIENTOS OFICIALES DE LOS MUNICIPIOS NO CERTIFICADOS DEL DEPARTAMENTO DE SUCRE "/>
    <m/>
    <s v="APOYO A LA IMPLEMENTACIÓN DEL PROGRAMA PRENSA ESCUELA PARA EL FORTALECIMIENTO DE COMPETENCIAS INTEGRALES EN LOS ESTUDIANTES DE LOS ESTABLECIMIENTOS OFICIALES DE LOS MUNICIPIOS NO CERTIFICADOS DEL DEPARTAMENTO DE SUCRE  (Bpin: )_x000a__x000a_APOYO A LOS FOROS EDUCATIVOS PARA LA VIGENCIA 2027 EN EL DEPARTAMENTO DE SUCRE (Bpin: )"/>
    <n v="3776"/>
    <n v="1"/>
    <s v="Superior"/>
    <n v="4910"/>
    <n v="1"/>
    <s v="Superior"/>
    <m/>
    <n v="1"/>
    <s v="Superior"/>
    <n v="8686"/>
    <n v="1"/>
    <s v="Superior"/>
    <n v="20000000"/>
    <n v="0"/>
    <n v="690000000"/>
    <n v="0"/>
    <n v="0"/>
    <n v="0"/>
    <n v="0"/>
    <n v="0"/>
    <n v="0"/>
    <n v="0"/>
    <n v="710000000"/>
    <n v="20000000"/>
    <n v="0"/>
    <n v="724500000"/>
    <n v="0"/>
    <n v="0"/>
    <n v="0"/>
    <n v="0"/>
    <n v="0"/>
    <n v="0"/>
    <n v="0"/>
    <n v="744500000"/>
    <n v="20000000"/>
    <n v="0"/>
    <n v="760725000"/>
    <n v="0"/>
    <n v="0"/>
    <n v="0"/>
    <n v="0"/>
    <n v="0"/>
    <n v="0"/>
    <n v="0"/>
    <n v="780725000"/>
    <n v="20000000"/>
    <n v="0"/>
    <n v="798761250"/>
    <n v="0"/>
    <n v="0"/>
    <n v="0"/>
    <n v="0"/>
    <n v="0"/>
    <n v="0"/>
    <n v="0"/>
    <n v="818761250"/>
    <n v="3053986250"/>
    <s v="Se encuentra en ejecución el proyecto denominado APOYO A LA IMPLEMENTACIÓN DEL PROGRAMA PRENSA ESCUELA PARA EL FORTALECIMIENTO DE COMPETENCIAS INTEGRALES EN LOS ESTUDIANTES DE LOS ESTABLECIMIENTOS OFICIALES DE LOS MUNICIPIOS NO CERTIFICADOS DEL DEPARTAMENTO DE SUCRE (2024002700057), por medio del cual se benefician 1,680 estudiantes, con lo que se da cumplimiento a la meta."/>
    <s v="Gestionar recursos y establecer alianzas público y privadas para cualificar a los docentes en los distintos enfoques de evaluación, especialmente en la evaluación formativa. Corresponde a la oferta educativa informal como talleres, foros, capacitaciones p"/>
  </r>
  <r>
    <s v="MT047"/>
    <s v="13"/>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fortalecimiento a las capacidades de los docentes de educación Inicial, preescolar, básica y media"/>
    <s v="2201074"/>
    <s v="Docentes y agentes educativos de educación inicial, preescolar, básica y media beneficiados con estrategias de mejoramiento de sus capacidades"/>
    <s v="220107400"/>
    <s v="Incluye el apoyo prestado a docentes, directivos docentes y agentes educativos para la realización de estudios en los diferentes niveles educativos con el fin de que estos fortalezcan sus capacidades."/>
    <s v="Número de docentes y agentes educativos"/>
    <s v="No"/>
    <s v="Número"/>
    <n v="1500"/>
    <s v="Acumulativo"/>
    <x v="1"/>
    <n v="400"/>
    <n v="400"/>
    <n v="350"/>
    <n v="350"/>
    <s v="Se adelantó diplomado con la IAFIT, beneficiándo 7 docentes, uno en herramientas TIC ejecutado por Celsia, Beneficiando 45 docentes. (BPIN: Por Gestión) (Meta del Proyecto: 400) (Ejecución 2024: 444)_x000a__x000a_IMPLEMENTACIÓN PROGRAMA DE FORMACIÓN DE CAPACIDADES EN CIENCIA, TECNOLOGÍA E INNOVACIÓN EN EL DEPARTAMENTO DE SUCRE. (FORMACIÓN MAESTRIAS Y DOCTORADOS) (BPIN: 2013000100074) (Meta del Proyecto: ) (Ejecución 2024: )"/>
    <s v="CAPACITACITACIONES – PRIMER ENCUENTRO DEPARTAMENTAL DE LÍDERES DE LA CONVIVENCIA ESCOLAR (Tipo Banco: Banco de Gestiones) (Meta de la gestión: 400)_x000a__x000a_SEMINARIO DE RESOLUCIÓN DE_x000a_CONFLICTOS ESCOLARES (Tipo Banco: Banco de Gestiones) (Meta de la gestión: 400)"/>
    <s v="CAPACITACITACIONES – PRIMER ENCUENTRO DEPARTAMENTAL DE LÍDERES DE LA CONVIVENCIA ESCOLAR (Tipo de banco: Banco de Gestiones) (Meta de la gestión: 400) (Ejecutado: 319)_x000a__x000a_SEMINARIO DE RESOLUCIÓN DE_x000a_CONFLICTOS ESCOLARES (Tipo de banco: Banco de Gestiones) (Meta de la gestión: 400) (Ejecutado: 210)"/>
    <s v="Fortalecimiento en competencias gerenciales y de innovación en ciencias agropecuarias a directivos docentes y docentes de las Instituciones Educativas Técnicas Agropecuarias - IETA del Departamento de Sucre, Vigencia 2026 Sucre (BPIN: 202500000039142) (Meta del proyecto: 500) (Tipo de Banco: Banco Territorial) (Estado en Portafolio: Verificación de requisitos en banco)_x000a__x000a_FORTALECIMIENTO A DOCENTES Y DIRECTIVOS DOCENTES EN COMPETENCIAS BÁSICAS, ESPECIFICAS, CIUDADANAS Y SOCIOEMOCIONALES DURANTE LA VIGENCIA 2026 EN EL DEPARTAMENTO DE SUCRE"/>
    <m/>
    <s v="FORTALECIMIENTO A DOCENTES Y DIRECTIVOS DOCENTES EN COMPETENCIAS BÁSICAS, ESPECIFICAS, CIUDADANAS Y SOCIOEMOCIONALES DURANTE LA VIGENCIA 2027 EN EL DEPARTAMENTO DE SUCRE (Bpin: )"/>
    <n v="444"/>
    <n v="1"/>
    <s v="Superior"/>
    <n v="529"/>
    <n v="1"/>
    <s v="Superior"/>
    <m/>
    <n v="0"/>
    <s v="Minimo"/>
    <n v="973"/>
    <n v="0.64866666666666661"/>
    <s v="Alto"/>
    <n v="0"/>
    <n v="0"/>
    <n v="390000000"/>
    <n v="0"/>
    <n v="0"/>
    <n v="0"/>
    <n v="0"/>
    <n v="0"/>
    <n v="0"/>
    <n v="0"/>
    <n v="390000000"/>
    <n v="0"/>
    <n v="0"/>
    <n v="409500000"/>
    <n v="0"/>
    <n v="0"/>
    <n v="0"/>
    <n v="0"/>
    <n v="0"/>
    <n v="0"/>
    <n v="0"/>
    <n v="409500000"/>
    <n v="0"/>
    <n v="0"/>
    <n v="429975000"/>
    <n v="0"/>
    <n v="0"/>
    <n v="0"/>
    <n v="0"/>
    <n v="0"/>
    <n v="0"/>
    <n v="0"/>
    <n v="429975000"/>
    <n v="0"/>
    <n v="0"/>
    <n v="451473750"/>
    <n v="0"/>
    <n v="0"/>
    <n v="0"/>
    <n v="0"/>
    <n v="0"/>
    <n v="0"/>
    <n v="0"/>
    <n v="451473750"/>
    <n v="1680948750"/>
    <s v="Se esta adelantando un diplomado en pensamiento computacional con la IAFIT, mediante el cual se beneficiaran 62 docentes, de igual forma se esta adelantando un diplomado en formación en herramientas TIC financiados con recursos de obras por impuestos, ejecutado por el contribuyente Celsia, Beneficiando 45 docentes y 30 docentes mas beneficiados con el fondo francisco jose de caldas de CECAR."/>
    <s v="Proyectos para el fortalecimiento a docentes y directivos docentes en competencias básicas, específicas, ciudadanas y socioemocionales en el departamento de Sucre. "/>
  </r>
  <r>
    <s v="MT048"/>
    <s v="14"/>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evaluación de la calidad de la educación inicial, preescolar, básica y media"/>
    <s v="2201073"/>
    <s v="Estudiantes evaluados con pruebas de calidad educativa"/>
    <s v="220107300"/>
    <s v="Incluye el diseño, desarrollo, sistematización, análisis, proyección de resultados y demás procesos que permitan la aplicación y análisis de las pruebas de medición de la calidad educativa. Así mismo, Incluye el diseño, aplicación, procesamiento y calificación de resultados de un examen de práctica o simulacro de evaluación de la educación en territorio, estas acciones no son financiables con recursos provenientes del Sistema General de Participaciones."/>
    <s v="Número de estudiantes"/>
    <s v="No"/>
    <s v="Número"/>
    <n v="500"/>
    <s v="Acumulativo"/>
    <x v="1"/>
    <n v="0"/>
    <n v="0"/>
    <n v="250"/>
    <n v="250"/>
    <m/>
    <m/>
    <m/>
    <s v="Proyecto preicfes"/>
    <m/>
    <s v="Proyecto preicfes (Bpin: )"/>
    <m/>
    <m/>
    <m/>
    <m/>
    <m/>
    <m/>
    <m/>
    <n v="0"/>
    <s v="Minimo"/>
    <n v="0"/>
    <n v="0"/>
    <s v="Minimo"/>
    <n v="100000000"/>
    <n v="0"/>
    <n v="0"/>
    <n v="0"/>
    <n v="0"/>
    <n v="0"/>
    <n v="0"/>
    <n v="0"/>
    <n v="0"/>
    <n v="0"/>
    <n v="100000000"/>
    <n v="105000000"/>
    <n v="0"/>
    <n v="0"/>
    <n v="0"/>
    <n v="0"/>
    <n v="0"/>
    <n v="0"/>
    <n v="0"/>
    <n v="0"/>
    <n v="0"/>
    <n v="105000000"/>
    <n v="110250000"/>
    <n v="0"/>
    <n v="0"/>
    <n v="0"/>
    <n v="0"/>
    <n v="0"/>
    <n v="0"/>
    <n v="0"/>
    <n v="0"/>
    <n v="0"/>
    <n v="110250000"/>
    <n v="115762500"/>
    <n v="0"/>
    <n v="0"/>
    <n v="0"/>
    <n v="0"/>
    <n v="0"/>
    <n v="0"/>
    <n v="0"/>
    <n v="0"/>
    <n v="0"/>
    <n v="115762500"/>
    <n v="431012500"/>
    <m/>
    <s v="Incluye el diseño, desarrollo, sistematización, análisis, proyección de resultados y demás procesos que permitan la aplicación y análisis de las pruebas de medición de la calidad educativa. Así mismo, Incluye el diseño, aplicación, procesamiento y calific"/>
  </r>
  <r>
    <s v="MT049"/>
    <s v="15"/>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ccesibilidad a contenidos web para fines pedagógicos"/>
    <s v="2201050"/>
    <s v="Estudiantes con acceso a contenidos web en el establecimiento educativo."/>
    <s v="220105000"/>
    <s v="Corresponde a la instalación del servicio de internet en los establecimientos educativos para fines pedagógicos"/>
    <s v="Número de estudiantes"/>
    <s v="No"/>
    <s v="Número"/>
    <n v="117000"/>
    <s v="Acumulativo"/>
    <x v="1"/>
    <n v="55558"/>
    <n v="20481"/>
    <n v="20481"/>
    <n v="20480"/>
    <s v="IMPLEMENTACIÓN DE LA ESTRATEGIA DE CONECTIVIDAD ESCOLAR – CONEXIÓN TOTAL – DEL MINISTERIO DE EDUCACIÓN NACIONAL VIGENCIA 2024 EN ESTABLECIMIENTOS Y/O SEDES EDUCATIVAS OFICIALES DE LOS MUNICIPIOS NO CERTIFICADOS DEL DEPARTAMENTO DE SUCRE (BPIN: 2024002700047) (Meta del Proyecto: 55558) (Ejecución 2024: 55558)"/>
    <s v="IMPLEMENTACIÓN DE LA ESTRATEGIA DE CONECTIVIDAD ESCOLARDURANTE LA VIGENCIA 2025 EN ESTABLECIMIENTOS Y/O SEDES EDUCATIVAS DEL DEPARTAMENTO DE SUCRE. (BPIN: 202500000027014) (Tipo de Banco: Banco Territorial)"/>
    <s v="Implementación de la estrategia de conectividad escolar durante la vigencia 2025 en establecimientos y/o sedes educativas del departamento de   Sucre (Bpin: 202500000027014) (Tipo de Banco: Banco Territorial) (Meta total del indicador: 66087.0) (Meta total de la vigencia: 66087.0) (Ejecutado: 66087.0)"/>
    <s v="IMPLEMENTACIÓN DE UNA ESTRATEGIA DE CONECTIVIDAD ESCOLAR DURANTE LA VIGENCIA 2026 EN ESTABLECIMIENTOS Y/O SEDES EDUCATIVAS OFICIALES DEL DEPARTAMENTO DE SUCRE. (BPIN: 202500000037457) (Meta del proyecto: 33758) (Tipo de Banco: Banco Territorial) (Estado en Portafolio: En estudios previos)_x000a__x000a_Implementación de la estrategia de conectividad escolar del ministerio de educación nacional vigencia 2026 en establecimientos y/o sedes educativas de los municipios no certificados del departamento de Sucre (BPIN: 202600000007022) (Meta del proyecto: 54199) (Tipo de Banco: Banco Territorial)"/>
    <m/>
    <s v="IMPLEMENTACIÓN DE LA ESTRATEGIA DE CONECTIVIDAD ESCOLAR – CONEXIÓN TOTAL – DEL MINISTERIO DE EDUCACIÓN NACIONAL VIGENCIA 2027 EN ESTABLECIMIENTOS Y/O SEDES EDUCATIVAS OFICIALES DE LOS MUNICIPIOS NO CERTIFICADOS DEL DEPARTAMENTO DE SUCRE. (Bpin: )"/>
    <n v="55558"/>
    <n v="1"/>
    <s v="Superior"/>
    <n v="66087"/>
    <n v="1"/>
    <s v="Superior"/>
    <m/>
    <n v="1"/>
    <s v="Superior"/>
    <n v="121645"/>
    <n v="1"/>
    <s v="Superior"/>
    <n v="0"/>
    <n v="0"/>
    <n v="1797277135"/>
    <n v="0"/>
    <n v="0"/>
    <n v="0"/>
    <n v="0"/>
    <n v="0"/>
    <n v="0"/>
    <n v="0"/>
    <n v="1797277135"/>
    <n v="0"/>
    <n v="0"/>
    <n v="1887140991.75"/>
    <n v="0"/>
    <n v="0"/>
    <n v="0"/>
    <n v="0"/>
    <n v="0"/>
    <n v="0"/>
    <n v="0"/>
    <n v="1887140991.75"/>
    <n v="0"/>
    <n v="0"/>
    <n v="1981498041.3375001"/>
    <n v="0"/>
    <n v="0"/>
    <n v="0"/>
    <n v="0"/>
    <n v="0"/>
    <n v="0"/>
    <n v="0"/>
    <n v="1981498041.3375001"/>
    <n v="0"/>
    <n v="0"/>
    <n v="2080572943.4043751"/>
    <n v="0"/>
    <n v="0"/>
    <n v="0"/>
    <n v="0"/>
    <n v="0"/>
    <n v="0"/>
    <n v="0"/>
    <n v="2080572943.4043751"/>
    <n v="7746489111.4918756"/>
    <s v="08-08-2024: El proyecto fue contratado el día 19 de julio de 2024_x000a_12/08/2024 PROYECTO CIB ACTA DE INICIO DEL 29/04/2024"/>
    <s v="Corresponde a la instalación del servicio de internet en los establecimientos educativos para fines pedagógicos. Proyecto Implementación de La Estrategia de Conectividad Escolar – Conexión Total – del Ministerio de Educación Nacional Vigencia 2024 En Esta"/>
  </r>
  <r>
    <s v="MT050"/>
    <s v="16"/>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compañamiento para el desarrollo de modelos educativos interculturales"/>
    <s v="2201056"/>
    <s v="Modelos educativos acompañados"/>
    <s v="220105600"/>
    <s v="Incluye las acciones de  acompañamiento en la construcción concertada y participativa de las fases de los modelos educativos:  formulación, diseño y ajuste e implementación."/>
    <s v="Número de modelos"/>
    <s v="No"/>
    <s v="Número"/>
    <n v="1"/>
    <s v="Acumulativo"/>
    <x v="1"/>
    <n v="0"/>
    <n v="0"/>
    <n v="0"/>
    <n v="1"/>
    <m/>
    <s v="Acompañamiento para la implementación de un modelo educativo intercultural (Tipo Banco: Banco de Gestiones) (Meta de la gestión: 1)"/>
    <s v="Acompañamiento para la implementación de un modelo educativo intercultural (Tipo de banco: Banco de Gestiones) (Meta de la gestión: 1) (Ejecutado: 5)"/>
    <s v="Acompañamiento para la implementación de un modelo educativo intercultural"/>
    <m/>
    <s v="Acompañamiento para la implementación de un modelo educativo intercultural (Bpin: )"/>
    <m/>
    <m/>
    <m/>
    <n v="5"/>
    <n v="1"/>
    <s v="Superior"/>
    <m/>
    <m/>
    <m/>
    <n v="5"/>
    <n v="1"/>
    <s v="Superior"/>
    <n v="50000000"/>
    <n v="0"/>
    <n v="0"/>
    <n v="0"/>
    <n v="0"/>
    <n v="0"/>
    <n v="0"/>
    <n v="0"/>
    <n v="0"/>
    <n v="0"/>
    <n v="50000000"/>
    <n v="52500000"/>
    <n v="0"/>
    <n v="0"/>
    <n v="0"/>
    <n v="0"/>
    <n v="0"/>
    <n v="0"/>
    <n v="0"/>
    <n v="0"/>
    <n v="0"/>
    <n v="52500000"/>
    <n v="55125000"/>
    <n v="0"/>
    <n v="0"/>
    <n v="0"/>
    <n v="0"/>
    <n v="0"/>
    <n v="0"/>
    <n v="0"/>
    <n v="0"/>
    <n v="0"/>
    <n v="55125000"/>
    <n v="57881250"/>
    <n v="0"/>
    <n v="0"/>
    <n v="0"/>
    <n v="0"/>
    <n v="0"/>
    <n v="0"/>
    <n v="0"/>
    <n v="0"/>
    <n v="0"/>
    <n v="57881250"/>
    <n v="215506250"/>
    <m/>
    <s v="Establecer alianzas entre el MEN, secretarias de educación e instituciones educativas oficiales para resignificar los proyectos educativos institucionales PEI a proyectos educativos y/o etnoeducativos comunitarios PEC."/>
  </r>
  <r>
    <s v="MT051"/>
    <s v="17"/>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educativo de promoción del bilingüismo para docentes"/>
    <s v="2201060"/>
    <s v="Docentes beneficiados con estrategias de promoción del bilingüismo."/>
    <s v="220106000"/>
    <s v="Se refiere a los procesos y planes de formación docente que posibiliten el aprendizaje o mejoramiento del dominio del nivel de una lengua extranjera, el mejoramiento de las prácticas de aula,  la renovación metodológica para la enseñanza de otras lenguas y el fomento a la implementación del currículo sugerido de otros idiomas."/>
    <s v="Número de docentes"/>
    <s v="No"/>
    <s v="Número"/>
    <n v="100"/>
    <s v="Acumulativo"/>
    <x v="1"/>
    <n v="0"/>
    <n v="30"/>
    <n v="30"/>
    <n v="40"/>
    <s v="Asistencia de docentes al foro de bilingüismo 2024 (BPIN: Por Gestión) (Meta del Proyecto: 150) (Ejecución 2024: 150)_x000a__x000a_Asistencia docentes al Tour linguistico y cultural 2024 (BPIN: Por Gestión) (Meta del Proyecto: 187) (Ejecución 2024: 187)_x000a__x000a_CAPACITACION docentes - Webinar IA y aprendizaje de idiomas (BPIN: Por Gestión) (Meta del Proyecto: 24) (Ejecución 2024: 24)_x000a__x000a_docentes formados con ALIANZA - ITALIA- COLOMBIA (BPIN: Por Gestión) (Meta del Proyecto: 2) (Ejecución 2024: 2)"/>
    <s v="Formación bilingüe para docentes (Tipo Banco: Banco de Gestiones) (Meta de la gestión: 102)"/>
    <s v="Formación bilingüe para docentes (Tipo de banco: Banco de Gestiones) (Meta de la gestión: 102) (Ejecutado: 102)"/>
    <s v="Formación bilingüe para docentes"/>
    <m/>
    <s v="Formación bilingüe para docentes (Bpin: )"/>
    <n v="363"/>
    <n v="1"/>
    <s v="Superior"/>
    <n v="102"/>
    <n v="1"/>
    <s v="Superior"/>
    <m/>
    <n v="1"/>
    <s v="Superior"/>
    <n v="465"/>
    <n v="1"/>
    <s v="Superior"/>
    <n v="30000000"/>
    <n v="0"/>
    <n v="0"/>
    <n v="0"/>
    <n v="0"/>
    <n v="0"/>
    <n v="0"/>
    <n v="0"/>
    <n v="0"/>
    <n v="0"/>
    <n v="30000000"/>
    <n v="0"/>
    <n v="0"/>
    <n v="0"/>
    <n v="0"/>
    <n v="0"/>
    <n v="0"/>
    <n v="0"/>
    <n v="0"/>
    <n v="0"/>
    <n v="0"/>
    <n v="0"/>
    <n v="0"/>
    <n v="0"/>
    <n v="0"/>
    <n v="0"/>
    <n v="0"/>
    <n v="0"/>
    <n v="0"/>
    <n v="0"/>
    <n v="0"/>
    <n v="0"/>
    <n v="0"/>
    <n v="0"/>
    <n v="0"/>
    <n v="0"/>
    <n v="0"/>
    <n v="0"/>
    <n v="0"/>
    <n v="0"/>
    <n v="0"/>
    <n v="0"/>
    <n v="0"/>
    <n v="0"/>
    <n v="30000000"/>
    <m/>
    <s v="Realizar a través de alianzas público y privada los procesos de formación continua en una segunda lengua a los docentes de bilingüismo y dotar las instituciones educativas con aulas interactivas bilingües e interculturales."/>
  </r>
  <r>
    <s v="MT052"/>
    <s v="18"/>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poyo a proyectos pedagógicos productivos"/>
    <s v="2201061"/>
    <s v="Establecimientos educativos beneficiados"/>
    <s v="220106100"/>
    <s v="Corresponden al apoyo financiero o en especie para la implementación de proyectos pedagógicos productivos."/>
    <s v="Número de establecimientos educativos"/>
    <s v="No"/>
    <s v="Número"/>
    <n v="20"/>
    <s v="Acumulativo"/>
    <x v="1"/>
    <n v="0"/>
    <n v="8"/>
    <n v="7"/>
    <n v="5"/>
    <m/>
    <s v="Convenio Doble Titulación con SENA, programas productivos en las IETAS adscritas a la ETC Sucre. 2025 (Tipo Banco: Banco de Gestiones) (Meta de la gestión: 20)_x000a__x000a_Gestionar los recursos económicos mediante el acceso a las convocatorias del orden internacional, nacional y regional para el fortalecimiento de los proyectos pedagógicos y productivos sostenibles en las IETAS del departamento. (Tipo Banco: Banco de Gestiones) (Meta de la gestión: 8)"/>
    <s v="Convenio Doble Titulación con SENA, programas productivos en las IETAS adscritas a la ETC Sucre. 2025 (Tipo de banco: Banco de Gestiones) (Meta de la gestión: 20) (Ejecutado: 20)"/>
    <s v="Gestionar los recursos económicos mediante el acceso a las convocatorias del orden internacional, nacional y regional para el fortalecimiento de los proyectos pedagógicos y productivos sostenibles en las IETAS del departamento. Incluye el desarrollo de es"/>
    <m/>
    <s v="Gestionar los recursos económicos mediante el acceso a las convocatorias del orden internacional, nacional y regional para el fortalecimiento de los proyectos pedagógicos y productivos sostenibles en las IETAS del departamento. Incluye el desarrollo de es (Bpin: )"/>
    <m/>
    <m/>
    <m/>
    <n v="20"/>
    <n v="1"/>
    <s v="Superior"/>
    <m/>
    <n v="1"/>
    <s v="Superior"/>
    <n v="20"/>
    <n v="1"/>
    <s v="Superior"/>
    <n v="0"/>
    <n v="0"/>
    <n v="0"/>
    <n v="0"/>
    <n v="0"/>
    <n v="0"/>
    <n v="0"/>
    <n v="0"/>
    <n v="0"/>
    <n v="0"/>
    <n v="0"/>
    <n v="0"/>
    <n v="0"/>
    <n v="0"/>
    <n v="0"/>
    <n v="0"/>
    <n v="0"/>
    <n v="0"/>
    <n v="0"/>
    <n v="0"/>
    <n v="0"/>
    <n v="0"/>
    <n v="0"/>
    <n v="0"/>
    <n v="0"/>
    <n v="0"/>
    <n v="0"/>
    <n v="0"/>
    <n v="0"/>
    <n v="0"/>
    <n v="0"/>
    <n v="0"/>
    <n v="0"/>
    <n v="0"/>
    <n v="0"/>
    <n v="0"/>
    <n v="0"/>
    <n v="0"/>
    <n v="0"/>
    <n v="0"/>
    <n v="0"/>
    <n v="0"/>
    <n v="0"/>
    <n v="0"/>
    <n v="0"/>
    <m/>
    <s v="Gestionar los recursos económicos mediante el acceso a las convocatorias del orden internacional, nacional y regional para el fortalecimiento de los proyectos pedagógicos y productivos sostenibles en las IETAS del departamento. Incluye el desarrollo de es"/>
  </r>
  <r>
    <s v="MT053"/>
    <s v="19"/>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Estudios de preinversión"/>
    <s v="2201063"/>
    <s v="Estudios o diseños realizados"/>
    <s v="220106300"/>
    <s v="Incluye la realización de los estudios requeridos en las fases de pre factibilidad, factibilidad o definitivos. "/>
    <s v="Número de estudios y diseños"/>
    <s v="No"/>
    <s v="Número"/>
    <n v="2"/>
    <s v="Acumulativo"/>
    <x v="1"/>
    <n v="0"/>
    <n v="0"/>
    <n v="1"/>
    <n v="1"/>
    <m/>
    <m/>
    <m/>
    <s v="La meta fue incluida para financiar la preinversión de proyectos de infraestructura que cumplan con las metas del plan de desarrollo. Actualmente no se tiene proyecto en formulación"/>
    <m/>
    <s v="La meta fue incluida para financiar la preinversión de proyectos de infraestructura que cumplan con las metas del plan de desarrollo. Actualmente no se tiene proyecto en formulación (Bpin: )"/>
    <m/>
    <m/>
    <m/>
    <m/>
    <m/>
    <m/>
    <m/>
    <n v="0"/>
    <s v="Minimo"/>
    <n v="0"/>
    <n v="0"/>
    <s v="Minimo"/>
    <n v="125000000"/>
    <n v="0"/>
    <n v="0"/>
    <n v="0"/>
    <n v="0"/>
    <n v="0"/>
    <n v="0"/>
    <n v="0"/>
    <n v="0"/>
    <n v="0"/>
    <n v="125000000"/>
    <n v="125000000"/>
    <n v="0"/>
    <n v="0"/>
    <n v="0"/>
    <n v="0"/>
    <n v="0"/>
    <n v="0"/>
    <n v="0"/>
    <n v="0"/>
    <n v="0"/>
    <n v="125000000"/>
    <n v="125000000"/>
    <n v="0"/>
    <n v="0"/>
    <n v="0"/>
    <n v="0"/>
    <n v="0"/>
    <n v="0"/>
    <n v="0"/>
    <n v="0"/>
    <n v="0"/>
    <n v="125000000"/>
    <n v="125000000"/>
    <n v="0"/>
    <n v="0"/>
    <n v="0"/>
    <n v="0"/>
    <n v="0"/>
    <n v="0"/>
    <n v="0"/>
    <n v="0"/>
    <n v="0"/>
    <n v="125000000"/>
    <n v="500000000"/>
    <m/>
    <s v="Impulso de acciones encaminadas a la elaboración de estudios de preinversión y/o ampliar y mejorar la infraestructura educativa y su dotación. Ambientes de aprendizajes, laboratorios y comedores escolares."/>
  </r>
  <r>
    <s v="MT054"/>
    <s v="20"/>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evaluación para docentes"/>
    <s v="2201064"/>
    <s v="Docentes evaluados"/>
    <s v="220106400"/>
    <s v="Incluye la realización de evaluaciones que permitan valorar las competencias de los docentes."/>
    <s v="Número de docentes"/>
    <s v="No"/>
    <s v="Número"/>
    <n v="1900"/>
    <s v="No acumulativo"/>
    <x v="1"/>
    <n v="1900"/>
    <n v="1900"/>
    <n v="1900"/>
    <n v="1900"/>
    <s v="Evaluación anual realizada a docentes y directivos docentes (BPIN: Por Gestión) (Meta del Proyecto: 1900) (Ejecución 2024: 1750)"/>
    <s v="Evaluación anual realizada a docentes y directivos docente (Tipo Banco: Banco de Gestiones) (Meta de la gestión: 1900)"/>
    <s v="Evaluación anual realizada a docentes y directivos docente (Tipo de banco: Banco de Gestiones) (Meta de la gestión: 1900) (Ejecutado: 1931)"/>
    <s v="Gestión - Evaluación anual realizada a docentes y directivos docente"/>
    <m/>
    <s v="Gestión - Evaluación anual realizada a docentes y directivos docente (Bpin: )"/>
    <n v="1750"/>
    <n v="0.92105263157894723"/>
    <s v="Alto"/>
    <n v="1931"/>
    <n v="1"/>
    <s v="Superior"/>
    <m/>
    <n v="0"/>
    <s v="Minimo"/>
    <n v="3681"/>
    <n v="1"/>
    <s v="Superior"/>
    <n v="0"/>
    <n v="0"/>
    <n v="0"/>
    <n v="0"/>
    <n v="0"/>
    <n v="0"/>
    <n v="0"/>
    <n v="0"/>
    <n v="0"/>
    <n v="0"/>
    <n v="0"/>
    <n v="0"/>
    <n v="0"/>
    <n v="0"/>
    <n v="0"/>
    <n v="0"/>
    <n v="0"/>
    <n v="0"/>
    <n v="0"/>
    <n v="0"/>
    <n v="0"/>
    <n v="0"/>
    <n v="0"/>
    <n v="0"/>
    <n v="0"/>
    <n v="0"/>
    <n v="0"/>
    <n v="0"/>
    <n v="0"/>
    <n v="0"/>
    <n v="0"/>
    <n v="0"/>
    <n v="0"/>
    <n v="0"/>
    <n v="0"/>
    <n v="0"/>
    <n v="0"/>
    <n v="0"/>
    <n v="0"/>
    <n v="0"/>
    <n v="0"/>
    <n v="0"/>
    <n v="0"/>
    <n v="0"/>
    <n v="0"/>
    <s v="Estas evaluaciones estan programadas para iniciar a finales de octubre y su culminación el 7 de diciembre, con lo que se cumpliria la meta."/>
    <s v="Gestionar los mecanismos institucionales necesarios a través de los distintos actores del sistema educativo para implementar el Plan Decenal de Educación con criterios de Eficiencia, Eficacia, Innovación y Sostenibilidad."/>
  </r>
  <r>
    <s v="MT055"/>
    <s v="21"/>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poyo para el fortalecimiento de escuelas de padres"/>
    <s v="2201067"/>
    <s v="Escuelas de padres apoyadas"/>
    <s v="220106700"/>
    <s v="Incluye las diferentes estrategias desarrolladas para fortalecer la conformación y la participación activa de las escuelas de padres."/>
    <s v="Número de escuelas"/>
    <s v="No"/>
    <s v="Número"/>
    <n v="160"/>
    <s v="No acumulativo"/>
    <x v="1"/>
    <n v="160"/>
    <n v="160"/>
    <n v="160"/>
    <n v="160"/>
    <s v="Apoyo a las escuelas de padres realizadas en los establecimientos educativos (BPIN: Por Gestión) (Meta del Proyecto: 160) (Ejecución 2024: 206)"/>
    <s v="Gestión - Apoyo a las escuelas de padres realizadas en los establecimientos educativos (Tipo Banco: Banco de Gestiones) (Meta de la gestión: 120)"/>
    <s v="Gestión - Apoyo a las escuelas de padres realizadas en los establecimientos educativos (Tipo de banco: Banco de Gestiones) (Meta de la gestión: 120) (Ejecutado: 207)"/>
    <s v="Gestión - apoyo a las escuelas de padres realizadas en los establecimientos educativos"/>
    <m/>
    <s v="Gestión - apoyo a las escuelas de padres realizadas en los establecimientos educativos (Bpin: )"/>
    <n v="206"/>
    <n v="1"/>
    <s v="Superior"/>
    <n v="207"/>
    <n v="1"/>
    <s v="Superior"/>
    <m/>
    <n v="0"/>
    <s v="Minimo"/>
    <n v="413"/>
    <n v="1"/>
    <s v="Superior"/>
    <n v="0"/>
    <n v="0"/>
    <n v="0"/>
    <n v="0"/>
    <n v="0"/>
    <n v="0"/>
    <n v="0"/>
    <n v="0"/>
    <n v="0"/>
    <n v="0"/>
    <n v="0"/>
    <n v="0"/>
    <n v="0"/>
    <n v="0"/>
    <n v="0"/>
    <n v="0"/>
    <n v="0"/>
    <n v="0"/>
    <n v="0"/>
    <n v="0"/>
    <n v="0"/>
    <n v="0"/>
    <n v="0"/>
    <n v="0"/>
    <n v="0"/>
    <n v="0"/>
    <n v="0"/>
    <n v="0"/>
    <n v="0"/>
    <n v="0"/>
    <n v="0"/>
    <n v="0"/>
    <n v="0"/>
    <n v="0"/>
    <n v="0"/>
    <n v="0"/>
    <n v="0"/>
    <n v="0"/>
    <n v="0"/>
    <n v="0"/>
    <n v="0"/>
    <n v="0"/>
    <n v="0"/>
    <n v="0"/>
    <n v="0"/>
    <s v="Se realizó el cargue de informacion de escuelas de padres en la plataforma SIMAT, apoyando a   206 Sedes educativas  en lo relacionado con la implementación de escuela de padres de los municipios no certificados del Departamento de Sucre."/>
    <s v="Implementación de las Zonas de Orientación Escolar – ZOE para fortalecer la comunidad educativa de manera continua en los EE del Departamento de Sucre, logrando de esta manera movilizar prácticas educativas en los diferentes actores sociales de las escuel"/>
  </r>
  <r>
    <s v="MT056"/>
    <s v="22"/>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fomento a las instancias de participación del sector educación"/>
    <s v="2201080"/>
    <s v="Estrategias de fomento implementadas"/>
    <s v="220108000"/>
    <s v="Incluye las acciones de promoción y acompañamiento a los actores del sistema educativo orientadas a fomentar la conformación, reactivación y fortalecimiento de las instancias de participación del sector como las juntas de educación de los niveles departamental, distrital y municipal, entre otras.  "/>
    <s v="Número de estrategias"/>
    <s v="No"/>
    <s v="Número"/>
    <n v="1"/>
    <s v="Acumulativo"/>
    <x v="1"/>
    <n v="0"/>
    <n v="0"/>
    <n v="0"/>
    <n v="1"/>
    <m/>
    <m/>
    <m/>
    <m/>
    <m/>
    <m/>
    <m/>
    <m/>
    <m/>
    <m/>
    <m/>
    <m/>
    <m/>
    <m/>
    <m/>
    <n v="0"/>
    <n v="0"/>
    <s v="Minimo"/>
    <n v="0"/>
    <n v="0"/>
    <n v="0"/>
    <n v="0"/>
    <n v="0"/>
    <n v="0"/>
    <n v="0"/>
    <n v="0"/>
    <n v="0"/>
    <n v="0"/>
    <n v="0"/>
    <n v="0"/>
    <n v="0"/>
    <n v="0"/>
    <n v="0"/>
    <n v="0"/>
    <n v="0"/>
    <n v="0"/>
    <n v="0"/>
    <n v="0"/>
    <n v="0"/>
    <n v="0"/>
    <n v="0"/>
    <n v="0"/>
    <n v="0"/>
    <n v="0"/>
    <n v="0"/>
    <n v="0"/>
    <n v="0"/>
    <n v="0"/>
    <n v="0"/>
    <n v="0"/>
    <n v="0"/>
    <n v="0"/>
    <n v="0"/>
    <n v="0"/>
    <n v="0"/>
    <n v="0"/>
    <n v="0"/>
    <n v="0"/>
    <n v="0"/>
    <n v="0"/>
    <n v="0"/>
    <n v="0"/>
    <n v="0"/>
    <m/>
    <s v="Gestionar a través de acciones de promoción y acompañamiento a los actores del sistema educativo departamental con el fortalecimiento de la JUDE."/>
  </r>
  <r>
    <s v="MT057"/>
    <s v="23"/>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poyo a la atención integral para la convivencia escolar"/>
    <s v="2201081"/>
    <s v="Sedes educativas apoyadas en la implementación de la ruta de atención integral para la convivencia escolar."/>
    <s v="220108100"/>
    <s v="Incluye las acciones de promoción, prevención, atención y seguimiento a situaciones que afectan la convivencia escolar y el ejercicio de los derechos humanos sexuales y reproductivos  y que apoyan los procesos y procedimientos que en la materia adelantan las sedes educativas."/>
    <s v="Número de sedes"/>
    <s v="No"/>
    <s v="Número"/>
    <n v="160"/>
    <s v="Acumulativo"/>
    <x v="1"/>
    <n v="35"/>
    <n v="40"/>
    <n v="40"/>
    <n v="45"/>
    <s v="Se realizaron 11 mesas en los municipios de Coloso, El Roble, Since, Betulia, Guaranda, Ovejas, Toluviejo, Galeras, San Marcos, San Onofre, San Benito (BPIN: Por Gestión) (Meta del Proyecto: 38) (Ejecución 2024: 38)"/>
    <s v="Apoyo a la atención integral para la convivencia escolar: 20 ESTABLECIMIENTOS EDUCATIVOS (Tipo Banco: Banco de Gestiones) (Meta de la gestión: 20)"/>
    <s v="Apoyo a la atención integral para la convivencia escolar: 20 ESTABLECIMIENTOS EDUCATIVOS (Tipo de banco: Banco de Gestiones) (Meta de la gestión: 20) (Ejecutado: 259)"/>
    <s v="Personal para apoyo a la atención integral para la convivencia escolar"/>
    <m/>
    <s v="Personal para apoyo a la atención integral para la convivencia escolar (Bpin: )"/>
    <n v="38"/>
    <n v="1"/>
    <s v="Superior"/>
    <n v="259"/>
    <n v="1"/>
    <s v="Superior"/>
    <m/>
    <n v="1"/>
    <s v="Superior"/>
    <n v="297"/>
    <n v="1"/>
    <s v="Superior"/>
    <n v="50000000"/>
    <n v="0"/>
    <n v="100000000"/>
    <n v="0"/>
    <n v="0"/>
    <n v="0"/>
    <n v="0"/>
    <n v="0"/>
    <n v="0"/>
    <n v="0"/>
    <n v="150000000"/>
    <n v="52500000"/>
    <n v="0"/>
    <n v="105000000"/>
    <n v="0"/>
    <n v="0"/>
    <n v="0"/>
    <n v="0"/>
    <n v="0"/>
    <n v="0"/>
    <n v="0"/>
    <n v="157500000"/>
    <n v="55125000"/>
    <n v="0"/>
    <n v="110250000"/>
    <n v="0"/>
    <n v="0"/>
    <n v="0"/>
    <n v="0"/>
    <n v="0"/>
    <n v="0"/>
    <n v="0"/>
    <n v="165375000"/>
    <n v="57881250"/>
    <n v="0"/>
    <n v="115762500"/>
    <n v="0"/>
    <n v="0"/>
    <n v="0"/>
    <n v="0"/>
    <n v="0"/>
    <n v="0"/>
    <n v="0"/>
    <n v="173643750"/>
    <n v="646518750"/>
    <s v="Se realizarón 12 mesas en los siguientes municipios, coloso, el roble, since, betulia, guaranda, ovejas, toluviejo, galeras, san marcos, san onofre, san benito."/>
    <s v="Incluye los proyectos encaminados al fortalecimiento de la Convivencia Escolar y construcción de Ciudadanía en Las I.E Oficiales en el departamento de Sucre._x000a__x000a_Gestionar los recursos humanos, técnicos y económicos en las instituciones educativas oficiales "/>
  </r>
  <r>
    <s v="MT058"/>
    <s v="24"/>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orientación socio ocupacional"/>
    <s v="2201085"/>
    <s v="Estudiantes vinculados a procesos de orientación socio ocupacional"/>
    <s v="220108500"/>
    <s v="Incluye el apoyo de orientación socio ocupacional brindado a los jóvenes para que a partir del conocimiento de sus intereses, aptitudes y habilidades, y de la identificación de los recursos y oportunidades del entorno,  para que estén mejor preparados para la toma de decisiones sobre su educación y formación postmedia  para la vida laboral."/>
    <s v="Número de estudios"/>
    <s v="No"/>
    <s v="Número"/>
    <n v="12000"/>
    <s v="Acumulativo"/>
    <x v="1"/>
    <n v="3000"/>
    <n v="3000"/>
    <n v="3000"/>
    <n v="3000"/>
    <s v="Estudiantes de 10 y 11 beneficiados con ferias universitarias (BPIN: Por Gestión) (Meta del Proyecto: 3000) (Ejecución 2024: 1725)_x000a__x000a_Estudiantes de 10 y 11 con el plan de orientación socio ocupacional de los establecimientos educativos del departamento de Sucr (BPIN: Por Gestión) (Meta del Proyecto: 7261) (Ejecución 2024: 7261)"/>
    <s v="Gestión - Orientación socio ocupacional orientada a los jovenes de los establecimientos educativos (POSO) (Tipo Banco: Banco de Gestiones) (Meta de la gestión: )"/>
    <s v="Gestión - Orientación socio ocupacional orientada a los jovenes de los establecimientos educativos (POSO) (Tipo de banco: Banco de Gestiones) (Meta de la gestión: ) (Ejecutado: 7261)"/>
    <s v="Gestión - orientación socio ocupacional orientada a los jovenes de los establecimientos educativos"/>
    <m/>
    <s v="Gestión - orientación socio ocupacional orientada a los jovenes de los establecimientos educativos (Bpin: )"/>
    <n v="8986"/>
    <n v="1"/>
    <s v="Superior"/>
    <n v="7261"/>
    <n v="1"/>
    <s v="Superior"/>
    <m/>
    <n v="1"/>
    <s v="Superior"/>
    <n v="16247"/>
    <n v="1"/>
    <s v="Superior"/>
    <n v="0"/>
    <n v="0"/>
    <n v="0"/>
    <n v="0"/>
    <n v="0"/>
    <n v="0"/>
    <n v="0"/>
    <n v="0"/>
    <n v="0"/>
    <n v="0"/>
    <n v="0"/>
    <n v="0"/>
    <n v="0"/>
    <n v="0"/>
    <n v="0"/>
    <n v="0"/>
    <n v="0"/>
    <n v="0"/>
    <n v="0"/>
    <n v="0"/>
    <n v="0"/>
    <n v="0"/>
    <n v="0"/>
    <n v="0"/>
    <n v="0"/>
    <n v="0"/>
    <n v="0"/>
    <n v="0"/>
    <n v="0"/>
    <n v="0"/>
    <n v="0"/>
    <n v="0"/>
    <n v="0"/>
    <n v="0"/>
    <n v="0"/>
    <n v="0"/>
    <n v="0"/>
    <n v="0"/>
    <n v="0"/>
    <n v="0"/>
    <n v="0"/>
    <n v="0"/>
    <n v="0"/>
    <n v="0"/>
    <n v="0"/>
    <s v="Se han beneficiado 1,300 estudiantes de los grados 9, 10 y 11  de los municipios de Sincelejo y Santiago de Tolú, mediante la organización de ferias universitarias (Por Gestión)"/>
    <s v="Gestionar los mecanismos institucionales necesarios a través de los distintos actores del sistema educativo para implementar el Plan Decenal de Educación con criterios de Eficiencia, Eficacia, Innovación y Sostenibilidad."/>
  </r>
  <r>
    <s v="MT059"/>
    <s v="25"/>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Ambientes de aprendizaje para la educación inicial preescolar, básica y media dotados"/>
    <s v="2201070"/>
    <s v="Ambientes de aprendizaje dotados"/>
    <s v="220107000"/>
    <s v="Incluye la disposición de material didáctico, pedagógico, tecnológico o de mobiliario en espacios estructurados para el aprendizaje significativo."/>
    <s v="Número de ambientes de aprendizaje"/>
    <s v="No"/>
    <s v="Número"/>
    <n v="10"/>
    <s v="Acumulativo"/>
    <x v="1"/>
    <n v="5"/>
    <n v="0"/>
    <n v="5"/>
    <n v="0"/>
    <s v="MEJORAMIENTO INTEGRAL Y DOTACIÓN DE LAS AULAS DE INFORMÁTICAS Y FORMACIÓN DOCENTES EN HERRAMIENTAS TICS PARA LA INNOVACIÓN EDUCATIVA DEL MUNICIPIO DE TOLUVIEJO-SUCRE(CENTRO EDUCATIVO SAN JOSE, I.E. MACAJAN - SEDE PRICIPAL, CENTRO EDUCATIVO EL CAÑITO, I.E. (Homologado) (BPIN: 20210214000083) (Meta del Proyecto: 5) (Ejecución 2024: 5)"/>
    <s v="Aula Amiga IE San Pedro Claver (Tipo Banco: Banco de Gestiones) (Meta de la gestión: 0)"/>
    <s v="Aula Amiga IE San Pedro Claver (Tipo de banco: Banco de Gestiones) (Meta de la gestión: 0) (Ejecutado: 1)"/>
    <m/>
    <m/>
    <m/>
    <n v="5"/>
    <n v="1"/>
    <s v="Superior"/>
    <n v="1"/>
    <n v="1"/>
    <s v="Superior"/>
    <m/>
    <n v="0"/>
    <s v="Minimo"/>
    <n v="6"/>
    <n v="0.6"/>
    <s v="Alto"/>
    <n v="0"/>
    <n v="0"/>
    <n v="0"/>
    <n v="0"/>
    <n v="0"/>
    <n v="0"/>
    <n v="0"/>
    <n v="0"/>
    <n v="500000000"/>
    <n v="0"/>
    <n v="500000000"/>
    <n v="0"/>
    <n v="0"/>
    <n v="0"/>
    <n v="0"/>
    <n v="0"/>
    <n v="0"/>
    <n v="0"/>
    <n v="0"/>
    <n v="500000000"/>
    <n v="0"/>
    <n v="500000000"/>
    <n v="0"/>
    <n v="0"/>
    <n v="0"/>
    <n v="0"/>
    <n v="0"/>
    <n v="0"/>
    <n v="0"/>
    <n v="0"/>
    <n v="500000000"/>
    <n v="0"/>
    <n v="500000000"/>
    <n v="0"/>
    <n v="0"/>
    <n v="0"/>
    <n v="0"/>
    <n v="0"/>
    <n v="0"/>
    <n v="0"/>
    <n v="0"/>
    <n v="500000000"/>
    <n v="0"/>
    <n v="500000000"/>
    <n v="2000000000"/>
    <s v="En el mes de julio se terminó la ejecución de las 5 aulas de informatica en las IE focalizadas y se entregó la dotación de mobiliario. Se tiene programada la entrega para la ultima semana de octubre debido a que se presentaron inconvenientes con las licencias de los contenidos educativos. la capacitación a los docentes esta programada para terminarel dia  11 de poctubre. _x000a_"/>
    <s v="Proyectos de Implementación de ambientes de aprendizaje significativo y puesta en marcha de aulas móviles interactivas innovadoras para la formación de estudiantes de las instituciones educativas del Departamento de Sucre._x000a__x000a_Gestión de recursos mediante al"/>
  </r>
  <r>
    <s v="MT060"/>
    <s v="26"/>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sistencia técnica"/>
    <s v="2201089"/>
    <s v="Asistencias Técnicas Realizadas"/>
    <s v="220108900"/>
    <s v="Corresponde al acompañamiento, asesoría y seguimiento técnico para la transferencia de herramientas de gestión y conocimiento a entidades nacionales y territoriales, o a grupos de valor, en procedimientos y trámites institucionales de competencia de la entidad."/>
    <s v="Número de asistencias técnicas"/>
    <s v="No"/>
    <s v="Número"/>
    <n v="11"/>
    <s v="No acumulativo"/>
    <x v="1"/>
    <n v="11"/>
    <n v="11"/>
    <n v="11"/>
    <n v="11"/>
    <s v="Asistencia técnica en procesos de formación integral, pedagógica y curricular para los docentes de los establecimientos educativos oficiales en la ampliación del tiempo escolar, en los establecimientos educativos de jornada única existentes. (BPIN: Por Gestión) (Meta del Proyecto: 11) (Ejecución 2024: 12)"/>
    <s v="Asistencia técnica en procesos de formación integral, pedagógica y curricular para los docentes de los establecimientos educativos oficiales en la ampliación del tiempo escolar, en los establecimientos educativos de jornada única existentes. (Tipo Banco: Banco de Gestiones) (Meta de la gestión: 11)"/>
    <s v="Asistencia técnica en procesos de formación integral, pedagógica y curricular para los docentes de los establecimientos educativos oficiales en la ampliación del tiempo escolar, en los establecimientos educativos de jornada única existentes. (Tipo de banco: Banco de Gestiones) (Meta de la gestión: 11) (Ejecutado: 12)"/>
    <s v="Gestión - Asistencia técnica en procesos de formación integral, pedagógica y curricular para los docentes de los establecimientos educativos oficiales en la ampliación del tiempo escolar, en los establecimientos educativos de jornada única existentes."/>
    <m/>
    <s v="Gestión - Asistencia técnica en procesos de formación integral, pedagógica y curricular para los docentes de los establecimientos educativos oficiales en la ampliación del tiempo escolar, en los establecimientos educativos de jornada única existentes. (Bpin: )"/>
    <n v="12"/>
    <n v="1"/>
    <s v="Superior"/>
    <n v="12"/>
    <n v="1"/>
    <s v="Superior"/>
    <m/>
    <n v="0"/>
    <s v="Minimo"/>
    <n v="24"/>
    <n v="1"/>
    <s v="Superior"/>
    <n v="30000000"/>
    <n v="0"/>
    <n v="0"/>
    <n v="0"/>
    <n v="0"/>
    <n v="0"/>
    <n v="0"/>
    <n v="0"/>
    <n v="0"/>
    <n v="0"/>
    <n v="30000000"/>
    <n v="0"/>
    <n v="0"/>
    <n v="0"/>
    <n v="0"/>
    <n v="0"/>
    <n v="0"/>
    <n v="0"/>
    <n v="0"/>
    <n v="0"/>
    <n v="0"/>
    <n v="0"/>
    <n v="0"/>
    <n v="0"/>
    <n v="0"/>
    <n v="0"/>
    <n v="0"/>
    <n v="0"/>
    <n v="0"/>
    <n v="0"/>
    <n v="0"/>
    <n v="0"/>
    <n v="0"/>
    <n v="0"/>
    <n v="0"/>
    <n v="0"/>
    <n v="0"/>
    <n v="0"/>
    <n v="0"/>
    <n v="0"/>
    <n v="0"/>
    <n v="0"/>
    <n v="0"/>
    <n v="0"/>
    <n v="30000000"/>
    <s v="Se presto asistencia técnica a los 12 establecimientos educativos que se encuentran en jornada unica, (Por Gestión)."/>
    <s v="Realizar a través de alianzas público y privada los procesos de formación continua en una segunda lengua a los docentes de bilingüismo y dotar las instituciones educativas con aulas interactivas bilingües e interculturales."/>
  </r>
  <r>
    <s v="MT061"/>
    <s v="27"/>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poyo pedagógico para la oferta de educación inclusiva para preescolar, básica y media"/>
    <s v="2201084"/>
    <s v="sedes educativas con apoyo pedagógico para la oferta de educación inclusiva para preescolar, básica y media"/>
    <s v="220108400"/>
    <s v="Corresponde a la aplicación de recursos adicionales asignados a las entidades territoriales certificadas para fortalecer la atención de alumnos que requieran procesos  de atención especial relacionadas con limitaciones /capacidades o talentos excepcionales conforme al Decreto 1075/2015."/>
    <s v="Número de sedes"/>
    <s v="No"/>
    <s v="Número"/>
    <n v="210"/>
    <s v="No acumulativo"/>
    <x v="1"/>
    <n v="210"/>
    <n v="210"/>
    <n v="210"/>
    <n v="210"/>
    <m/>
    <s v="Fortalecimiento de los establecimientos educativos mediante el programa de educación inclusiva con calidad y equidad para la atención a la población con discapacidad durante la vigencia 2025, en el departamento de  Sucre (Tipo Banco: Banco de Gestiones) (Meta de la gestión: 210)"/>
    <m/>
    <s v="Fortalecimiento DE LOS ESTABLECIMIENTOS EDUCATIVOS MEDIANTE EL PROGRAMA DE EDUCACIÓN INCLUSIVA CON CALIDAD Y EQUIDAD PARA LA ATENCIÓN A ESTUDIANTES CON DISCAPACIDAD, CAPACIDADES Y TALENTOS EXCEPCIONALES Y ATENCION A JOVENES DEL SISTEMA DE RESPONSABILIDAD PENAL PARA ADOLESCENTES (SRPA) VIGENCIA 2026 EN EL DEPARTAMENTO DE Sucre (BPIN: 202600000008145) (Meta del proyecto: 212) (Tipo de Banco: Banco Territorial) (Estado en Portafolio: Registrado en banco)_x000a__x000a_PROYECTO FORTALECIMIENTO DE LOS ESTABLECIMIENTOS EDUCATIVOS MEDIANTE EL PROGRAMA DE EDUCACION INCLUSIVA CON CALIDAD Y EQUIDAD PARA LA ATENCIÓN A LA DIVERSIDAD, DURANTE LA VIGENCIA 2026 EN EL DEPARTAMENTO DE SUCRE"/>
    <m/>
    <s v="PROYECTO FORTALECIMIENTO DE LOS ESTABLECIMIENTOS EDUCATIVOS MEDIANTE EL PROGRAMA DE EDUCACION INCLUSIVA CON CALIDAD Y EQUIDAD PARA LA ATENCIÓN A LA DIVERSIDAD, DURANTE LA VIGENCIA 2027 EN EL DEPARTAMENTO DE SUCRE (Bpin: )"/>
    <n v="0"/>
    <n v="0"/>
    <s v="Minimo"/>
    <n v="0"/>
    <n v="0"/>
    <s v="Minimo"/>
    <m/>
    <n v="0"/>
    <s v="Minimo"/>
    <n v="0"/>
    <n v="0"/>
    <s v="Minimo"/>
    <n v="0"/>
    <n v="0"/>
    <n v="1440396160"/>
    <n v="0"/>
    <n v="0"/>
    <n v="0"/>
    <n v="0"/>
    <n v="0"/>
    <n v="0"/>
    <n v="0"/>
    <n v="1440396160"/>
    <n v="0"/>
    <n v="0"/>
    <n v="1512415968"/>
    <n v="0"/>
    <n v="0"/>
    <n v="0"/>
    <n v="0"/>
    <n v="0"/>
    <n v="0"/>
    <n v="0"/>
    <n v="1512415968"/>
    <n v="0"/>
    <n v="0"/>
    <n v="1588036766.4000001"/>
    <n v="0"/>
    <n v="0"/>
    <n v="0"/>
    <n v="0"/>
    <n v="0"/>
    <n v="0"/>
    <n v="0"/>
    <n v="1588036766.4000001"/>
    <n v="0"/>
    <n v="0"/>
    <n v="1667438604.72"/>
    <n v="0"/>
    <n v="0"/>
    <n v="0"/>
    <n v="0"/>
    <n v="0"/>
    <n v="0"/>
    <n v="0"/>
    <n v="1667438604.72"/>
    <n v="6208287499.1200008"/>
    <s v="Se realizo la planeación de trabajo por municipio, socialización a travez de corrreo electronico de la circular del proyecto a los municipios y se realizo notificiación a las instituciones educativas indicando las fases del proyecto,  215 instituciones educativas participaron del socializacion del proyecto y se realzia visita 181  instituciones para contrastar la matricula reportada en SIMAT( SISTEMA INTEGRADO DE MATRICULAS)."/>
    <s v="Ruta por la inclusión para cualificar a directivos, docentes, administrativos y orientadores escolares de los establecimientos educativos del departamento, en el marco del Decreto 1421 de 2017 de la educación inclusiva con calidad y equidad; estudiantes c"/>
  </r>
  <r>
    <s v="MT062"/>
    <s v="28"/>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tención integral para la primera infancia"/>
    <s v="2201037"/>
    <s v="Instituciones educativas oficiales que implementan el nivel preescolar en el marco de la atención integral"/>
    <s v="220103700"/>
    <s v="Incluye las acciones dirigidas a desarrollar los Planes de Atención Integral a la Primera Infancia"/>
    <s v="Número de instituciones educativas oficiales"/>
    <s v="No"/>
    <s v="Número"/>
    <n v="20"/>
    <s v="Acumulativo"/>
    <x v="1"/>
    <n v="20"/>
    <n v="0"/>
    <n v="0"/>
    <n v="0"/>
    <s v="Se adelanto la apertura de el grado de educación inicial (Jardin, Prejardin) en 24 establecimientos educativos, mediante Resolución (BPIN: Por Gestión) (Meta del Proyecto: 20) (Ejecución 2024: 24)"/>
    <s v="Gestión - Apoyo a establecimientos educativos en la implementación de nivel preescolar (Tipo Banco: Banco de Gestiones) (Meta de la gestión: )"/>
    <m/>
    <s v="Gestión - Apoyo a establecimientos educativos en la implementación de nivel preescolar"/>
    <m/>
    <s v="Gestión - Apoyo a establecimientos educativos en la implementación de nivel preescolar (Bpin: )"/>
    <n v="24"/>
    <n v="1"/>
    <s v="Superior"/>
    <m/>
    <m/>
    <m/>
    <m/>
    <m/>
    <m/>
    <n v="24"/>
    <n v="1"/>
    <s v="Superior"/>
    <n v="0"/>
    <n v="0"/>
    <n v="0"/>
    <n v="0"/>
    <n v="0"/>
    <n v="0"/>
    <n v="0"/>
    <n v="0"/>
    <n v="0"/>
    <n v="0"/>
    <n v="0"/>
    <n v="0"/>
    <n v="0"/>
    <n v="0"/>
    <n v="0"/>
    <n v="0"/>
    <n v="0"/>
    <n v="0"/>
    <n v="0"/>
    <n v="0"/>
    <n v="0"/>
    <n v="0"/>
    <n v="0"/>
    <n v="0"/>
    <n v="0"/>
    <n v="0"/>
    <n v="0"/>
    <n v="0"/>
    <n v="0"/>
    <n v="0"/>
    <n v="0"/>
    <n v="0"/>
    <n v="0"/>
    <n v="0"/>
    <n v="0"/>
    <n v="0"/>
    <n v="0"/>
    <n v="0"/>
    <n v="0"/>
    <n v="0"/>
    <n v="0"/>
    <n v="0"/>
    <n v="0"/>
    <n v="0"/>
    <n v="0"/>
    <s v="Se adelanto la apertura de el grado de educación inicial (Jardin, Prejardin) en 24 establecimientos educativos, mediante Resolución (Por Gestión)."/>
    <m/>
  </r>
  <r>
    <s v="MT063"/>
    <s v="29"/>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educación formal por modelos educativos flexibles"/>
    <s v="2201030"/>
    <s v="Beneficiarios atendidos con modelos educativos flexibles"/>
    <s v="220103000"/>
    <s v="Incluye la puesta en marcha de  propuestas de educación formal que permiten atender a poblaciones diversas o en condiciones de vulnerabilidad, que presentan dificultades para participar en la oferta educativa tradicional."/>
    <s v="Número de beneficiarios"/>
    <s v="No"/>
    <s v="Número"/>
    <n v="40"/>
    <s v="Acumulativo"/>
    <x v="1"/>
    <n v="11"/>
    <n v="9"/>
    <n v="10"/>
    <n v="10"/>
    <s v="Modelo rural San Onofre en educación inicial 5 sedes educativas (BPIN: Por Gestión) (Meta del Proyecto: 5) (Ejecución 2024: 5)_x000a__x000a_Modelos educativos flexibles para estudiantes de los establecimientos educativos (BPIN: Por Gestión) (Meta del Proyecto: 6) (Ejecución 2024: 6)"/>
    <s v="Estudiantes beneficiarios de Modelos educativos flexibles para establecimientos educativos: Escuela Nueva, Post Primaria,  Telesecundaria, Etnoeducación, y Educación Adulta (Misional) (Tipo Banco: Banco de Gestiones) (Meta de la gestión: 9)"/>
    <s v="Estudiantes beneficiarios de Modelos educativos flexibles para establecimientos educativos: Escuela Nueva, Post Primaria,  Telesecundaria, Etnoeducación, y Educación Adulta (Misional) (Tipo de banco: Banco de Gestiones) (Meta de la gestión: 9) (Ejecutado: 17617)"/>
    <s v="modelos educativos flexibles para estudiantes de los establecimientos educativos (Misional)"/>
    <m/>
    <s v="modelos educativos flexibles para estudiantes de los establecimientos educativos (Misional) (Bpin: )"/>
    <n v="11"/>
    <n v="1"/>
    <s v="Superior"/>
    <n v="17617"/>
    <n v="1"/>
    <s v="Superior"/>
    <m/>
    <n v="1"/>
    <s v="Superior"/>
    <n v="17628"/>
    <n v="1"/>
    <s v="Superior"/>
    <n v="0"/>
    <n v="0"/>
    <n v="0"/>
    <n v="0"/>
    <n v="0"/>
    <n v="0"/>
    <n v="0"/>
    <n v="0"/>
    <n v="0"/>
    <n v="0"/>
    <n v="0"/>
    <n v="0"/>
    <n v="0"/>
    <n v="0"/>
    <n v="0"/>
    <n v="0"/>
    <n v="0"/>
    <n v="0"/>
    <n v="0"/>
    <n v="0"/>
    <n v="0"/>
    <n v="0"/>
    <n v="0"/>
    <n v="0"/>
    <n v="0"/>
    <n v="0"/>
    <n v="0"/>
    <n v="0"/>
    <n v="0"/>
    <n v="0"/>
    <n v="0"/>
    <n v="0"/>
    <n v="0"/>
    <n v="0"/>
    <n v="0"/>
    <n v="0"/>
    <n v="0"/>
    <n v="0"/>
    <n v="0"/>
    <n v="0"/>
    <n v="0"/>
    <n v="0"/>
    <n v="0"/>
    <n v="0"/>
    <n v="0"/>
    <s v="Mediante Rdesolución No. 0899 de 2024 se autoriza la implementación de estrategias de fortalecimiento pedagogicos."/>
    <m/>
  </r>
  <r>
    <s v="MT064"/>
    <s v="30"/>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fomento para la permanencia en programas de educación formal"/>
    <s v="2201033"/>
    <s v="Personas beneficiarias de estrategias de permanencia"/>
    <s v="220103300"/>
    <s v="Incluye la implementación de estrategias para fortalecer las acciones de retención estudiantil de la población vulnerable escolarizada en el sistema educativo"/>
    <s v="Número de personas"/>
    <s v="No"/>
    <s v="Número"/>
    <n v="16"/>
    <s v="Acumulativo"/>
    <x v="1"/>
    <n v="1"/>
    <n v="5"/>
    <n v="5"/>
    <n v="5"/>
    <s v="Zonas de orientación escolar (BPIN: Por Gestión) (Meta del Proyecto: 1) (Ejecución 2024: 1703)"/>
    <s v="Gestión - Personas beneficiadas con las estrategias de promoción escolar: PAE, Transporte Escolar, Centros de Interes. (Tipo Banco: Banco de Gestiones) (Meta de la gestión: )"/>
    <s v="Gestión - Personas beneficiadas con las estrategias de promoción escolar: PAE, Transporte Escolar, Centros de Interes. (Tipo de banco: Banco de Gestiones) (Meta de la gestión: ) (Ejecutado: 50000)"/>
    <s v="Gestión - Zonas de orientación escolar"/>
    <m/>
    <s v="Gestión - Zonas de orientación escolar (Bpin: )"/>
    <n v="1703"/>
    <n v="1"/>
    <s v="Superior"/>
    <n v="50000"/>
    <n v="1"/>
    <s v="Superior"/>
    <m/>
    <n v="1"/>
    <s v="Superior"/>
    <n v="51703"/>
    <n v="1"/>
    <s v="Superior"/>
    <n v="150000000"/>
    <n v="0"/>
    <n v="0"/>
    <n v="0"/>
    <n v="0"/>
    <n v="0"/>
    <n v="0"/>
    <n v="0"/>
    <n v="0"/>
    <n v="97500000"/>
    <n v="247500000"/>
    <n v="157500000"/>
    <n v="0"/>
    <n v="0"/>
    <n v="0"/>
    <n v="0"/>
    <n v="0"/>
    <n v="0"/>
    <n v="0"/>
    <n v="0"/>
    <n v="97500000"/>
    <n v="255000000"/>
    <n v="165375000"/>
    <n v="0"/>
    <n v="0"/>
    <n v="0"/>
    <n v="0"/>
    <n v="0"/>
    <n v="0"/>
    <n v="0"/>
    <n v="0"/>
    <n v="97500000"/>
    <n v="262875000"/>
    <n v="173643750"/>
    <n v="0"/>
    <n v="0"/>
    <n v="0"/>
    <n v="0"/>
    <n v="0"/>
    <n v="0"/>
    <n v="0"/>
    <n v="0"/>
    <n v="97500000"/>
    <n v="271143750"/>
    <n v="1036518750"/>
    <s v="Se implemento una zona de orientación escolar en el Municipio de Toluviejo, en la Istituición Educativa Heriberto García Garrido, (Por Gestión), es de resaltar que inicialmente esta meta estaba programada con un indicador secundariodenominado estrategias implementadas, medido por numero, y posteriormente fue ajustado al indicador principal sin cambiar los valores de la meta inicial, lo que genera una variación significativa en la meta, dado que este es medido en personas beneficiadas."/>
    <s v="Implementación de las Zonas de Orientación Escolar – ZOE para fortalecer la comunidad educativa de manera continua en los EE del Departamento de Sucre, logrando de esta manera movilizar prácticas educativas en los diferentes actores sociales de las escuel"/>
  </r>
  <r>
    <s v="MT065"/>
    <s v="31"/>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apoyo a la permanencia con alimentación escolar"/>
    <s v="2201028"/>
    <s v="Raciones contratadas"/>
    <s v="220102800"/>
    <s v="Incluye la implementación de estrategias de alimentación escolar para fortalecer las acciones de retención estudiantil."/>
    <s v="Número de raciones"/>
    <s v="No"/>
    <s v="Número"/>
    <n v="32000000"/>
    <s v="Acumulativo"/>
    <x v="1"/>
    <n v="8000000"/>
    <n v="8000000"/>
    <n v="8000000"/>
    <n v="8000000"/>
    <s v="APOYO AL PROGRAMA DE ALIMENTACIÓN ESCOLAR -PAE REGULAR- EN LAS  INSTITUCIONES EDUCATIVAS OFICIALES DEL DEPARTAMENTO DE  SUCRE VIGENCIA 2024 - Está formulado con un Producto Diferente 220107900: Estudiantes beneficiados del programa de alimentación escolar; Homologado (BPIN: 2023002700175) (Meta del Proyecto: 4530600) (Ejecución 2024: 4530600)_x000a__x000a_APOYO AL PROGRAMA DE ALIMENTACIÓN ESCOLAR PARA PUEBLOS INDÍGENAS (PAIP) PARA LA VIGENCIA 2024 EN EL DEPARTAMENTO DE SUCRE (BPIN: 2023002700176) (Meta del Proyecto: 1788480) (Ejecución 2024: 1788480)"/>
    <s v="Apoyo al programa de alimentación escolar para pueblos indígenas (PAIP) primera etapa en los establecimientos educativos oficiales del departamento de Sucre (BPIN: 202400000004487) (Tipo de Banco: Banco Territorial)_x000a__x000a_APOYO AL PROGRAMA DE ALIMENTACIÓN ESCOLAR -PAE REGULAR- EN LAS  INSTITUCIONES EDUCATIVAS OFICIALES DEL DEPARTAMENTO DE  SUCRE VIGENCIA 2025 (BPIN: 2025000020019) (Tipo de Banco: Banco de Regalías)_x000a__x000a_APOYO AL PROGRAMA DE ALIMENTACION ESCOLAR - PAE - PRIMERA ETAPA EN LOS ESTABLECIMIENTOS EDUCATIVOS OFICIALES DEL DEPARTAMENTO DE SUCRE (BPIN: 2024002700139) (Tipo de Banco: Banco Territorial)"/>
    <s v="Apoyo al programa de alimentación escolar -PAE- primera etapa en los establecimientos educativos oficiales del departamento de  Sucre (Bpin: 2024002700139) (Tipo de Banco: Banco Territorial) (Meta total del indicador: 2610160.0) (Meta total de la vigencia: 2610160.0) (Ejecutado: 3002011.0)_x000a__x000a_Apoyo al programa de alimentación escolar para pueblos indígenas (PAIP)  primera etapa en los establecimientos educativos oficiales del departamento de  Sucre (Bpin: 202400000004487) (Tipo de Banco: Banco Territorial) (Meta total del indicador: 1423408.0) (Meta total de la vigencia: 1423408.0) (Ejecutado: 693104.0)_x000a__x000a_APOYO AL PROGRAMA DE ALIMENTACIÓN ESCOLAR -PAE REGULAR- EN LAS  INSTITUCIONES EDUCATIVAS OFICIALES DEL DEPARTAMENTO DE  SUCRE VIGENCIA 2025 (BPIN: 2025000020019) (Tipo de banco: Banco de Regalías) (Meta total del proyecto: 1101975) (Ejecutado: 1101975.0)"/>
    <s v="Implementación del programa de alimentación escolar -PAE- en los establecimientos educativos oficiales en ruralidad dispersa del departamento de Sucre (BPIN: 202500000035386) (Meta del proyecto: 172140) (Tipo de Banco: Banco Territorial) (Estado en Portafolio: En subsanaciones por secretaría sectorial)_x000a__x000a_Implementación del programa de alimentación escolar PAE para la vigencia 2026 en el Departamento de Sucre (BPIN: 202500000042419) (Meta del proyecto: 4382933) (Tipo de Banco: Banco Territorial) (Estado en Portafolio: En Ejecución)_x000a__x000a_APOYO AL PROGRAMA DE ALIMENTACIÓN ESCOLAR -PAE REGULAR- EN LAS  INSTITUCIONES EDUCATIVAS OFICIALES DEL DEPARTAMENTO DE  SUCRE VIGENCIA 2026_x000a__x000a_APOYO AL PROGRAMA DE ALIMENTACIÓN ESCOLAR PARA PUEBLOS INDÍGENAS (PAIP) PARA LA VIGENCIA 2026 EN EL DEPARTAMENTO DE SUCRE"/>
    <s v="Implementación del programa de alimentación escolar PAE para la vigencia 2026 en el Departamento de   Sucre (Bpin: 202500000042419) (Meta de la vigencia: 4.382.933,00) (Ejecucion: 392.290,00) (Tipo de banco: Banco Territorial) (Estado en portafolio: En Ejecución)"/>
    <s v="APOYO AL PROGRAMA DE ALIMENTACIÓN ESCOLAR -PAE REGULAR- EN LAS  INSTITUCIONES EDUCATIVAS OFICIALES DEL DEPARTAMENTO DE  SUCRE VIGENCIA 2027 (Bpin: )_x000a__x000a_APOYO AL PROGRAMA DE ALIMENTACIÓN ESCOLAR PARA PUEBLOS INDÍGENAS (PAIP) PARA LA VIGENCIA 2027 EN EL DEPARTAMENTO DE SUCRE (Bpin: )"/>
    <n v="6319080"/>
    <n v="0.78988499999999995"/>
    <s v="Alto"/>
    <n v="4797090"/>
    <n v="0.59963624999999998"/>
    <s v="Medio"/>
    <n v="392290"/>
    <n v="4.9036250000000003E-2"/>
    <s v="Minimo"/>
    <n v="11508460"/>
    <n v="0.35963937499999998"/>
    <s v="Medio"/>
    <n v="420000000"/>
    <n v="0"/>
    <n v="0"/>
    <n v="0"/>
    <n v="0"/>
    <n v="0"/>
    <n v="29500000000"/>
    <n v="0"/>
    <n v="20000000000"/>
    <n v="0"/>
    <n v="49920000000"/>
    <n v="441000000"/>
    <n v="0"/>
    <n v="0"/>
    <n v="0"/>
    <n v="0"/>
    <n v="0"/>
    <n v="14900000000"/>
    <n v="0"/>
    <n v="20000000000"/>
    <n v="0"/>
    <n v="35341000000"/>
    <n v="463050000"/>
    <n v="0"/>
    <n v="0"/>
    <n v="0"/>
    <n v="0"/>
    <n v="0"/>
    <n v="15000000000"/>
    <n v="0"/>
    <n v="20000000000"/>
    <n v="0"/>
    <n v="35463050000"/>
    <n v="486202500.00000012"/>
    <n v="0"/>
    <n v="0"/>
    <n v="0"/>
    <n v="0"/>
    <n v="0"/>
    <n v="15000000000"/>
    <n v="0"/>
    <n v="20000000000"/>
    <n v="0"/>
    <n v="35486202500"/>
    <n v="156210252500"/>
    <s v="1) 12/08/2024 continua la ejecución sin novedad en entrega de complementos alimenticios a los estudiantes._x000a_Metodología de asignación: Se distribuyen las metas de acuerdo con los valores indicativos para cada vigencia_x000a_2) 12/08/2024 se encuentra en ejecución. Tiene 3 pagos aprobados_x000a__x000a_Se encuentran 2 proyectos en ejecución Proyecto PAE PAIP y  PAE Regular, a corte  septiembre de 2024, se han entregado 3,311.841 por PAE Regular y por PAIP 1.312.884 raciones alimenticias."/>
    <s v="Implementación del plan de alimentación escolar para el suministro diario de complemento alimentario jornada de la mañana y tarde, complemento almuerzo preparados en sitio de consumo e industrializadas para niños, niñas y adolescentes matriculados en las "/>
  </r>
  <r>
    <s v="MT066"/>
    <s v="32"/>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Infraestructura educativa construida"/>
    <s v="2201051"/>
    <s v="Sedes educativas nuevas construidas"/>
    <s v="220105100"/>
    <s v="Corresponde a la construcción y/o intervención de obra civil, para ampliación de capacidad instalada con el objeto de atender la demanda de matrícula oficial en un territorio, tanto en lote nuevo como en lote de sede existente; incluye la construcción nueva, ampliación o restitución total o parcial y requieren licencia de construcción conforme la legislación colombiana."/>
    <s v="Número de sedes"/>
    <s v="No"/>
    <s v="Número"/>
    <n v="1"/>
    <s v="Acumulativo"/>
    <x v="1"/>
    <n v="0"/>
    <n v="0"/>
    <n v="0"/>
    <n v="1"/>
    <m/>
    <m/>
    <m/>
    <m/>
    <m/>
    <s v="CONSTRUCCIÓN DE LA INSTITUCIÓN EDUCATIVA TÉCNICO AGROPECUARIA DE CHINULITO EN EL MUNICIPIO DE COLOSÓ (Bpin: 20211301011982) (Meta del proyecto: 1) (Tipo de banco: Banco de Aliados)"/>
    <m/>
    <m/>
    <m/>
    <m/>
    <m/>
    <m/>
    <m/>
    <m/>
    <m/>
    <n v="0"/>
    <n v="0"/>
    <s v="Minimo"/>
    <n v="0"/>
    <n v="0"/>
    <n v="0"/>
    <n v="0"/>
    <n v="0"/>
    <n v="0"/>
    <n v="0"/>
    <n v="0"/>
    <n v="0"/>
    <n v="0"/>
    <n v="0"/>
    <n v="0"/>
    <n v="0"/>
    <n v="0"/>
    <n v="0"/>
    <n v="0"/>
    <n v="0"/>
    <n v="0"/>
    <n v="0"/>
    <n v="0"/>
    <n v="0"/>
    <n v="0"/>
    <n v="0"/>
    <n v="0"/>
    <n v="0"/>
    <n v="0"/>
    <n v="0"/>
    <n v="0"/>
    <n v="0"/>
    <n v="0"/>
    <n v="0"/>
    <n v="0"/>
    <n v="0"/>
    <n v="0"/>
    <n v="0"/>
    <n v="0"/>
    <n v="0"/>
    <n v="0"/>
    <n v="0"/>
    <n v="0"/>
    <n v="0"/>
    <n v="0"/>
    <n v="0"/>
    <n v="0"/>
    <n v="0"/>
    <s v="Se encuentra en etapa precontractual - La contración y ejecución no la realiza la Gobernación de Sucre."/>
    <s v="Construir la Infraestructura eductiva en la IETA de chinulito, municipio de Colosó."/>
  </r>
  <r>
    <s v="MT067"/>
    <s v="33"/>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Infraestructura educativa mejorada"/>
    <s v="2201052"/>
    <s v="Sedes educativas mejoradas"/>
    <s v="220105200"/>
    <s v="Contempla los diferentes tipos de intervención por mejoramiento de la infraestructura escolar y de residencias escolares existente en las categorías de:1. Mejoramiento: Corresponden a intervenciones de obras menores o de mejoramiento de elementos constructivos, para el mejoramiento de las condiciones de uso y operación de la infraestructura frente a condiciones de riesgo o mantenimiento.2.Reforzamiento: Corresponde a las obras de rehabilitación de sistemas portantes, estructurales y demás elementos constructivos según la NSR 10. 3. Restauración: Hace referencia a la rehabilitación de elementos de carácter patrimonial, cultural o de conservación arquitectónica. 4. Ampliación o nuevas etapas: Corresponde a la ejecución de obras nuevas de ampliación o de nuevas etapas dentro de sedes existentes para complementar y MEJORAR las condiciones de operatividad de la infraestructura existente. Aquí se podrían llegar a generar nuevos cupos.5 Restitución o reubicación parcial en la sede existente: Se refiere a las obras de restitución de ambientes existentes que ya no son aptos o seguros para su uso, dentro de una institución educativa existente. 6. Obras de Emergencia: Corresponde a las obras de  mejoramientos derivadas de situaciones de emergencia o riesgo en la institución educativa.Con éstas intervenciones de mejoramiento de los ambientes pedagógicos básicos y complementarios definidos en la NTC 4595,  cuyo objetivo sea el de mejorar las condiciones de prestación del servicio educativo de la población matriculada."/>
    <s v="Número de sedes"/>
    <s v="No"/>
    <s v="Número"/>
    <n v="25"/>
    <s v="Acumulativo"/>
    <x v="1"/>
    <n v="10"/>
    <n v="7"/>
    <n v="5"/>
    <n v="3"/>
    <s v="ADECUACIÓN DE LAS INSTALACIONES DE LA INSTITUCIÓN EDUCATIVA INSTITUTO LA UNIÓN, EN EL MUNICIPIO DE LA UNIÓN,DEPARTAMENTO DE SUCRE (2023002700128):1 (BPIN: 2023002700128) (Meta del Proyecto: 1) (Ejecución 2024: 1)_x000a__x000a_MANTENIMIENTO DE LAS INSTALACIONES DEL CENTRO DE DESARROLLO INFANTIL RAYITO DE LUZ EN EL MUNICIPIO DE SINCÉ, DEPARTAMENTO DE SUCRE (2024002700043) (BPIN: 2024002700043) (Meta del Proyecto: 1) (Ejecución 2024: 1)_x000a__x000a_CONVOCATORIA FFIE (2021-2024) (BPIN: Por Gestión) (Meta del Proyecto: 10) (Ejecución 2024: 23)"/>
    <s v="_x000a__x000a_CONVOCATORIA FFIE (2021-2024): CE el torno san marcos, IE palo alto san marcos_x000a_IE sabaneta sede villa lopez betulia, IE puerto lopez guaranda,CE tierra santa guaranda, IE. Pio ii Coveñas,CE. Santa Fe Coveñas, CE. El Yeso, MorroaIE. Brisas del Mar Morroa  IE. Pajarito la Unión, IE. Las Palmitas la Unión,  IE. Bazán Sincé,  IE. Moralito Sincé , IE. Sabaneta sede charco Niza Betulia, IE el Limón de San Benito. (BPIN: ) (Tipo de Banco: Banco de Aliados)_x000a__x000a_AMPLIACIÓN Y MEJORAMIENTO DE LA INFRAESTRUCTURA EDUCATIVA DE LA SUBREGIÓN DE LA MOJANA, EN LOS NIVELES PREESCOLAR, BÁSICA Y MEDIA (BPIN: 2021002700161) (Tipo de Banco: Banco Territorial)_x000a__x000a_ADECUACIÓN Y MEJORAMIENTO DE SEDES EDUCATIVAS DE LA SUBREGIÓN SAN JORGE Y SABANAS, POR UNA EDUCACIÓN DIFERENTE, DEPARTAMENTO DE SUCRE (BPIN: 2023002700070) (Tipo de Banco: Banco de Regalías)_x000a__x000a_MEJORAMIENTO DE LA  INFRAESTRUCTURA DE LA INSTITUCION EDUCATIVA BUENAVISTA - SEDE PRIMARIA SAN FRANCISCO DE ASIS, MUNICIPIO DE BUENAVISTA, DEPARTAMENTO DE SUCRE (BPIN: 2024002700115) (Tipo de Banco: Banco Territorial)"/>
    <s v="Mejoramiento de la Infraestructura de la Institución Educativa Buenavista - Sede Primaria San Francisco de Asís municipio de Buenavista Departamento de   Sucre (Bpin: 2024002700115) (Tipo de Banco: Banco Territorial) (Meta total del indicador: 1.0) (Meta total de la vigencia: 1.0) (Ejecutado: 1.0)_x000a__x000a_Sedes educativas mejoradas (Tipo de banco: Banco de Gestiones) (Meta de la gestión:  ) (Ejecutado: 15)"/>
    <s v="CONSTRUCCIÓN DE CERRAMIENTO DE LA INSTITUCIÓN EDUCATIVA MARISCAL SUCRE EN EL MUNICIPIO DE SAMPUES SUCRE (BPIN: 2022002700134) (Meta del proyecto: 1) (Tipo de Banco: Banco Territorial) (Estado en Portafolio: Suspendido)_x000a__x000a_MEJORAMIENTO DE LA INSTITUCIÓN EDUCATIVA EL MAMÓN, SEDE PRINCIPAL, EN EL MUNICIPIO DE COROZAL, DEPARTAMENTO DE SUCRE (BPIN: 2025002700019) (Meta del proyecto: 1) (Tipo de Banco: Banco Territorial) (Estado en Portafolio: En proceso de contratación)_x000a__x000a_FORTALECIMIENTO DE LA INFRAESTRUCTURA EN IE DEL MUNICIPIO DE SAN ONOFRE, SUCRE. (TOROBÉ- BARRANCAS- HIGUERÓN-PALO ALTO) (20211301011396) :4  (BPIN: 20211301011396) (Tipo de Banco: Banco de Aliados) (Estado en Portafolio: Entregado)_x000a__x000a_CONSTRUCCIÓN DE LA INSTITUCIÓN EDUCATIVA TÉCNICA AGROPECUARIA SAN ONOFRE DE TOROBÉ: (2022002700003) (BPIN: 2022002700003) (Tipo de Banco: Banco de Aliados)_x000a__x000a_Proyecto de mejoramiento y adecuación de infraestructura educativa en 25 instituciones educativas:8"/>
    <m/>
    <s v="Proyecto de mejoramiento y adecuación de infraestructura educativa en 25 instituciones educativas (Bpin: )"/>
    <n v="25"/>
    <n v="1"/>
    <s v="Superior"/>
    <n v="16"/>
    <n v="1"/>
    <s v="Superior"/>
    <m/>
    <n v="1"/>
    <s v="Superior"/>
    <n v="41"/>
    <n v="1"/>
    <s v="Superior"/>
    <n v="0"/>
    <n v="0"/>
    <n v="0"/>
    <n v="0"/>
    <n v="0"/>
    <n v="0"/>
    <n v="0"/>
    <n v="0"/>
    <n v="2500000000"/>
    <n v="0"/>
    <n v="2500000000"/>
    <n v="0"/>
    <n v="0"/>
    <n v="0"/>
    <n v="0"/>
    <n v="0"/>
    <n v="0"/>
    <n v="0"/>
    <n v="0"/>
    <n v="2500000000"/>
    <n v="0"/>
    <n v="2500000000"/>
    <n v="0"/>
    <n v="0"/>
    <n v="0"/>
    <n v="0"/>
    <n v="0"/>
    <n v="0"/>
    <n v="0"/>
    <n v="0"/>
    <n v="2500000000"/>
    <n v="0"/>
    <n v="2500000000"/>
    <n v="0"/>
    <n v="0"/>
    <n v="0"/>
    <n v="0"/>
    <n v="0"/>
    <n v="0"/>
    <n v="0"/>
    <n v="0"/>
    <n v="2500000000"/>
    <n v="0"/>
    <n v="2500000000"/>
    <n v="10000000000"/>
    <s v="1) Ultima observación de seguimiento en portafolio: 12/08/2024 se realizo acta de inicio con fecha de el 11 de junio se avanza en la construcción de las cuatro Sedes de manera simultanea a la espera de comite técnico para definir porcentaje de avance de las obras. El proyecto tiene suspensión del 1 al 30 de agosto por problemas de orden público. Este proyecto tiene una meta planeada de 4 y una fecha de finalización que abarca los años 2025 y 2026. Por lo tanto, se ha decidido distribuir la meta entre ambos años._x000a_2) Ultima observación de seguimiento en portafolio: 12/08/2024: El proyecto ha entregado 17 aulas en la vigencia 2024 y tiene una meta para TO de 55. Dado que la fecha de finalización del proyecto está programada para el 31 de diciembre de 2024, se asignan las 17 aulas entregadas a la meta realizada, mientras que las 38 aulas restantes se dejan como meta esperada para 2024._x000a_Metodología de asignación: Dado que ambos proyectos se ejecutarán en la vigencia 2024, se suman las metas planeadas de cada proyecto para obtener la meta total esperada para esa vigencia. En el caso del presupuesto, se deben de verificar los pagos realizados para cada proyecto con fecha de corte a 31 de Diciembre de 2023._x000a_Se han terminado y entregado 4 sedes educativas las cuales se describen a continuación: IE Jorge Mendoza LLama, IE Simon Bolivar de Orejero, IE Anibal Ojeda, IE José Maria Cordoba del Municipio de Sucre."/>
    <s v="Proyecto de mejoramiento y adecuación de infraestructura educativa en 25 instituciones educativas."/>
  </r>
  <r>
    <s v="MT068"/>
    <s v="34"/>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Infraestructura educativa dotada"/>
    <s v="2201069"/>
    <s v="Sedes dotadas"/>
    <s v="220106900"/>
    <s v="Incluye la i) dotación básica escolar de mobiliario, ii) material didáctico – pedagógico, iii) Implementos básicos para funcionamiento y sus dispositivos electrónicos (se refiere a implementos para el manejo de residuos del establecimiento educativo, menaje y equipos de cocina, enfermería, equipos de manejo de emergencias y equipo básico de mantenimiento) en el marco de los lineamientos establecido por el Ministerio de Educación Nacional."/>
    <s v="Número de sedes"/>
    <s v="No"/>
    <s v="Número"/>
    <n v="401"/>
    <s v="Acumulativo"/>
    <x v="1"/>
    <n v="0"/>
    <n v="0"/>
    <n v="201"/>
    <n v="200"/>
    <m/>
    <m/>
    <m/>
    <s v="DOTACIÓN DE MOBILIARIO ESCOLAR PARA LOS ESTABLECIMIENTOS EDUCATIVOS DE LOS MUNICIPIOS NO CERTIFICADOS DEL DEPARTAMENTO DE SUCRE_x000a__x000a_DOTACIÓN TECNOLÓGICA PARA LAS INSTITUCIONES Y SEDES EDUCATIVAS EN SUCRE (Pendiente BPIN)_x000a__x000a_DOTACIÓN DE MOBILIARIO Y MENAJE DE COMEDORES ESCOLARES EN IE DE LOS MUNICIPIOS PDET DEL DEPARTAMENTO DE SUCRE (2022002700037) (BPIN: 2022002700037)_x000a__x000a_DOTACIÓN DE MOBILIARIO ESCOLAR Y ADMINISTRATIVO EN INSTITUCIONES EDUCATIVAS RURALES DE LOS MUNICIPIOS PDET DEL DEPARTAMENTO DE SUCRE (2022002700038) (BPIN: 2022002700038)"/>
    <m/>
    <s v="DOTACIÓN DE MOBILIARIO ESCOLAR PARA LOS ESTABLECIMIENTOS EDUCATIVOS DE LOS MUNICIPIOS NO CERTIFICADOS DEL DEPARTAMENTO DE SUCRE (Bpin: )_x000a__x000a_DOTACIÓN TECNOLÓGICA PARA LAS INSTITUCIONES Y SEDES EDUCATIVAS EN SUCRE (Pendiente BPIN) (Bpin: )_x000a__x000a_DOTACIÓN DE MOBILIARIO Y MENAJE DE COMEDORES ESCOLARES EN IE DE LOS MUNICIPIOS PDET DEL DEPARTAMENTO DE SUCRE (2022002700037) (Bpin: 2022002700037)_x000a__x000a_DOTACIÓN DE MOBILIARIO ESCOLAR Y ADMINISTRATIVO EN INSTITUCIONES EDUCATIVAS RURALES DE LOS MUNICIPIOS PDET DEL DEPARTAMENTO DE SUCRE (2022002700038) (Bpin: 2022002700038)"/>
    <m/>
    <m/>
    <m/>
    <m/>
    <m/>
    <m/>
    <m/>
    <n v="0"/>
    <s v="Minimo"/>
    <n v="0"/>
    <n v="0"/>
    <s v="Minimo"/>
    <n v="0"/>
    <n v="0"/>
    <n v="0"/>
    <n v="0"/>
    <n v="0"/>
    <n v="0"/>
    <n v="0"/>
    <n v="0"/>
    <n v="2500000000"/>
    <n v="0"/>
    <n v="2500000000"/>
    <n v="0"/>
    <n v="0"/>
    <n v="0"/>
    <n v="0"/>
    <n v="0"/>
    <n v="0"/>
    <n v="0"/>
    <n v="0"/>
    <n v="2500000000"/>
    <n v="0"/>
    <n v="2500000000"/>
    <n v="0"/>
    <n v="0"/>
    <n v="0"/>
    <n v="0"/>
    <n v="0"/>
    <n v="0"/>
    <n v="0"/>
    <n v="0"/>
    <n v="2500000000"/>
    <n v="0"/>
    <n v="2500000000"/>
    <n v="0"/>
    <n v="0"/>
    <n v="0"/>
    <n v="0"/>
    <n v="0"/>
    <n v="0"/>
    <n v="0"/>
    <n v="0"/>
    <n v="2500000000"/>
    <n v="0"/>
    <n v="2500000000"/>
    <n v="10000000000"/>
    <s v="1) El proyecto de dotación de mobiliario escolar se encuentra formulado._x000a__x000a_2) El proyecto se encuentra en proceso de formulación y cuenta con una meta planeada de 50 sedes dotadas. Sin embargo, dado que no se ha especificado la vigencia de ejecución, no se considera para la distribución de la meta esperada hasta que se confirme la fecha._x000a_3) 12/08/2024: Se debe realizar una mesa con la oficina de contratación en acompañamiento del secretario ya que no se cuenta con un juridico ni un formulador para realizar los procesos correspondientes y los plazos de liquidación se encuentran vencidos._x000a_4) 12/08/2024 se encuentra en subsanación para ajustar viabiliidad._x000a_Metodología de Implementación: Dado que ambos proyectos no se encuentran en ejecución, no se asigna valor de meta ejecutada en 2024, y se procede a distribuir la meta esperada de acuerdo con el presupuesto programado para cada año"/>
    <s v="Proyecto de Dotación mobiliario Escolar para Las Instituciones Educativas De Los Municipios No Certificados Del Departamento de Sucre "/>
  </r>
  <r>
    <s v="MT069"/>
    <s v="35"/>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gestión de riesgos y desastres en establecimientos educativos"/>
    <s v="2201068"/>
    <s v="Establecimientos educativos con acciones de gestión del riesgo implementadas"/>
    <s v="220106800"/>
    <s v="Corresponde a las acciones necesarias para la prevención y atención de riesgos y desastres naturales en el marco de los Planes Escolares para la Gestión del Riesgo. Incluye los sistemas de alerta, planes de evacuación, medidas de protección, brigadas, dotación de equipos y materiales, como elementos complementarios."/>
    <s v="Número de establecimientos educativos"/>
    <s v="No"/>
    <s v="Número"/>
    <n v="5"/>
    <s v="Acumulativo"/>
    <x v="1"/>
    <n v="0"/>
    <n v="0"/>
    <n v="2"/>
    <n v="3"/>
    <m/>
    <s v="La ejecución de la meta depende de la ocurrencia de incidentes o desastres naturales que ponen en riesgo la prestación del servicio educativo en los establecimientos educativos (Tipo Banco: Banco de Gestiones) (Meta de la gestión: )"/>
    <m/>
    <s v="La ejecución de la meta depende de la ocurrencia de incidentes o desastres naturales que ponen en riesgo la prestación del servicio educativo en los establecimientos educativos"/>
    <m/>
    <s v="La ejecución de la meta depende de la ocurrencia de incidentes o desastres naturales que ponen en riesgo la prestación del servicio educativo en los establecimientos educativos (Bpin: )"/>
    <m/>
    <m/>
    <m/>
    <m/>
    <m/>
    <m/>
    <m/>
    <n v="0"/>
    <s v="Minimo"/>
    <n v="0"/>
    <n v="0"/>
    <s v="Minimo"/>
    <n v="100000000"/>
    <n v="0"/>
    <n v="0"/>
    <n v="0"/>
    <n v="0"/>
    <n v="0"/>
    <n v="0"/>
    <n v="0"/>
    <n v="0"/>
    <n v="0"/>
    <n v="100000000"/>
    <n v="105000000"/>
    <n v="0"/>
    <n v="0"/>
    <n v="0"/>
    <n v="0"/>
    <n v="0"/>
    <n v="0"/>
    <n v="0"/>
    <n v="0"/>
    <n v="0"/>
    <n v="105000000"/>
    <n v="110250000"/>
    <n v="0"/>
    <n v="0"/>
    <n v="0"/>
    <n v="0"/>
    <n v="0"/>
    <n v="0"/>
    <n v="0"/>
    <n v="0"/>
    <n v="0"/>
    <n v="110250000"/>
    <n v="115762500"/>
    <n v="0"/>
    <n v="0"/>
    <n v="0"/>
    <n v="0"/>
    <n v="0"/>
    <n v="0"/>
    <n v="0"/>
    <n v="0"/>
    <n v="0"/>
    <n v="115762500"/>
    <n v="431012500"/>
    <s v="La ejecución de la meta depende de la ocurrencia de incidentes o desastres naturales que ponen en riesgo la prestación del servicio educativo en los establecimientos educativos"/>
    <s v="Corresponde a las acciones necesarias para la prevención y atención de riesgos y desastres naturales en el marco de los Planes Escolares para la Gestión del Riesgo. Incluye los sistemas de alerta, planes de evacuación, medidas de protección, brigadas, dot"/>
  </r>
  <r>
    <s v="MT070"/>
    <s v="36"/>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educativo"/>
    <s v="2201071"/>
    <s v="Establecimientos educativos en operación"/>
    <s v="220107100"/>
    <s v="Contempla las actividades asociadas al pago de nómina del personal administrativo de los establecimientos educativos, incluidos los gastos inherentes a la nómina como los aportes patronales, parafiscales y pago de  prestaciones sociales del Magisterio (CPSM) conforme a las leyes 43 DE 1975, 91 DE 1989 Y 715 DE 2001. Así mismo, incluye la  prestación del servicio educativo a través de la contratación con privados y los servicios administrativos de apoyo a la prestación del servicio educativo tales como arrendamiento de bienes inmuebles, servicios de aseo y vigilancia, impresiones y publicaciones, primas por seguros para amparar personas y bienes de los establecimientos educativos, el desarrollo de las acciones requeridas para la adecuada disposición de los bienes y la mitigación del deterioro y el pago de servicios públicos domiciliarios y telefonía móvil e internet."/>
    <s v="Número de establecimientos educativos"/>
    <s v="No"/>
    <s v="Número"/>
    <n v="265"/>
    <s v="No acumulativo"/>
    <x v="1"/>
    <n v="265"/>
    <n v="265"/>
    <n v="265"/>
    <n v="265"/>
    <s v="SUMINISTRO DE LA PRIMERA, SEGUNDA Y TERCERA DOTACION DE VESTUARIOS Y CALZADOS DE LABOR VIGENCIA 2024, A LOS DOCENTES Y ADMINISTRATIVOS DE LAS INSTITUCIONES EDUCATIVAS DEL DEPARTAMENTO DE SUCRE (BPIN: 2024002700023) (Meta del Proyecto: 265) (Ejecución 2024: 261)_x000a__x000a_ACTUALIZACIÓN DE LOS COSTOS DE PRESTACIÓN DE SERVICIOS PERSONALES VIGENCIA 2025 A FUNCIONARIOS DOCENTES, DIRECTIVOS DOCENTES Y ADMINISTRATIVOS DEL SECTOR EDUCATIVO OFICIAL EN EL DEPARTAMENTO DE SUCRE (BPIN: 2023002700166) (Meta del Proyecto: 265) (Ejecución 2024: 261)"/>
    <s v="ACTUALIZACIÓN DE LOS COSTOS DE PRESTACIÓN DE SERVICIOS PERSONALES VIGENCIA 2025 A FUNCIONARIOS DOCENTES, DIRECTIVOS DOCENTES Y ADMINISTRATIVOS DEL SECTOR EDUCATIVO OFICIAL EN EL DEPARTAMENTO DE SUCRE (BPIN: 2024002700170) (Tipo de Banco: Banco Territorial)_x000a__x000a_SUMINISTRO DE LA PRIMERA, SEGUNDA Y TERCERA DOTACION DE VESTUARIOS Y CALZADOS DE LABOR VIGENCIA 2025, A LOS DOCENTES Y ADMINISTRATIVOS DE LAS INSTITUCIONES EDUCATIVAS DEL DEPARTAMENTO DE SUCRE (BPIN: 2024002700166) (Tipo de Banco: Banco Territorial)"/>
    <s v="Suministro de la Primera Segunda y Tercera Dotación de Vestuarios y Calzados de Labor Vigencia 2025 a Los Docentes y Administrativos de los Establecimientos Educativos del Departamento de   Sucre (Bpin: 2024002700166) (Tipo de Banco: Banco Territorial) (Meta total del indicador: 395.0) (Meta total de la vigencia: 395.0) (Ejecutado: 259.0)_x000a__x000a_Actualización De Los Costos De Prestación De Servicios Personales Vigencia 2025 A Funcionarios Docentes Directivos Docentes Y Administrativos Del Sector Educativo Oficial En El Departamento De  Sucre (Bpin: 2024002700170) (Tipo de Banco: Banco Territorial) (Meta total del indicador: 259.0) (Meta total de la vigencia: 259.0) (Ejecutado: 259.0)"/>
    <s v="Actualización DE LOS COSTOS DE PRESTACIÓN DE SERVICIOS PERSONALES VIGENCIA 2026 A FUNCIONARIOS DOCENTES, DIRECTIVOS DOCENTES Y ADMINISTRATIVOS DEL SECTOR EDUCATIVO OFICIAL EN EL DEPARTAMENTO DE Sucre (BPIN: 202500000049907) (Meta del proyecto: 259) (Tipo de Banco: Banco Territorial) (Estado en Portafolio: En Ejecución)_x000a__x000a_Suministro de la primera, segunda y tercera dotación de vestuario y calzado de labor a los docentes y administrativos de los establecimientos educativos para la vigencia 2026 del departamento de Sucre (BPIN: 202500000040737) (Meta del proyecto: 259) (Tipo de Banco: Banco Territorial) (Estado en Portafolio: Registrado en banco)_x000a__x000a_SUMINISTRO DE LA PRIMERA, SEGUNDA Y TERCERA DOTACION DE VESTUARIOS Y CALZADOS DE LABOR VIGENCIA 2026, A LOS DOCENTES Y ADMINISTRATIVOS DE LAS INSTITUCIONES EDUCATIVAS DEL DEPARTAMENTO DE SUCRE"/>
    <m/>
    <s v="SUMINISTRO DE LA PRIMERA, SEGUNDA Y TERCERA DOTACION DE VESTUARIOS Y CALZADOS DE LABOR VIGENCIA 2027, A LOS DOCENTES Y ADMINISTRATIVOS DE LAS INSTITUCIONES EDUCATIVAS DEL DEPARTAMENTO DE SUCRE (Bpin: )"/>
    <n v="261"/>
    <n v="0.98490566037735838"/>
    <s v="Alto"/>
    <n v="259"/>
    <n v="0.97735849056603763"/>
    <s v="Alto"/>
    <m/>
    <n v="0"/>
    <s v="Minimo"/>
    <n v="520"/>
    <n v="1"/>
    <s v="Superior"/>
    <n v="0"/>
    <n v="0"/>
    <n v="641187920000"/>
    <n v="0"/>
    <n v="0"/>
    <n v="0"/>
    <n v="0"/>
    <n v="0"/>
    <n v="0"/>
    <n v="0"/>
    <n v="641187920000"/>
    <n v="0"/>
    <n v="0"/>
    <n v="673247316000"/>
    <n v="0"/>
    <n v="0"/>
    <n v="0"/>
    <n v="0"/>
    <n v="0"/>
    <n v="0"/>
    <n v="0"/>
    <n v="673247316000"/>
    <n v="0"/>
    <n v="0"/>
    <n v="706909681800"/>
    <n v="0"/>
    <n v="0"/>
    <n v="0"/>
    <n v="0"/>
    <n v="0"/>
    <n v="0"/>
    <n v="0"/>
    <n v="706909681800"/>
    <n v="0"/>
    <n v="0"/>
    <n v="742255165890"/>
    <n v="0"/>
    <n v="0"/>
    <n v="0"/>
    <n v="0"/>
    <n v="0"/>
    <n v="0"/>
    <n v="0"/>
    <n v="742255165890"/>
    <n v="2763600083690"/>
    <s v="1) Ultima observación de seguimiento en portafolio: 12/08/24: El secretario informó que ya se realizó la solicitud del CDP y está pendiente la firma del certificado. Este proyecto cuenta con una meta planeada de 122 establecimientos educativos en operación y está previsto para ejecutarse en la vigencia 2024._x000a__x000a_Este indicador corresponde al pago de la nómina con recursos sgp de los 265 establecimientos educativos. El proyecto de dotación, no suma a la meta, este proyecto se realzia como complemento al pago de nomina realizado a docentes, directivos docentes y adminsitrativos que tienen este derecho por ley"/>
    <s v="Proyectos de actualización de los Costos de Prestación de Servicios Personales a Funcionarios Docentes, Directivos Docentes Y Administrativos del Sector Educativo Oficial En El departamento de Sucre._x000a_Al cierre de vigencia 2023 se contaban con 265 establec"/>
  </r>
  <r>
    <s v="MT071"/>
    <s v="37"/>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s de información en materia educativa"/>
    <s v="2201048"/>
    <s v="Documentos elaborados"/>
    <s v="220104800"/>
    <s v="Incluye todos los procesos asociados a la identificación, generación, procesamiento y análisis de información relacionada con el sector educativo en los niveles inicial, preescolar, básico y media, para fortalecer la toma de decisiones"/>
    <s v="Número de documentos"/>
    <s v="No"/>
    <s v="Número"/>
    <n v="1"/>
    <s v="No acumulativo"/>
    <x v="1"/>
    <n v="1"/>
    <n v="1"/>
    <n v="1"/>
    <n v="1"/>
    <s v="APOYO AL PROGRAMA DE FONDOS EDUCATIVOS (FOSE) PARA EL SEGUIMIENTO, CONTROL Y CONSOLIDACION FINANCIERA DE RECURSOS DE GRATUIDAD EDUCATIVA VIGENCIA 2024, PARA LOS ESTABLECIMIENTOS EDUCATIVOS DEL DEPARTAMENTO DE SUCRE - Verificar Producto escogído (BPIN: 2024002700013) (Meta del Proyecto: 1) (Ejecución 2024: 1)"/>
    <s v="APOYO AL PROGRAMA DE FONDOS EDUCATIVOS (FOSE) PARA EL SEGUIMIENTO, CONTROL Y CONSOLIDACION FINANCIERA DE RECURSOS DE GRATUIDAD EDUCATIVA VIGENCIA 2025, PARA LOS ESTABLECIMIENTOS EDUCATIVOS DEL DEPARTAMENTO DE SUCRE (BPIN: 2024002700171) (Tipo de Banco: Banco Territorial)"/>
    <s v="Apoyo al programa de fondos educativos FOSE para el seguimiento control y consolidación financiera de los recursos de gratuidad educativa vigencia 2025 para todos los establecimientos educativos del departamento de  Sucre (Bpin: 2024002700171) (Tipo de Banco: Banco Territorial) (Meta total del indicador: 259.0) (Meta total de la vigencia: 259.0) (Ejecutado: 259.0)"/>
    <s v="Apoyo al Programa de Fondos Educativos Fose para el Seguimiento, Control y Consolidación Financiera de Recursos de Gratuidad Educativa Vigencia 2026, para los Establecimientos Educativos del Departamento de Sucre (BPIN: 202500000039332) (Meta del proyecto: 1) (Tipo de Banco: Banco Territorial) (Estado en Portafolio: En Ejecución)_x000a__x000a_APOYO AL PROGRAMA DE FONDOS EDUCATIVOS (FOSE) PARA EL SEGUIMIENTO, CONTROL Y CONSOLIDACION FINANCIERA DE RECURSOS DE GRATUIDAD EDUCATIVA VIGENCIA 2026, PARA LOS ESTABLECIMIENTOS EDUCATIVOS DEL DEPARTAMENTO DE SUCRE"/>
    <m/>
    <s v="APOYO AL PROGRAMA DE FONDOS EDUCATIVOS (FOSE) PARA EL SEGUIMIENTO, CONTROL Y CONSOLIDACION FINANCIERA DE RECURSOS DE GRATUIDAD EDUCATIVA VIGENCIA 2027, PARA LOS ESTABLECIMIENTOS EDUCATIVOS DEL DEPARTAMENTO DE SUCRE (Bpin: )"/>
    <n v="1"/>
    <n v="1"/>
    <s v="Superior"/>
    <n v="259"/>
    <n v="1"/>
    <s v="Superior"/>
    <m/>
    <n v="1"/>
    <s v="Superior"/>
    <n v="260"/>
    <n v="1"/>
    <s v="Superior"/>
    <n v="0"/>
    <n v="0"/>
    <n v="595000000"/>
    <n v="0"/>
    <n v="0"/>
    <n v="0"/>
    <n v="0"/>
    <n v="0"/>
    <n v="0"/>
    <n v="0"/>
    <n v="595000000"/>
    <n v="0"/>
    <n v="0"/>
    <n v="624750000"/>
    <n v="0"/>
    <n v="0"/>
    <n v="0"/>
    <n v="0"/>
    <n v="0"/>
    <n v="0"/>
    <n v="0"/>
    <n v="624750000"/>
    <n v="0"/>
    <n v="0"/>
    <n v="655987500"/>
    <n v="0"/>
    <n v="0"/>
    <n v="0"/>
    <n v="0"/>
    <n v="0"/>
    <n v="0"/>
    <n v="0"/>
    <n v="655987500"/>
    <n v="0"/>
    <n v="0"/>
    <n v="688786875"/>
    <n v="0"/>
    <n v="0"/>
    <n v="0"/>
    <n v="0"/>
    <n v="0"/>
    <n v="0"/>
    <n v="0"/>
    <n v="688786875"/>
    <n v="2564524375"/>
    <s v="1) Ultimo comentario de seguimiento en portafolio: 08/07/2024 - Ejecución sin novedad en realización del software_x000a_Metodología Implementada: Dado que el proyecto no reporta una meta realizada hasta la fecha, no se asignó un valor en la ejecución de 2024 para este producto. Adicionalmente, es necesario confirmar los pagos realizados hasta la fecha para poder asignar dicho valor en la ejecución financiera de 2024."/>
    <s v="Proyecto de software contable a los Fondos Educativos (Fose) para el Seguimiento, Control Y Consolidacion Financiera de Recursos de Gratuidad Educativa para los Establecimientos Educativos del departamento de Sucre."/>
  </r>
  <r>
    <s v="MT072"/>
    <s v="38"/>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Educación"/>
    <s v="22"/>
    <s v="Calidad, cobertura y fortalecimiento de la educación inicial, prescolar, básica y media"/>
    <s v="2201"/>
    <s v="Servicio de inspección, vigilancia y control del sector educativo"/>
    <s v="2201014"/>
    <s v="Entidades del sector educativo con inspección, vigilancia y control"/>
    <s v="220101400"/>
    <s v="Permite verificar que la prestación del servicio educativo se cumpla dentro del ordenamiento constitucional, legal y reglamentario."/>
    <s v="Número de entidades"/>
    <s v="No"/>
    <s v="Número"/>
    <n v="266"/>
    <s v="No acumulativo"/>
    <x v="1"/>
    <n v="266"/>
    <n v="266"/>
    <n v="266"/>
    <n v="266"/>
    <s v="266 establecimientos educativos con inspección vigilancia y control (Misional). De los 266 establecimientos educativos, se les ha realizado hasta la fecha inspección y vigilancia a 218 Establecimientos educativos (BPIN: Por Gestión) (Meta del Proyecto: 266) (Ejecución 2024: 243)"/>
    <s v="266 establecimientos educativos con inspección vigilancia y control (Misional) (Tipo Banco: Banco de Gestiones) (Meta de la gestión: 266)"/>
    <s v="266 establecimientos educativos con inspección vigilancia y control (Misional) (Tipo de banco: Banco de Gestiones) (Meta de la gestión: 266) (Ejecutado: 251)"/>
    <s v="266 establecimientos educativos con inspección vigilancia y control (Misional)"/>
    <m/>
    <s v="266 establecimientos educativos con inspección vigilancia y control (Misional) (Bpin: )"/>
    <n v="243"/>
    <n v="0.9135338345864662"/>
    <s v="Alto"/>
    <n v="251"/>
    <n v="0.94360902255639101"/>
    <s v="Alto"/>
    <m/>
    <n v="0"/>
    <s v="Minimo"/>
    <n v="494"/>
    <n v="1"/>
    <s v="Superior"/>
    <n v="0"/>
    <n v="0"/>
    <n v="0"/>
    <n v="0"/>
    <n v="0"/>
    <n v="0"/>
    <n v="0"/>
    <n v="0"/>
    <n v="0"/>
    <n v="0"/>
    <n v="0"/>
    <n v="0"/>
    <n v="0"/>
    <n v="0"/>
    <n v="0"/>
    <n v="0"/>
    <n v="0"/>
    <n v="0"/>
    <n v="0"/>
    <n v="0"/>
    <n v="0"/>
    <n v="0"/>
    <n v="0"/>
    <n v="0"/>
    <n v="0"/>
    <n v="0"/>
    <n v="0"/>
    <n v="0"/>
    <n v="0"/>
    <n v="0"/>
    <n v="0"/>
    <n v="0"/>
    <n v="0"/>
    <n v="0"/>
    <n v="0"/>
    <n v="0"/>
    <n v="0"/>
    <n v="0"/>
    <n v="0"/>
    <n v="0"/>
    <n v="0"/>
    <n v="0"/>
    <n v="0"/>
    <n v="0"/>
    <n v="0"/>
    <s v="De los 266 establecimientos educativos, se les ha realizado hasta la fecha inspección y vigilancia a 218 Establecimientos educativos."/>
    <s v="Verificación realizada por la oficina de inspección y vigilancia de la Secretaría de Educación Departamental cada año."/>
  </r>
  <r>
    <s v="MT073"/>
    <s v="39"/>
    <s v="Transformación del Ser Humano"/>
    <s v="Cobertura Neta en educación - Total, Cobertura bruta en educación - Total"/>
    <s v="92% - 105,42%"/>
    <s v="Porcentaje (Multiplicado por 100)"/>
    <s v="2022"/>
    <s v="MEN - OAPF La cobertura se estimó con proyección censo DANE 2018"/>
    <s v="92%, 105,5%"/>
    <s v="4. Educación de calidad"/>
    <s v="Educación"/>
    <s v="9"/>
    <s v="Oportunidades Educativas en Educación Inicial, Preescolar, Básica y Media"/>
    <s v="Gobierno Territorial"/>
    <s v="45"/>
    <s v="Fortalecimiento a la gestión y dirección de la administración pública territorial"/>
    <s v="4599"/>
    <s v="Servicio de gestión documental"/>
    <s v="4599017"/>
    <s v="Sistema de gestión documental implementado"/>
    <s v="459901700"/>
    <s v="Conjunto de actividades administrativas y técnicas tendientes a la planificación, manejo y organización de la documentación producida y recibida por las entidades, desde su origen hasta su destino final, con el objeto de facilitar su utilización y conservación. (Ley 594 de 2000)"/>
    <s v="Número de sistemas"/>
    <s v="Sí"/>
    <s v="Número"/>
    <n v="1"/>
    <s v="Acumulativo"/>
    <x v="1"/>
    <n v="0"/>
    <n v="0"/>
    <n v="0"/>
    <n v="1"/>
    <m/>
    <m/>
    <m/>
    <m/>
    <m/>
    <s v="Proyecto de gestión documental para mejorar el almacenamiento de las historias laborales de la Secretaria de Educación departamental (Bpin: )"/>
    <m/>
    <m/>
    <m/>
    <m/>
    <m/>
    <m/>
    <m/>
    <m/>
    <m/>
    <n v="0"/>
    <n v="0"/>
    <s v="Minimo"/>
    <n v="500000000"/>
    <n v="0"/>
    <n v="0"/>
    <n v="0"/>
    <n v="0"/>
    <n v="0"/>
    <n v="0"/>
    <n v="0"/>
    <n v="0"/>
    <n v="0"/>
    <n v="500000000"/>
    <n v="500000000"/>
    <n v="0"/>
    <n v="0"/>
    <n v="0"/>
    <n v="0"/>
    <n v="0"/>
    <n v="0"/>
    <n v="0"/>
    <n v="0"/>
    <n v="0"/>
    <n v="500000000"/>
    <n v="500000000"/>
    <n v="0"/>
    <n v="0"/>
    <n v="0"/>
    <n v="0"/>
    <n v="0"/>
    <n v="0"/>
    <n v="0"/>
    <n v="0"/>
    <n v="0"/>
    <n v="500000000"/>
    <n v="500000000"/>
    <n v="0"/>
    <n v="0"/>
    <n v="0"/>
    <n v="0"/>
    <n v="0"/>
    <n v="0"/>
    <n v="0"/>
    <n v="0"/>
    <n v="0"/>
    <n v="500000000"/>
    <n v="2000000000"/>
    <m/>
    <s v="Proyecto de gestión documental para mejorar el almacenamiento de las historias laborales de la Secretaria de Educación departamental"/>
  </r>
  <r>
    <s v="MT074"/>
    <s v="40"/>
    <s v="Transformación del Ser Humano"/>
    <s v="Tasa de Analfabetismo"/>
    <s v="10,38%"/>
    <s v="Tasa"/>
    <s v="2022"/>
    <s v="MEN - OAPF La cobertura se estimó con proyección censo DANE 2018"/>
    <s v="10,27%"/>
    <s v="4. Educación de calidad"/>
    <s v="Educación"/>
    <s v="9"/>
    <s v="Oportunidades Educativas en Educación Inicial, Preescolar, Básica y Media"/>
    <s v="Educación"/>
    <s v="22"/>
    <s v="Calidad, cobertura y fortalecimiento de la educación inicial, prescolar, básica y media"/>
    <s v="2201"/>
    <s v="Servicio de alfabetización"/>
    <s v="2201032"/>
    <s v="Personas beneficiarias con modelos de alfabetización"/>
    <s v="220103200"/>
    <s v="Procesos de formación encaminados a la enseñanza de la lectura y la escritura a población joven y adulta iletrada"/>
    <s v="Número de personas"/>
    <s v="No"/>
    <s v="Número"/>
    <n v="1000"/>
    <s v="Acumulativo"/>
    <x v="1"/>
    <n v="0"/>
    <n v="0"/>
    <n v="500"/>
    <n v="500"/>
    <m/>
    <m/>
    <m/>
    <s v="Proyecto de alfbetización (Por Formular)"/>
    <m/>
    <s v="Proyecto de alfbetización (Por Formular) (Bpin: )"/>
    <m/>
    <m/>
    <m/>
    <m/>
    <m/>
    <m/>
    <m/>
    <n v="0"/>
    <s v="Minimo"/>
    <n v="0"/>
    <n v="0"/>
    <s v="Minimo"/>
    <n v="300000000"/>
    <n v="0"/>
    <n v="0"/>
    <n v="0"/>
    <n v="0"/>
    <n v="0"/>
    <n v="0"/>
    <n v="0"/>
    <n v="0"/>
    <n v="0"/>
    <n v="300000000"/>
    <n v="300000000"/>
    <n v="0"/>
    <n v="0"/>
    <n v="0"/>
    <n v="0"/>
    <n v="0"/>
    <n v="0"/>
    <n v="0"/>
    <n v="0"/>
    <n v="0"/>
    <n v="300000000"/>
    <n v="300000000"/>
    <n v="0"/>
    <n v="0"/>
    <n v="0"/>
    <n v="0"/>
    <n v="0"/>
    <n v="0"/>
    <n v="0"/>
    <n v="0"/>
    <n v="0"/>
    <n v="300000000"/>
    <n v="300000000"/>
    <n v="0"/>
    <n v="0"/>
    <n v="0"/>
    <n v="0"/>
    <n v="0"/>
    <n v="0"/>
    <n v="0"/>
    <n v="0"/>
    <n v="0"/>
    <n v="300000000"/>
    <n v="1200000000"/>
    <m/>
    <s v="Proyecto de alfabetización para 1.000 ciudadanos del Departamento de Sucre."/>
  </r>
  <r>
    <s v="MT075"/>
    <s v="1"/>
    <s v="Transformación del Ser Humano"/>
    <s v="Tasa de cobertura bruta en educación superior, Tasa de tránsito inmediato a educación superior, Tasa de Deserción Universitaria"/>
    <s v="29,58%, 30,78%, 10,77%"/>
    <s v="Tasa"/>
    <s v="2022, 2022, 2021"/>
    <s v="Ministerio de Educación Nacional"/>
    <s v="32%, 31%, 9,63%"/>
    <s v="4 Educación de calidad"/>
    <s v="Educación"/>
    <s v="10"/>
    <s v="Generando Oportunidades en Educación Superior para Sucre"/>
    <s v="Educación"/>
    <s v="22"/>
    <s v="Calidad y fomento de la educación superior"/>
    <s v="2202"/>
    <s v="Servicio de asistencia técnica en calidad y pertinencia de la educación para el trabajo y el desarrollo humano"/>
    <s v="2202039"/>
    <s v="Entidades o instituciones de educación acompañadas en el mejoramiento de la calidad y la pertinencia de la Educación para el Trabajo y Desarrollo Humano- ETDH ."/>
    <s v="220203900"/>
    <s v="Acciones que realiza el Ministerio o las Secretarías de Educación, para fomentar el mejoramiento de la calidad y la pertinencia de la Educación para el Trabajo y Desarrollo Humano- ETDH, de acuerdo con la política pública."/>
    <s v="Número de entidades o instituciones"/>
    <s v="No"/>
    <s v="Número"/>
    <n v="30"/>
    <s v="Acumulativo"/>
    <x v="1"/>
    <n v="0"/>
    <n v="10"/>
    <n v="10"/>
    <n v="10"/>
    <m/>
    <s v="Entidades o Instituciones de educación con Asistencia técnica apara el Trabajo y Desarrollo Humano- ETDH. (Tipo Banco: Banco de Gestiones) (Meta de la gestión: 10)"/>
    <s v="Entidades o Instituciones de educación con Asistencia técnica apara el Trabajo y Desarrollo Humano- ETDH. (Tipo de banco: Banco de Gestiones) (Meta de la gestión: 10) (Ejecutado: 10)"/>
    <s v="Gestión - Asistencia técnica a Entidades o instituciones de educación para el Trabajo y Desarrollo Humano- ETDH "/>
    <m/>
    <s v="Gestión - Asistencia técnica a Entidades o instituciones de educación para el Trabajo y Desarrollo Humano- ETDH  (Bpin: )"/>
    <m/>
    <m/>
    <m/>
    <n v="10"/>
    <n v="1"/>
    <s v="Superior"/>
    <m/>
    <n v="0"/>
    <s v="Minimo"/>
    <n v="10"/>
    <n v="0.33333333333333331"/>
    <s v="Medio"/>
    <n v="20000000"/>
    <n v="0"/>
    <n v="0"/>
    <n v="0"/>
    <n v="0"/>
    <n v="0"/>
    <n v="0"/>
    <n v="0"/>
    <n v="0"/>
    <n v="50000000"/>
    <n v="70000000"/>
    <n v="30000000"/>
    <n v="0"/>
    <n v="0"/>
    <n v="0"/>
    <n v="0"/>
    <n v="0"/>
    <n v="0"/>
    <n v="0"/>
    <n v="0"/>
    <n v="52500000"/>
    <n v="82500000"/>
    <n v="30000000"/>
    <n v="0"/>
    <n v="0"/>
    <n v="0"/>
    <n v="0"/>
    <n v="0"/>
    <n v="0"/>
    <n v="0"/>
    <n v="0"/>
    <n v="55125000"/>
    <n v="85125000"/>
    <n v="20000000"/>
    <n v="0"/>
    <n v="0"/>
    <n v="0"/>
    <n v="0"/>
    <n v="0"/>
    <n v="0"/>
    <n v="0"/>
    <n v="0"/>
    <n v="57881250"/>
    <n v="77881250"/>
    <n v="315506250"/>
    <m/>
    <s v="Acciones que realiza el Ministerio o las Secretarías de Educación, para fomentar el mejoramiento de la calidad y la pertinencia de la Educación para el Trabajo y Desarrollo Humano- ETDH, de acuerdo con la política pública."/>
  </r>
  <r>
    <s v="MT076"/>
    <s v="2"/>
    <s v="Transformación del Ser Humano"/>
    <s v="Tasa de cobertura bruta en educación superior"/>
    <s v="0,29580000000000001"/>
    <s v="Tasa"/>
    <s v="2022"/>
    <s v="Ministerio de Educación Nacional"/>
    <s v="32%, 31%, 9,63%"/>
    <s v="4 Educación de calidad"/>
    <s v="Educación"/>
    <s v="10"/>
    <s v="Generando Oportunidades en Educación Superior para Sucre"/>
    <s v="Educación"/>
    <s v="22"/>
    <s v="Calidad y fomento de la educación superior"/>
    <s v="2202"/>
    <s v="Documentos de estudios técnicos"/>
    <s v="2202056"/>
    <s v="Documentos de estudios técnicos realizados"/>
    <s v="220205600"/>
    <s v="Documentos cuyo objetivo es la elaboración de informes de base que analizan situaciones, estudios de caso y de una temática específica."/>
    <s v="Número de documentos"/>
    <s v="Sí"/>
    <s v="Número"/>
    <n v="1"/>
    <s v="Acumulativo"/>
    <x v="1"/>
    <n v="0"/>
    <n v="0"/>
    <n v="0"/>
    <n v="1"/>
    <m/>
    <m/>
    <m/>
    <m/>
    <m/>
    <s v="Documento de estudios técnicos para la educación superior (Bpin: )"/>
    <m/>
    <m/>
    <m/>
    <m/>
    <m/>
    <m/>
    <m/>
    <m/>
    <m/>
    <n v="0"/>
    <n v="0"/>
    <s v="Minimo"/>
    <n v="0"/>
    <n v="0"/>
    <n v="0"/>
    <n v="0"/>
    <n v="0"/>
    <n v="0"/>
    <n v="0"/>
    <n v="0"/>
    <n v="0"/>
    <n v="0"/>
    <n v="0"/>
    <n v="0"/>
    <n v="0"/>
    <n v="0"/>
    <n v="0"/>
    <n v="0"/>
    <n v="0"/>
    <n v="0"/>
    <n v="0"/>
    <n v="0"/>
    <n v="0"/>
    <n v="0"/>
    <n v="0"/>
    <n v="0"/>
    <n v="0"/>
    <n v="0"/>
    <n v="0"/>
    <n v="0"/>
    <n v="0"/>
    <n v="0"/>
    <n v="0"/>
    <n v="0"/>
    <n v="0"/>
    <n v="0"/>
    <n v="0"/>
    <n v="0"/>
    <n v="0"/>
    <n v="0"/>
    <n v="0"/>
    <n v="0"/>
    <n v="0"/>
    <n v="0"/>
    <n v="0"/>
    <n v="0"/>
    <n v="0"/>
    <m/>
    <m/>
  </r>
  <r>
    <s v="MT077"/>
    <s v="3"/>
    <s v="Transformación del Ser Humano"/>
    <s v="Tasa de cobertura bruta en educación superior"/>
    <s v="0,29580000000000001"/>
    <s v="Tasa"/>
    <s v="2022"/>
    <s v="Ministerio de Educación Nacional"/>
    <s v="32%, 31%, 9,63%"/>
    <s v="5 Educación de calidad"/>
    <s v="Educación"/>
    <s v="10"/>
    <s v="Generando Oportunidades en Educación Superior para Sucre"/>
    <s v="Educación"/>
    <s v="22"/>
    <s v="Calidad y fomento de la educación superior"/>
    <s v="2202"/>
    <s v="Servicio de apoyo financiero para la permanencia a la educación superior"/>
    <s v="2202061"/>
    <s v="Beneficiarios de estrategias o programas de apoyo financiero para la permanencia en la educación superior."/>
    <s v="220206100"/>
    <s v="Incluye créditos - beca y subsidios en todas sus modalidades  para fortalecer las acciones de retención estudiantil en la educación superior "/>
    <s v="Número de beneficiarios"/>
    <s v="No"/>
    <s v="Número"/>
    <n v="60"/>
    <s v="Acumulativo"/>
    <x v="1"/>
    <n v="0"/>
    <n v="15"/>
    <n v="15"/>
    <n v="30"/>
    <s v="FORTALECIMIENTO DE LAS ACCIONES DE RETENCIÓN ESTUDIANTIL PARA LA SEDE ECO-REGIÓN MOJANA DE LA UNIVERSIDAD DE SUCRE, DEPARTAMENTO DE SUCRE (BPIN: 2024002700143) (Meta del Proyecto: 1710) (Ejecución 2024: 1710)"/>
    <m/>
    <m/>
    <s v="Gestionar alianzas y proyectos para proveer becas"/>
    <m/>
    <s v="Gestionar alianzas y proyectos para proveer becas (Bpin: )"/>
    <n v="1710"/>
    <n v="1"/>
    <s v="Superior"/>
    <n v="0"/>
    <n v="1"/>
    <s v="Superior"/>
    <m/>
    <n v="1"/>
    <s v="Superior"/>
    <n v="1710"/>
    <n v="1"/>
    <s v="Superior"/>
    <n v="0"/>
    <n v="0"/>
    <n v="0"/>
    <n v="0"/>
    <n v="0"/>
    <n v="0"/>
    <n v="0"/>
    <n v="0"/>
    <n v="0"/>
    <n v="0"/>
    <n v="0"/>
    <n v="0"/>
    <n v="0"/>
    <n v="0"/>
    <n v="0"/>
    <n v="0"/>
    <n v="0"/>
    <n v="0"/>
    <n v="0"/>
    <n v="0"/>
    <n v="0"/>
    <n v="0"/>
    <n v="0"/>
    <n v="0"/>
    <n v="0"/>
    <n v="0"/>
    <n v="0"/>
    <n v="0"/>
    <n v="0"/>
    <n v="0"/>
    <n v="0"/>
    <n v="0"/>
    <n v="0"/>
    <n v="0"/>
    <n v="0"/>
    <n v="0"/>
    <n v="0"/>
    <n v="0"/>
    <n v="0"/>
    <n v="0"/>
    <n v="0"/>
    <n v="0"/>
    <n v="0"/>
    <n v="0"/>
    <n v="0"/>
    <m/>
    <m/>
  </r>
  <r>
    <s v="MT078"/>
    <s v="4"/>
    <s v="Transformación del Ser Humano"/>
    <s v="Tasa de cobertura bruta en educación superior, Tasa de tránsito inmediato a educación superior, Tasa de Deserción Universitaria"/>
    <s v="29,58%, 30,78%, 10,77%"/>
    <s v="Tasa"/>
    <s v="2022, 2022, 2021"/>
    <s v="Ministerio de Educación Nacional"/>
    <s v="32%, 31%, 9,63%"/>
    <s v="4 Educación de calidad"/>
    <s v="Educación"/>
    <s v="10"/>
    <s v="Generando Oportunidades en Educación Superior para Sucre"/>
    <s v="Educación"/>
    <s v="22"/>
    <s v="Calidad y fomento de la educación superior"/>
    <s v="2202"/>
    <s v="Servicio de fomento para el acceso a la educación superior"/>
    <s v="2202062"/>
    <s v="Beneficiarios de estrategias o programas de fomento para el acceso a la educación superior."/>
    <s v="220206200"/>
    <s v="Incluye el desarrollo de estrategias diferentes a las de apoyo financiero para el acceso a educación superior"/>
    <s v="Número de beneficiarios"/>
    <s v="No"/>
    <s v="Número"/>
    <n v="100"/>
    <s v="Acumulativo"/>
    <x v="1"/>
    <n v="0"/>
    <n v="30"/>
    <n v="30"/>
    <n v="40"/>
    <m/>
    <s v="Gestión de espacios de fomentos de Educación Superior: Establecer un “Pacto por la Educación Superior en Sucre” entre el MEN, Gobernación de Sucre, alcaldías, instituciones educativas, universidades y sector privado para desarrollar un modelo inclusivo y gratuito, ampliando cobertura y oportunidades para jóvenes sucreños. (Tipo Banco: Banco de Gestiones) (Meta de la gestión: )"/>
    <s v="Gestión de espacios de fomentos de Educación Superior: Establecer un “Pacto por la Educación Superior en Sucre” entre el MEN, Gobernación de Sucre, alcaldías, instituciones educativas, universidades y sector privado para desarrollar un modelo inclusivo y gratuito, ampliando cobertura y oportunidades para jóvenes sucreños. (Tipo de banco: Banco de Gestiones) (Meta de la gestión: ) (Ejecutado: 2464)"/>
    <s v="Gestión de espacios de fomento sd e Educación Superior"/>
    <m/>
    <s v="Gestión de espacios de fomento sd e Educación Superior (Bpin: )"/>
    <m/>
    <m/>
    <m/>
    <n v="2464"/>
    <n v="1"/>
    <s v="Superior"/>
    <m/>
    <n v="1"/>
    <s v="Superior"/>
    <n v="2464"/>
    <n v="1"/>
    <s v="Superior"/>
    <n v="0"/>
    <n v="0"/>
    <n v="0"/>
    <n v="0"/>
    <n v="0"/>
    <n v="0"/>
    <n v="0"/>
    <n v="0"/>
    <n v="0"/>
    <n v="0"/>
    <n v="0"/>
    <n v="0"/>
    <n v="0"/>
    <n v="0"/>
    <n v="0"/>
    <n v="0"/>
    <n v="0"/>
    <n v="0"/>
    <n v="0"/>
    <n v="0"/>
    <n v="0"/>
    <n v="0"/>
    <n v="0"/>
    <n v="0"/>
    <n v="0"/>
    <n v="0"/>
    <n v="0"/>
    <n v="0"/>
    <n v="0"/>
    <n v="0"/>
    <n v="0"/>
    <n v="0"/>
    <n v="0"/>
    <n v="0"/>
    <n v="0"/>
    <n v="0"/>
    <n v="0"/>
    <n v="0"/>
    <n v="0"/>
    <n v="0"/>
    <n v="0"/>
    <n v="0"/>
    <n v="0"/>
    <n v="0"/>
    <n v="0"/>
    <m/>
    <s v="Establecer un “Pacto por la Educación Superior en Sucre” entre el MEN, Gobernación de Sucre, alcaldías, instituciones educativas, universidades y sector privado para desarrollar un modelo inclusivo y gratuito, ampliando cobertura y oportunidades para jóve"/>
  </r>
  <r>
    <s v="MT079"/>
    <s v="5"/>
    <s v="Transformación del Ser Humano"/>
    <s v="Tasa de cobertura bruta en educación superior, Tasa de tránsito inmediato a educación superior, Tasa de Deserción Universitaria"/>
    <s v="29,58%, 30,78%, 10,77%"/>
    <s v="Tasa"/>
    <s v="2022, 2022, 2021"/>
    <s v="Ministerio de Educación Nacional"/>
    <s v="32%, 31%, 9,63%"/>
    <s v="4 Educación de calidad"/>
    <s v="Educación"/>
    <s v="10"/>
    <s v="Generando Oportunidades en Educación Superior para Sucre"/>
    <s v="Educación"/>
    <s v="22"/>
    <s v="Calidad y fomento de la educación superior"/>
    <s v="2202"/>
    <s v="Servicio de apoyo financiero para el acceso a la educación superior"/>
    <s v="2202063"/>
    <s v="Beneficiarios de estrategias o programas de apoyo financiero para el acceso a la educación superior"/>
    <s v="220206300"/>
    <s v="Incluye becas y créditos en todas sus modalidades"/>
    <s v="Número de beneficiarios"/>
    <s v="No"/>
    <s v="Número"/>
    <n v="630"/>
    <s v="Acumulativo"/>
    <x v="2"/>
    <n v="80"/>
    <n v="150"/>
    <n v="150"/>
    <n v="250"/>
    <s v="Primera versión programa COMPETENCIAS PARA LA VIDA, Secretaría de Educación de Sucre, Corporación Universitaria de Asturias y centro de servicio universitario ALMAMATTER. Se brindó apoyo institucional a Alma Matter para la gestión becas con convocatoria a (BPIN: Por Gestión) (Meta del Proyecto: 30) (Ejecución 2024: 30)_x000a__x000a_Segunda versión Programa Competencias para la Vida Secretaría de Educación Departamental, grupo Educativo Educa Edtech y centro de servicio universitario Alma Matter (BPIN: Por Gestión) (Meta del Proyecto: 100) (Ejecución 2024: 100)"/>
    <s v="Gestionar alianzas y proyectos para proveer becas (Tipo Banco: Banco de Gestiones) (Meta de la gestión: )"/>
    <m/>
    <s v="En marco del proyecto fortalecimiento del deporte, la recreación y la actividad física  a través de la estrategia sistema departamental de capacitaciones en el departamento de sucre BPIN 202600000007861 se suscribió el convenio NO. IDDRS- ESAL- 002-2026 cuyo objeto es aunar esfuerzos administrativos, técnicos y financieros entre el instituto departamental de deportes y recreación de sucre indersucre y el politécnico del caribe - poli Caribe para el fortalecimiento del deporte, la recreación y la actividad física a través de la estrategia sistema departamental de capacitaciones - SDC en el departamento de sucre mediante la formación técnico laboral en entrenadores y preparadores físicos.  (Meta Programada: 64) (Tipo de Banco: Banco de Gestiones)"/>
    <m/>
    <s v="Gestionar alianzas y proyectos para proveer becas (Bpin: )"/>
    <n v="130"/>
    <n v="1"/>
    <s v="Superior"/>
    <n v="0"/>
    <n v="0.33333333333333331"/>
    <s v="Medio"/>
    <m/>
    <n v="0"/>
    <s v="Minimo"/>
    <n v="130"/>
    <n v="0.20634920634920634"/>
    <s v="Minimo"/>
    <n v="100000000"/>
    <n v="0"/>
    <n v="0"/>
    <n v="0"/>
    <n v="0"/>
    <n v="0"/>
    <n v="0"/>
    <n v="0"/>
    <n v="2100000000"/>
    <n v="214285714.2857143"/>
    <n v="2414285714.2857141"/>
    <n v="105000000"/>
    <n v="0"/>
    <n v="0"/>
    <n v="0"/>
    <n v="0"/>
    <n v="0"/>
    <n v="0"/>
    <n v="0"/>
    <n v="1995000000"/>
    <n v="225000000"/>
    <n v="2325000000"/>
    <n v="110250000"/>
    <n v="0"/>
    <n v="0"/>
    <n v="0"/>
    <n v="0"/>
    <n v="0"/>
    <n v="0"/>
    <n v="0"/>
    <n v="2094750000"/>
    <n v="236250000"/>
    <n v="2441250000"/>
    <n v="115762500"/>
    <n v="0"/>
    <n v="0"/>
    <n v="0"/>
    <n v="0"/>
    <n v="0"/>
    <n v="0"/>
    <n v="0"/>
    <n v="2199487500"/>
    <n v="248062500"/>
    <n v="2563312500"/>
    <n v="9743848214.2857113"/>
    <s v="Se han entregado 30 becas parciales en pregrados virtuales y 100 becas parciales internacionales en posgrados on line, con el programa de becas competencias para la vida en convenio con el centro de servicios universitarios Alma Mater, y 3 becas mas para porogramas de formación deportiva gestionadas por Imder Sucre."/>
    <s v="Establecer un “Pacto por la Educación Superior en Sucre” entre el MEN, Gobernación de Sucre, alcaldías, instituciones educativas, universidades y sector privado para desarrollar un modelo inclusivo y gratuito, ampliando cobertura y oportunidades para jóve"/>
  </r>
  <r>
    <s v="MT080"/>
    <s v="6"/>
    <s v="Transformación del Ser Humano"/>
    <s v="Tasa de cobertura bruta en educación superior"/>
    <s v="0,29580000000000001"/>
    <s v="Tasa"/>
    <s v="2022"/>
    <s v="Ministerio de Educación Nacional"/>
    <s v="0,32"/>
    <s v="4 Educación de calidad"/>
    <s v="Educación"/>
    <s v="10"/>
    <s v="Generando Oportunidades en Educación Superior para Sucre"/>
    <s v="Educación"/>
    <s v="22"/>
    <s v="Calidad y fomento de la educación superior"/>
    <s v="2202"/>
    <s v="Servicios educativos de promoción del bilingüismo"/>
    <s v="2202085"/>
    <s v="Instituciones de educación superior fortalecidas en competencias comunicativas en idiomas extranjeros"/>
    <s v="220208500"/>
    <s v="Incluye las acciones encaminadas al aprendizaje o mejora de las competencias comunicativas en un segundo idioma o lengua, dirigido a entidades que beneficiarán  estudiantes o aspirantes a estudiantes de programas de educación superior."/>
    <s v="Número de instituciones"/>
    <s v="No"/>
    <s v="Número"/>
    <n v="1"/>
    <s v="Acumulativo"/>
    <x v="1"/>
    <n v="0"/>
    <n v="0"/>
    <n v="0"/>
    <n v="1"/>
    <m/>
    <m/>
    <m/>
    <m/>
    <m/>
    <m/>
    <m/>
    <m/>
    <m/>
    <m/>
    <m/>
    <m/>
    <m/>
    <m/>
    <m/>
    <n v="0"/>
    <n v="0"/>
    <s v="Minimo"/>
    <n v="0"/>
    <n v="0"/>
    <n v="0"/>
    <n v="0"/>
    <n v="0"/>
    <n v="0"/>
    <n v="0"/>
    <n v="0"/>
    <n v="0"/>
    <n v="0"/>
    <n v="0"/>
    <n v="0"/>
    <n v="0"/>
    <n v="0"/>
    <n v="0"/>
    <n v="0"/>
    <n v="0"/>
    <n v="0"/>
    <n v="0"/>
    <n v="0"/>
    <n v="0"/>
    <n v="0"/>
    <n v="0"/>
    <n v="0"/>
    <n v="0"/>
    <n v="0"/>
    <n v="0"/>
    <n v="0"/>
    <n v="0"/>
    <n v="0"/>
    <n v="0"/>
    <n v="0"/>
    <n v="0"/>
    <n v="0"/>
    <n v="0"/>
    <n v="0"/>
    <n v="0"/>
    <n v="0"/>
    <n v="0"/>
    <n v="0"/>
    <n v="0"/>
    <n v="0"/>
    <n v="0"/>
    <n v="0"/>
    <n v="0"/>
    <m/>
    <m/>
  </r>
  <r>
    <s v="MT081"/>
    <s v="7"/>
    <s v="Transformación del Ser Humano"/>
    <s v="Tasa de cobertura bruta en educación superior"/>
    <s v="0,29580000000000001"/>
    <s v="Tasa"/>
    <s v="2022"/>
    <s v="Ministerio de Educación Nacional"/>
    <s v="0,32"/>
    <s v="4 Educación de calidad"/>
    <s v="Educación"/>
    <s v="10"/>
    <s v="Generando Oportunidades en Educación Superior para Sucre"/>
    <s v="Educación"/>
    <s v="22"/>
    <s v="Calidad y fomento de la educación superior"/>
    <s v="2202"/>
    <s v="Documentos de planeación"/>
    <s v="2202086"/>
    <s v="Documentos de planeación elaborados"/>
    <s v="220208600"/>
    <s v="Documentos cuyo objetivo es plasmar una visión de futuro a nivel país, entidad territorial, comunidad, sector, región, entidad o cualquier nivel de desagregación que se requiera. Incluye objetivos, estrategias, metas e indicadores."/>
    <s v="Número de documentos "/>
    <s v="Sí"/>
    <s v="Número"/>
    <n v="1"/>
    <s v="Acumulativo"/>
    <x v="1"/>
    <n v="0"/>
    <n v="0"/>
    <n v="0"/>
    <n v="1"/>
    <m/>
    <m/>
    <m/>
    <m/>
    <m/>
    <s v="Documento normativo si surge la necesidad (Bpin: )"/>
    <m/>
    <m/>
    <m/>
    <m/>
    <m/>
    <m/>
    <m/>
    <m/>
    <m/>
    <n v="0"/>
    <n v="0"/>
    <s v="Minimo"/>
    <n v="0"/>
    <n v="0"/>
    <n v="0"/>
    <n v="0"/>
    <n v="0"/>
    <n v="0"/>
    <n v="0"/>
    <n v="0"/>
    <n v="0"/>
    <n v="0"/>
    <n v="0"/>
    <n v="0"/>
    <n v="0"/>
    <n v="0"/>
    <n v="0"/>
    <n v="0"/>
    <n v="0"/>
    <n v="0"/>
    <n v="0"/>
    <n v="0"/>
    <n v="0"/>
    <n v="0"/>
    <n v="0"/>
    <n v="0"/>
    <n v="0"/>
    <n v="0"/>
    <n v="0"/>
    <n v="0"/>
    <n v="0"/>
    <n v="0"/>
    <n v="0"/>
    <n v="0"/>
    <n v="0"/>
    <n v="0"/>
    <n v="0"/>
    <n v="0"/>
    <n v="0"/>
    <n v="0"/>
    <n v="0"/>
    <n v="0"/>
    <n v="0"/>
    <n v="0"/>
    <n v="0"/>
    <n v="0"/>
    <n v="0"/>
    <m/>
    <m/>
  </r>
  <r>
    <s v="MT082"/>
    <s v="8"/>
    <s v="Transformación del Ser Humano"/>
    <s v="Tasa de cobertura bruta en educación superior"/>
    <s v="0,29580000000000001"/>
    <s v="Tasa"/>
    <s v="2022"/>
    <s v="Ministerio de Educación Nacional"/>
    <s v="0,32"/>
    <s v="4 Educación de calidad"/>
    <s v="Educación"/>
    <s v="10"/>
    <s v="Generando Oportunidades en Educación Superior para Sucre"/>
    <s v="Educación"/>
    <s v="22"/>
    <s v="Calidad y fomento de la educación superior"/>
    <s v="2202"/>
    <s v="Ambientes de aprendizaje dotados"/>
    <s v="2202050"/>
    <s v="Ambientes de aprendizaje dotados"/>
    <s v="220205000"/>
    <s v="Incluye la disposición de material didáctico, pedagógico, tecnológico o de mobiliario en espacios estructurados para el aprendizaje significativo."/>
    <s v="Número de ambientes de formación"/>
    <s v="No"/>
    <s v="Número"/>
    <n v="1"/>
    <s v="Acumulativo"/>
    <x v="1"/>
    <n v="0"/>
    <n v="0"/>
    <n v="1"/>
    <n v="0"/>
    <m/>
    <m/>
    <m/>
    <s v="Proyecto Adquisición de equipos para los laboratorios de la Universidad de Sucre. - UNISUCRE"/>
    <m/>
    <m/>
    <m/>
    <m/>
    <m/>
    <m/>
    <m/>
    <m/>
    <m/>
    <n v="0"/>
    <s v="Minimo"/>
    <n v="0"/>
    <n v="0"/>
    <s v="Minimo"/>
    <n v="0"/>
    <n v="0"/>
    <n v="0"/>
    <n v="0"/>
    <n v="0"/>
    <n v="0"/>
    <n v="0"/>
    <n v="0"/>
    <n v="500000000"/>
    <n v="0"/>
    <n v="500000000"/>
    <n v="0"/>
    <n v="0"/>
    <n v="0"/>
    <n v="0"/>
    <n v="0"/>
    <n v="0"/>
    <n v="0"/>
    <n v="0"/>
    <n v="500000000"/>
    <n v="0"/>
    <n v="500000000"/>
    <n v="0"/>
    <n v="0"/>
    <n v="0"/>
    <n v="0"/>
    <n v="0"/>
    <n v="0"/>
    <n v="0"/>
    <n v="0"/>
    <n v="0"/>
    <n v="0"/>
    <n v="0"/>
    <n v="0"/>
    <n v="0"/>
    <n v="0"/>
    <n v="0"/>
    <n v="0"/>
    <n v="0"/>
    <n v="0"/>
    <n v="0"/>
    <n v="0"/>
    <n v="0"/>
    <n v="0"/>
    <n v="1000000000"/>
    <s v="La Universidad de Sucre se encuentra formulando el proyecto"/>
    <s v="Adquisición de equipos para los laboratorios de la Universidad de Sucre. - UNISUCRE"/>
  </r>
  <r>
    <s v="MT083"/>
    <s v="9"/>
    <s v="Transformación del Ser Humano"/>
    <s v="Tasa de cobertura bruta en educación superior"/>
    <s v="0,29580000000000001"/>
    <s v="Tasa"/>
    <s v="2022"/>
    <s v="Ministerio de Educación Nacional"/>
    <s v="0,32"/>
    <s v="4 Educación de calidad"/>
    <s v="Educación"/>
    <s v="10"/>
    <s v="Generando Oportunidades en Educación Superior para Sucre"/>
    <s v="Educación"/>
    <s v="22"/>
    <s v="Calidad y fomento de la educación superior"/>
    <s v="2202"/>
    <s v="Sedes de instituciones de educación superior mejoradas"/>
    <s v="2202072"/>
    <s v="Sedes de instituciones de educación superior mejoradas"/>
    <s v="220207200"/>
    <s v="Incluye intervenciones de tipo estructural tales como: reparaciones, remodelaciones, ampliaciones o mantenimientos estéticos de infraestructura educativa de conformidad con los lineamientos técnicos del sector."/>
    <s v="Número de sedes"/>
    <s v="Sí"/>
    <s v="Número"/>
    <n v="1"/>
    <s v="Acumulativo"/>
    <x v="1"/>
    <n v="0"/>
    <n v="0"/>
    <n v="0"/>
    <n v="1"/>
    <m/>
    <m/>
    <m/>
    <m/>
    <m/>
    <s v="Proyecto Mejoramiento accesibilidad al campus Puerta Roja de la Universidad de Sucre - UNISUCRE (Bpin: )"/>
    <m/>
    <m/>
    <m/>
    <m/>
    <m/>
    <m/>
    <m/>
    <m/>
    <m/>
    <n v="0"/>
    <n v="0"/>
    <s v="Minimo"/>
    <n v="0"/>
    <n v="0"/>
    <n v="0"/>
    <n v="0"/>
    <n v="0"/>
    <n v="0"/>
    <n v="0"/>
    <n v="0"/>
    <n v="0"/>
    <n v="0"/>
    <n v="0"/>
    <n v="0"/>
    <n v="0"/>
    <n v="0"/>
    <n v="0"/>
    <n v="0"/>
    <n v="0"/>
    <n v="0"/>
    <n v="0"/>
    <n v="0"/>
    <n v="0"/>
    <n v="0"/>
    <n v="0"/>
    <n v="0"/>
    <n v="0"/>
    <n v="0"/>
    <n v="0"/>
    <n v="0"/>
    <n v="0"/>
    <n v="0"/>
    <n v="600000000"/>
    <n v="0"/>
    <n v="600000000"/>
    <n v="0"/>
    <n v="0"/>
    <n v="0"/>
    <n v="0"/>
    <n v="0"/>
    <n v="0"/>
    <n v="0"/>
    <n v="0"/>
    <n v="758000000"/>
    <n v="0"/>
    <n v="758000000"/>
    <n v="1358000000"/>
    <s v="La Universidad de Sucre se encuentra formulando el proyecto y gestionando recursos adicionales para cubrir el valor total del proyecto"/>
    <s v="Mejoramiento accesibilidad al campus Puerta Roja de la Universidad de Sucre - UNISUCRE"/>
  </r>
  <r>
    <s v="MT084"/>
    <s v="1"/>
    <s v="Transformación del Ser Humano"/>
    <s v="Número de objetos de inspección, vigilancia y control controlados"/>
    <s v="6289"/>
    <s v="Número"/>
    <s v="2023"/>
    <s v="Ministerio de Salud y Protección Social"/>
    <s v="10000"/>
    <s v="3 Salud y bienestar"/>
    <s v="Salud"/>
    <s v="11"/>
    <s v="Inspección, Vigilancia y Control para Mejorar Nuestro Sistema de Salud"/>
    <s v="Salud y Protección Social"/>
    <s v="19"/>
    <s v="Inspección, vigilancia y control"/>
    <s v="1903"/>
    <s v="Servicio de inspección, vigilancia y control"/>
    <s v="1903011"/>
    <s v="Visitas realizadas"/>
    <s v="190301100"/>
    <s v="El servicio de inspección, vigilancia y control permite mantener los estándares en las entidades del sector salud"/>
    <s v="Número de visitas"/>
    <s v="No"/>
    <s v="Número"/>
    <n v="10000"/>
    <s v="Acumulativo"/>
    <x v="3"/>
    <n v="1500"/>
    <n v="2834"/>
    <n v="2833"/>
    <n v="2833"/>
    <s v="Corresponde a visitas de asistencia técnica (BPIN: Por Gestión) (Meta del Proyecto: ) (Ejecución 2024: 1500)"/>
    <s v="_x000a__x000a_Fortalecimiento del Sistema Integral Departamental de Evaluación Sanitaria y de la Prestación de Servicios de Salud - SIDEVASS en el departamento de Sucre (BPIN: 202500000021337) (Tipo de Banco: Banco Territorial)_x000a__x000a_Fortalecimiento DE LAS COMPETENCIAS DE LA SECRETARÍA DE SALUD EN: DIRECCIÓN DEL SECTOR SALUD, PRESTACIÓN DE SERVICIOS DE SALUD, SALUD PÚBLICA Y ASEGURAMIENTO, EN EL DEPARTAMENTO DE Sucre (BPIN: 202500000021789) (Tipo de Banco: Banco Territorial)_x000a__x000a_Desarrollo de Acciones Complementarias para el Fortalecimiento de las Competencias de la Secretaria de Salud en: Dirección del Sector Salud, Prestación de Servicios de Salud, Salud Pública y Aseguramiento, en el Departamento de Sucre. (BPIN: 202500000033140) (Tipo de Banco: Banco Territorial)_x000a__x000a_Dotación del Sistema Integral Departamental de Evaluación Sanitaria y de la Prestación de Servicios de Salud - SIDEVASS en el departamento de Sucre (BPIN: 202500000032457) (Tipo de Banco: Banco Territorial)_x000a__x000a_Apoyo financiero para el funcionamiento de la nómina general de la Secretaría de Salud Departamental de   Sucre (BPIN: 202500000042537) (Tipo de Banco: Sin Tipo de Banco)"/>
    <s v="Apoyo financiero para el funcionamiento de la nómina general de la Secretaría de Salud Departamental de   Sucre (Bpin: 202500000042537) (Tipo de Banco: Banco Territorial) (Meta total del indicador: 100.0) (Meta total de la vigencia: 100.0) (Ejecutado: 100.0)_x000a__x000a_Dotación del Sistema Integral Departamental de Evaluación Sanitaria y de la Prestación de Servicios de Salud - SIDEVASS en el departamento de  Sucre (Bpin: 202500000032457) (Tipo de Banco: Banco Territorial) (Meta total del indicador: 200.0) (Meta total de la vigencia: 200.0) (Ejecutado: 200.0)_x000a__x000a_Fortalecimiento del Sistema Integral Departamental de Evaluación Sanitaria y de la Prestación de Servicios de Salud - SIDEVASS en el departamento de  Sucre (Bpin: 202500000021337) (Tipo de Banco: Banco Territorial) (Meta total del indicador: 300.0) (Meta total de la vigencia: 300.0) (Ejecutado: 300.0)_x000a__x000a_Desarrollo de acciones complementarias para el fortalecimiento de las competencias de la secretaría de salud en: dirección del sector salud, prestación de servicios de salud, salud pública y aseguramiento, en el departamento de  Sucre (Bpin: 202500000033140) (Tipo de Banco: Banco Territorial) (Meta total del indicador: 300000.0) (Meta total de la vigencia: 300000.0) (Ejecutado: 300.0)_x000a__x000a_Fortalecimiento DE LAS COMPETENCIAS DE LA SECRETARÍA DE SALUD EN: DIRECCIÓN DEL SECTOR SALUD, PRESTACIÓN DE SERVICIOS DE SALUD, SALUD PÚBLICA Y ASEGURAMIENTO, EN EL DEPARTAMENTO DE   Sucre (Bpin: 202500000021789) (Tipo de Banco: Banco Territorial) (Meta total del indicador: 300.0) (Meta total de la vigencia: 300.0) (Ejecutado: 300.0)_x000a__x000a_Realizar visitas de IVC ambiente, Sustancias Químicos,  medicamentos , Habilitacion  (Tipo de banco: Banco de Gestiones) (Meta de la gestión:  ) (Ejecutado: 3207)"/>
    <s v="Apoyo FINANCIERO PARA EL FUNCIONAMIENTO DE LA NÓMINA GENERAL DE LA SECRETARÍA DE SALUD DEPARTAMENTAL DE Sucre (BPIN: 202500000048147) (Meta del proyecto: 900) (Tipo de Banco: Banco Territorial) (Estado en Portafolio: Registrado en banco)_x000a__x000a_Fortalecimiento DEL SISTEMA INTEGRAL DEPARTAMENTAL DE EVALUACIÓN SANITARIA Y DE LA PRESTACIÓN DE SERVICIOS DE SALUD - SIDEVASS EN EL DEPARTAMENTO DE Sucre (BPIN: 202500000045890) (Meta del proyecto: 800) (Tipo de Banco: Banco Territorial)_x000a__x000a_Visitas realizadas en el marco del proyecto: Fortalecimiento de la Gobernanza y Gobernabilidad para el desarrollo de acciones del plan terrritorial de salud vigencia 2026 en el departamento de Sucre (BPIN: 202500000047955)  (Tipo de Banco: Banco de Gestiones)"/>
    <s v="Visitas realizadas en el marco del proyecto: Fortalecimiento de la Gobernanza y Gobernabilidad para el desarrollo de acciones del plan terrritorial de salud vigencia 2026 en el departamento de Sucre (BPIN: 202500000047955)  (Ejecución: 1300) (Tipo de banco: Banco de Gestiones)"/>
    <s v="FORTALECIMIENTO INSTITUCIONAL PARA  LA INSPECCIÓN, VIGILANCIA Y CONTROL A LOS PRESTADORES DE SERVICIOS DE SALUD VIGENCIA 2027 DEL DEPARTAMENTO DE SUCRE (Por Formular) (Bpin: )"/>
    <n v="1500"/>
    <n v="1"/>
    <s v="Superior"/>
    <n v="4407"/>
    <n v="1"/>
    <s v="Superior"/>
    <n v="1300"/>
    <n v="1"/>
    <s v="Superior"/>
    <n v="7207"/>
    <n v="0.72070000000000001"/>
    <s v="Alto"/>
    <n v="0"/>
    <n v="92875816"/>
    <n v="0"/>
    <n v="0"/>
    <n v="0"/>
    <n v="0"/>
    <n v="0"/>
    <n v="0"/>
    <n v="0"/>
    <n v="0"/>
    <n v="92875816"/>
    <n v="0"/>
    <n v="100305881.28"/>
    <n v="0"/>
    <n v="0"/>
    <n v="0"/>
    <n v="0"/>
    <n v="0"/>
    <n v="0"/>
    <n v="0"/>
    <n v="0"/>
    <n v="100305881.28"/>
    <n v="0"/>
    <n v="107327292.96960001"/>
    <n v="0"/>
    <n v="0"/>
    <n v="0"/>
    <n v="0"/>
    <n v="0"/>
    <n v="0"/>
    <n v="0"/>
    <n v="0"/>
    <n v="107327292.96960001"/>
    <n v="0"/>
    <n v="114840203.47747201"/>
    <n v="0"/>
    <n v="0"/>
    <n v="0"/>
    <n v="0"/>
    <n v="0"/>
    <n v="0"/>
    <n v="0"/>
    <n v="0"/>
    <n v="114840203.47747201"/>
    <n v="415349193.727072"/>
    <s v="Se propone desarrollar un proyecto anual para la gestión del recurso humano necesario para la realización de visitas de IVC a los PSS"/>
    <s v="Acciones de IVC de Prestacion de Servicos de salud."/>
  </r>
  <r>
    <s v="MT085"/>
    <s v="2"/>
    <s v="Transformación del Ser Humano"/>
    <s v="Tasas de mortalidad en menores de 5 años por enfermedad diarréica aguda (EDA)"/>
    <s v="6,4"/>
    <s v="Defunciones por 100.000 menores de 5 años"/>
    <s v="2022"/>
    <s v="Ministerio de Salud y Protección Social"/>
    <s v="5,5"/>
    <s v="3 Salud y bienestar"/>
    <s v="Salud"/>
    <s v="11"/>
    <s v="Inspección, Vigilancia y Control para Mejorar Nuestro Sistema de Salud"/>
    <s v="Salud y Protección Social"/>
    <s v="19"/>
    <s v="Inspección, vigilancia y control"/>
    <s v="1903"/>
    <s v="Servicio de inspección, vigilancia y control de los factores del riesgo del ambiente que afectan la salud humana"/>
    <s v="1903035"/>
    <s v="Distritos con acciones de Inspección Vigilancia y Control reales y efectivas de los factores del riesgo del ambiente que afectan la salud humana realizados"/>
    <s v="190303500"/>
    <s v="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
    <s v="Número de distritos"/>
    <s v="No"/>
    <s v="Número"/>
    <n v="4"/>
    <s v="Acumulativo"/>
    <x v="3"/>
    <n v="1"/>
    <n v="1"/>
    <n v="1"/>
    <n v="1"/>
    <s v="FORTALECIMIENTO DE LA GOBERNANZA Y GOBERNABILIDAD PARA EL DESARROLLO DE ACCIONES DEL PLAN TERRITORIAL DE SALUD VIGENCIA 2024 EN EL DEPARTAMENTO DE SUCRE (BPIN: 2024002700152) (Meta del Proyecto: 1) (Ejecución 2024: 1)_x000a__x000a_IMPLEMENTACIÓN  DEL PROGRAMA SUCRE CON AUTORIDAD SANITARIA Y AMBIENTAL, PLAN DE ACCION TRANSITORIO 2024 EN EL DEPARTAMENTO DE SUCRE (BPIN: 2024002700019) (Meta del Proyecto: 26) (Ejecución 2024: 26)"/>
    <s v="Dotación y renovación tecnológica de la Sala Situacional de la Secretaría de Salud Departamental gestionado con la OPS. (Tipo Banco: Banco de Gestiones) (Meta de la gestión: 1)_x000a__x000a_FORTALECIMIENTO DE LA GOBERNANZA Y GOBERNABILIDAD PARA EL DESARROLLO DE ACCIONES DEL PLAN TERRITORIAL DE SALUD VIGENCIA 2025 EN EL DEPARTAMENTO DE SUCRE (BPIN: 202400000007539) (Tipo de Banco: Banco Territorial)"/>
    <s v="Fortalecimiento de la gobernanza y gobernabilidad para el desarrollo de acciones del plan territorial de salud vigencia 2025 en el departamento de   Sucre (Bpin: 202400000007539) (Tipo de Banco: Banco Territorial) (Meta total del indicador: 1.0) (Meta total de la vigencia: 1.0) (Ejecutado: 1.0)_x000a__x000a_Dotación y renovación tecnológica de la Sala Situacional de la Secretaría de Salud Departamental gestionado con la OPS. (Tipo de banco: Banco de Gestiones) (Meta de la gestión: 1) (Ejecutado: 1)"/>
    <s v="Fortalecimiento de la Gobernanza y Gobernabilidad para el desarrollo de acciones del plan terrritorial de salud vigencia 2026 en el departamento de Sucre (BPIN: 202500000047955) (Meta del proyecto: 1) (Tipo de Banco: Banco Territorial) (Estado en Portafolio: En Ejecución)"/>
    <m/>
    <s v="FORTALECIMIENTO DE LA GOBERNANZA Y GOBERNABILIDAD PARA EL DESARROLLO DE ACCIONES DEL PLAN TERRITORIAL DE SALUD VIGENCIA 2027 EN EL DEPARTAMENTO DE SUCRE (Por Formular) (Bpin: )"/>
    <n v="27"/>
    <n v="1"/>
    <s v="Superior"/>
    <n v="2"/>
    <n v="1"/>
    <s v="Superior"/>
    <m/>
    <n v="1"/>
    <s v="Superior"/>
    <n v="29"/>
    <n v="1"/>
    <s v="Superior"/>
    <n v="0"/>
    <n v="327905055"/>
    <n v="0"/>
    <n v="5889953182.1499996"/>
    <n v="0"/>
    <n v="0"/>
    <n v="0"/>
    <n v="0"/>
    <n v="0"/>
    <n v="0"/>
    <n v="6217858237.1499996"/>
    <n v="0"/>
    <n v="354137459.39999998"/>
    <n v="0"/>
    <n v="6066651777.6145"/>
    <n v="0"/>
    <n v="0"/>
    <n v="0"/>
    <n v="0"/>
    <n v="0"/>
    <n v="0"/>
    <n v="6420789237.0144997"/>
    <n v="0"/>
    <n v="378927081.55800009"/>
    <n v="0"/>
    <n v="6248651330.942935"/>
    <n v="0"/>
    <n v="0"/>
    <n v="0"/>
    <n v="0"/>
    <n v="0"/>
    <n v="0"/>
    <n v="6627578412.5009346"/>
    <n v="0"/>
    <n v="405451977.2670601"/>
    <n v="0"/>
    <n v="6436110870.8712234"/>
    <n v="0"/>
    <n v="0"/>
    <n v="0"/>
    <n v="0"/>
    <n v="0"/>
    <n v="0"/>
    <n v="6841562848.1382837"/>
    <n v="26107788734.803719"/>
    <s v="El proyecto anotado en la casilla 2024 con su código BPIN, se tomó de la pestaña BASE PARA CONSULTA porque en Portafolio 2024 no se encuentra. La fuente de financiación para todos los proyectos relacionados es SGP SALUD."/>
    <s v="Proyecto: Fortaleciminto de la Autoridad Sanitaria y ambiental; corresponde a las acciones de IVC en salud Publica "/>
  </r>
  <r>
    <s v="MT086"/>
    <s v="1"/>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Documentos de Planeación"/>
    <s v="1905015"/>
    <s v="Documentos de planeación elaborados"/>
    <s v="190501500"/>
    <s v="Documentos cuyo objetivo es plasmar una visión de futuro a nivel país, entidad territorial, comunidad, sector, región, entidad o cualquier nivel de desagregación que se requiera. Incluye objetivos, estrategias, metas e indicadores."/>
    <s v="Número de documentos"/>
    <s v="Sí"/>
    <s v="Número"/>
    <n v="1"/>
    <s v="Acumulativo"/>
    <x v="3"/>
    <n v="0"/>
    <n v="1"/>
    <n v="0"/>
    <n v="0"/>
    <m/>
    <s v="ACTUALIZACIÓN DE LA POLÍTICA PÚBLICA DE SALUD MENTAL DEL DEPARTAMENTO DE SUCRE (Tipo Banco: Banco de Gestiones) (Meta de la gestión: 1)"/>
    <s v="ACTUALIZACIÓN DE LA POLÍTICA PÚBLICA DE SALUD MENTAL DEL DEPARTAMENTO DE SUCRE (Tipo de banco: Banco de Gestiones) (Meta de la gestión: 1) (Ejecutado: 1)"/>
    <m/>
    <m/>
    <m/>
    <m/>
    <m/>
    <m/>
    <n v="1"/>
    <n v="1"/>
    <s v="Superior"/>
    <m/>
    <m/>
    <m/>
    <n v="1"/>
    <n v="1"/>
    <s v="Superior"/>
    <n v="50000000"/>
    <n v="0"/>
    <n v="0"/>
    <n v="0"/>
    <n v="0"/>
    <n v="0"/>
    <n v="0"/>
    <n v="0"/>
    <n v="0"/>
    <n v="0"/>
    <n v="50000000"/>
    <n v="0"/>
    <n v="0"/>
    <n v="0"/>
    <n v="0"/>
    <n v="0"/>
    <n v="0"/>
    <n v="0"/>
    <n v="0"/>
    <n v="0"/>
    <n v="0"/>
    <n v="0"/>
    <n v="0"/>
    <n v="0"/>
    <n v="0"/>
    <n v="0"/>
    <n v="0"/>
    <n v="0"/>
    <n v="0"/>
    <n v="0"/>
    <n v="0"/>
    <n v="0"/>
    <n v="0"/>
    <n v="0"/>
    <n v="0"/>
    <n v="0"/>
    <n v="0"/>
    <n v="0"/>
    <n v="0"/>
    <n v="0"/>
    <n v="0"/>
    <n v="0"/>
    <n v="0"/>
    <n v="0"/>
    <n v="50000000"/>
    <m/>
    <s v="Formulación de la Política Departamental de Salud Mental "/>
  </r>
  <r>
    <s v="MT087"/>
    <s v="2"/>
    <s v="Transformación del Ser Humano"/>
    <s v="Razon de mortalidad materna a los 42 dias"/>
    <s v="29,3"/>
    <s v="Casos por cada 100 mil nacidos vivos"/>
    <s v="2022"/>
    <s v="Ministerio de Salud y Protección Social"/>
    <s v="40"/>
    <s v="3 Salud y bienestar"/>
    <s v="Salud"/>
    <s v="12"/>
    <s v="Salud Pública para la Mejorar la Vida de los Sucreños"/>
    <s v="Salud y Protección Social"/>
    <s v="19"/>
    <s v="Salud Pública"/>
    <s v="1905"/>
    <s v="Servicio de gestión del riesgo en temas de salud sexual y reproductiva"/>
    <s v="1905021"/>
    <s v="Campañas de gestión del riesgo en temas de salud sexual y reproductiva implementadas"/>
    <s v="190502100"/>
    <s v="Corresponde a las acciones relacionadas con la prevención y mitigación de riesgos que afectan la salud sexual y reproductiva de las personas en el curso de su vida desde un enfoque de derechos."/>
    <s v="Número de campañas"/>
    <s v="No"/>
    <s v="Número"/>
    <n v="4"/>
    <s v="Acumulativo"/>
    <x v="3"/>
    <n v="4"/>
    <n v="0"/>
    <n v="0"/>
    <n v="0"/>
    <s v="IMPLEMENTACIÓN DE DISPOSITIVOS COMUNITARIOS EN EL MARCO DE LA ESTRATEGIA SUCRE ESCUCHA EN EL DEPARTAMENTO DE SUCRE (BPIN: 2022002700159) (Meta del Proyecto: 1) (Ejecución 2024: 1)_x000a__x000a_DESARROLLO  DE LA DIMENSIÓN SEXUALIDAD, DERECHOS SEXUALES Y REPRODUCTIVOS DEL PROGRAMA SALUD PÚBLICA PRIORITARIA Y DIFERENTE, PLAN DE ACCION TRANSITORIO 2024 EN EL DEPARTAMENTO DE SUCRE (BPIN: 2024002700016) (Meta del Proyecto: 26) (Ejecución 2024: 26)"/>
    <m/>
    <m/>
    <m/>
    <m/>
    <m/>
    <n v="27"/>
    <n v="1"/>
    <s v="Superior"/>
    <m/>
    <m/>
    <m/>
    <m/>
    <m/>
    <m/>
    <n v="27"/>
    <n v="1"/>
    <s v="Superior"/>
    <n v="0"/>
    <n v="0"/>
    <n v="0"/>
    <n v="0"/>
    <n v="0"/>
    <n v="0"/>
    <n v="0"/>
    <n v="0"/>
    <n v="0"/>
    <n v="400000000"/>
    <n v="400000000"/>
    <n v="0"/>
    <n v="0"/>
    <n v="0"/>
    <n v="0"/>
    <n v="0"/>
    <n v="0"/>
    <n v="0"/>
    <n v="0"/>
    <n v="0"/>
    <n v="432000000"/>
    <n v="432000000"/>
    <n v="0"/>
    <n v="0"/>
    <n v="0"/>
    <n v="0"/>
    <n v="0"/>
    <n v="0"/>
    <n v="0"/>
    <n v="0"/>
    <n v="0"/>
    <n v="462240000"/>
    <n v="462240000"/>
    <n v="0"/>
    <n v="0"/>
    <n v="0"/>
    <n v="0"/>
    <n v="0"/>
    <n v="0"/>
    <n v="0"/>
    <n v="0"/>
    <n v="0"/>
    <n v="494596800"/>
    <n v="494596800"/>
    <n v="1788836800"/>
    <s v="Los proyectos relacionados sólo se desarrollarán en 2024, ambos con recursos SGP SALUD."/>
    <s v="Proyecto a realizar por recuros propios o de regalias para Prevencion de Embrazo en adolescentes (Esta observación sólo aplica para el proyecto de embarazos en adolescentes &quot;En formulación&quot; y se aclara que su fuente de financiación será SGP SALUD)"/>
  </r>
  <r>
    <s v="MT088"/>
    <s v="3"/>
    <s v="Transformación del Ser Humano"/>
    <s v="Razon de mortalidad materna a los 42 dias"/>
    <s v="29,3"/>
    <s v="Casos por cada 100 mil nacidos vivos"/>
    <s v="2022"/>
    <s v="Ministerio de Salud y Protección Social"/>
    <s v="40"/>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_x000a__x000a_Gestión ante el MSPS para asignación de equipos básicos al 100% de los municipios del Departamento de Sucre, recurso con el cual se lleva servicios de salud a la Zona Rural dispersa (BPIN: Por Gestión)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2"/>
    <n v="1"/>
    <s v="Superior"/>
    <n v="14"/>
    <n v="1"/>
    <s v="Superior"/>
    <m/>
    <n v="1"/>
    <s v="Superior"/>
    <n v="16"/>
    <n v="1"/>
    <s v="Superior"/>
    <n v="0"/>
    <n v="0"/>
    <n v="0"/>
    <n v="126841571"/>
    <n v="0"/>
    <n v="0"/>
    <n v="0"/>
    <n v="0"/>
    <n v="0"/>
    <n v="0"/>
    <n v="126841571"/>
    <n v="0"/>
    <n v="0"/>
    <n v="0"/>
    <n v="130646818.13"/>
    <n v="0"/>
    <n v="0"/>
    <n v="0"/>
    <n v="0"/>
    <n v="0"/>
    <n v="0"/>
    <n v="130646818.13"/>
    <n v="0"/>
    <n v="0"/>
    <n v="0"/>
    <n v="134566222.67390001"/>
    <n v="0"/>
    <n v="0"/>
    <n v="0"/>
    <n v="0"/>
    <n v="0"/>
    <n v="0"/>
    <n v="134566222.67390001"/>
    <n v="0"/>
    <n v="0"/>
    <n v="0"/>
    <n v="138603209.35411701"/>
    <n v="0"/>
    <n v="0"/>
    <n v="0"/>
    <n v="0"/>
    <n v="0"/>
    <n v="0"/>
    <n v="138603209.35411701"/>
    <n v="530657821.15801698"/>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de Sexualidad,Derechos Sexuales y Reproductivos "/>
  </r>
  <r>
    <s v="MT089"/>
    <s v="4"/>
    <s v="Transformación del Ser Humano"/>
    <s v="Razon de mortalidad materna a los 42 dias"/>
    <s v="29,3"/>
    <s v="Casos por cada 100 mil nacidos vivos"/>
    <s v="2022"/>
    <s v="Ministerio de Salud y Protección Social"/>
    <s v="40"/>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84687973"/>
    <n v="0"/>
    <n v="0"/>
    <n v="0"/>
    <n v="0"/>
    <n v="0"/>
    <n v="0"/>
    <n v="84687973"/>
    <n v="0"/>
    <n v="0"/>
    <n v="0"/>
    <n v="87228612.189999998"/>
    <n v="0"/>
    <n v="0"/>
    <n v="0"/>
    <n v="0"/>
    <n v="0"/>
    <n v="0"/>
    <n v="87228612.189999998"/>
    <n v="0"/>
    <n v="0"/>
    <n v="0"/>
    <n v="89845470.555700004"/>
    <n v="0"/>
    <n v="0"/>
    <n v="0"/>
    <n v="0"/>
    <n v="0"/>
    <n v="0"/>
    <n v="89845470.555700004"/>
    <n v="0"/>
    <n v="0"/>
    <n v="0"/>
    <n v="92540834.672371"/>
    <n v="0"/>
    <n v="0"/>
    <n v="0"/>
    <n v="0"/>
    <n v="0"/>
    <n v="0"/>
    <n v="92540834.672371"/>
    <n v="354302890.41807097"/>
    <s v="El proyecto para la vigencia 2024 se encuentra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de Sexualidad,Derechos Sexuales y Reproductivos "/>
  </r>
  <r>
    <s v="MT090"/>
    <s v="5"/>
    <s v="Transformación del Ser Humano"/>
    <s v="Mortalidad por desnutrición en menores de 5 años"/>
    <s v="5,0999999999999996"/>
    <s v="Casos por cada 100 mil menores de 5 años"/>
    <s v="2022"/>
    <s v="Ministerio de Salud y Protección Social"/>
    <s v="4,8"/>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337171903.39999998"/>
    <n v="0"/>
    <n v="0"/>
    <n v="0"/>
    <n v="0"/>
    <n v="0"/>
    <n v="0"/>
    <n v="337171903.39999998"/>
    <n v="0"/>
    <n v="0"/>
    <n v="0"/>
    <n v="347287060.50199997"/>
    <n v="0"/>
    <n v="0"/>
    <n v="0"/>
    <n v="0"/>
    <n v="0"/>
    <n v="0"/>
    <n v="347287060.50199997"/>
    <n v="0"/>
    <n v="0"/>
    <n v="0"/>
    <n v="357705672.31705999"/>
    <n v="0"/>
    <n v="0"/>
    <n v="0"/>
    <n v="0"/>
    <n v="0"/>
    <n v="0"/>
    <n v="357705672.31705999"/>
    <n v="0"/>
    <n v="0"/>
    <n v="0"/>
    <n v="368436842.48657179"/>
    <n v="0"/>
    <n v="0"/>
    <n v="0"/>
    <n v="0"/>
    <n v="0"/>
    <n v="0"/>
    <n v="368436842.48657179"/>
    <n v="1410601478.705632"/>
    <s v="El proyecto para la vigencia 2024 se encuentra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de Seguridad alimentaria y nutricional"/>
  </r>
  <r>
    <s v="MT091"/>
    <s v="6"/>
    <s v="Transformación del Ser Humano"/>
    <s v="Mortalidad por desnutrición en menores de 5 años"/>
    <s v="5,0999999999999996"/>
    <s v="Casos por cada 100 mil menores de 5 años"/>
    <s v="2022"/>
    <s v="Ministerio de Salud y Protección Social"/>
    <s v="4,8"/>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260000000"/>
    <n v="0"/>
    <n v="0"/>
    <n v="0"/>
    <n v="0"/>
    <n v="0"/>
    <n v="0"/>
    <n v="260000000"/>
    <n v="0"/>
    <n v="0"/>
    <n v="0"/>
    <n v="267800000"/>
    <n v="0"/>
    <n v="0"/>
    <n v="0"/>
    <n v="0"/>
    <n v="0"/>
    <n v="0"/>
    <n v="267800000"/>
    <n v="0"/>
    <n v="0"/>
    <n v="0"/>
    <n v="275834000"/>
    <n v="0"/>
    <n v="0"/>
    <n v="0"/>
    <n v="0"/>
    <n v="0"/>
    <n v="0"/>
    <n v="275834000"/>
    <n v="0"/>
    <n v="0"/>
    <n v="0"/>
    <n v="284109020"/>
    <n v="0"/>
    <n v="0"/>
    <n v="0"/>
    <n v="0"/>
    <n v="0"/>
    <n v="0"/>
    <n v="284109020"/>
    <n v="108774302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de Seguridad alimentaria y nutricional"/>
  </r>
  <r>
    <s v="MT092"/>
    <s v="7"/>
    <s v="Transformación del Ser Humano"/>
    <s v="Mortalidad por desnutrición en menores de 5 años"/>
    <s v="5,0999999999999996"/>
    <s v="Casos por cada 100 mil menores de 5 años"/>
    <s v="2022"/>
    <s v="Ministerio de Salud y Protección Social"/>
    <s v="4,8"/>
    <s v="3 Salud y bienestar"/>
    <s v="Salud"/>
    <s v="12"/>
    <s v="Salud Pública para la Mejorar la Vida de los Sucreños"/>
    <s v="Salud y Protección Social"/>
    <s v="19"/>
    <s v="Salud Pública"/>
    <s v="1905"/>
    <s v="Servicio de gestión del riesgo para temas de consumo, aprovechamiento biológico, calidad e inocuidad de los alimentos"/>
    <s v="1905028"/>
    <s v="Campañas de gestión del riesgo para temas de consumo, aprovechamiento biológico, calidad e inocuidad de los alimentos implementadas"/>
    <s v="190502800"/>
    <s v="Comprende acciones para disminuir la probabilidad de ocurrencia de eventos no deseados, evitables y negativos para la salud del individuo relacionado con la alimentación, como la obesidad, la desnutrición, la intoxicación, entre otros."/>
    <s v="Número de campañas"/>
    <s v="No"/>
    <s v="Número"/>
    <n v="4"/>
    <s v="Acumulativo"/>
    <x v="3"/>
    <n v="4"/>
    <n v="0"/>
    <n v="0"/>
    <n v="0"/>
    <s v="DESARROLLO DE LA DIMENSIÓN SEGURIDAD ALIMENTARIA Y NUTRICIONAL DEL PROGRAMA SALUD PÚBLICA PRIORITARIA Y DIFERENTE, PLAN DE ACCION TRANSITORIO 2024 EN EL DEPARTAMENTO DE SUCRE (BPIN: 2024002700006) (Meta del Proyecto: 26) (Ejecución 2024: 26)"/>
    <m/>
    <m/>
    <m/>
    <m/>
    <m/>
    <n v="26"/>
    <n v="1"/>
    <s v="Superior"/>
    <m/>
    <m/>
    <m/>
    <m/>
    <m/>
    <m/>
    <n v="26"/>
    <n v="1"/>
    <s v="Superior"/>
    <n v="0"/>
    <n v="0"/>
    <n v="0"/>
    <n v="0"/>
    <n v="0"/>
    <n v="0"/>
    <n v="0"/>
    <n v="0"/>
    <n v="0"/>
    <n v="0"/>
    <n v="0"/>
    <n v="0"/>
    <n v="0"/>
    <n v="0"/>
    <n v="0"/>
    <n v="0"/>
    <n v="0"/>
    <n v="0"/>
    <n v="0"/>
    <n v="0"/>
    <n v="0"/>
    <n v="0"/>
    <n v="0"/>
    <n v="0"/>
    <n v="0"/>
    <n v="0"/>
    <n v="0"/>
    <n v="0"/>
    <n v="0"/>
    <n v="0"/>
    <n v="0"/>
    <n v="0"/>
    <n v="0"/>
    <n v="0"/>
    <n v="0"/>
    <n v="0"/>
    <n v="0"/>
    <n v="0"/>
    <n v="0"/>
    <n v="0"/>
    <n v="0"/>
    <n v="0"/>
    <n v="0"/>
    <n v="0"/>
    <n v="0"/>
    <m/>
    <s v="7-10-2024-: Proyecto ejecutado 100%"/>
  </r>
  <r>
    <s v="MT093"/>
    <s v="8"/>
    <s v="Transformación del Ser Humano"/>
    <s v="Cobertura de vacunación Pentavalente en menor de 1 año"/>
    <s v="100,5"/>
    <s v="Porcentaje (Multiplicado por 100)"/>
    <s v="2023"/>
    <s v="Ministerio de Salud y Protección Social"/>
    <s v="95"/>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438337748.19999999"/>
    <n v="0"/>
    <n v="0"/>
    <n v="0"/>
    <n v="0"/>
    <n v="0"/>
    <n v="0"/>
    <n v="438337748.19999999"/>
    <n v="0"/>
    <n v="0"/>
    <n v="0"/>
    <n v="451487880.64600003"/>
    <n v="0"/>
    <n v="0"/>
    <n v="0"/>
    <n v="0"/>
    <n v="0"/>
    <n v="0"/>
    <n v="451487880.64600003"/>
    <n v="0"/>
    <n v="0"/>
    <n v="0"/>
    <n v="465032517.06537998"/>
    <n v="0"/>
    <n v="0"/>
    <n v="0"/>
    <n v="0"/>
    <n v="0"/>
    <n v="0"/>
    <n v="465032517.06537998"/>
    <n v="0"/>
    <n v="0"/>
    <n v="0"/>
    <n v="478983492.57734138"/>
    <n v="0"/>
    <n v="0"/>
    <n v="0"/>
    <n v="0"/>
    <n v="0"/>
    <n v="0"/>
    <n v="478983492.57734138"/>
    <n v="1833841638.4887209"/>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l componente Inmunoprevenibles "/>
  </r>
  <r>
    <s v="MT094"/>
    <s v="9"/>
    <s v="Transformación del Ser Humano"/>
    <s v="Cobertura de vacunación Pentavalente en menor de 1 año"/>
    <s v="100,5"/>
    <s v="Porcentaje (Multiplicado por 100)"/>
    <s v="2023"/>
    <s v="Ministerio de Salud y Protección Social"/>
    <s v="95"/>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450000000"/>
    <n v="0"/>
    <n v="0"/>
    <n v="0"/>
    <n v="0"/>
    <n v="0"/>
    <n v="0"/>
    <n v="450000000"/>
    <n v="0"/>
    <n v="0"/>
    <n v="0"/>
    <n v="463500000"/>
    <n v="0"/>
    <n v="0"/>
    <n v="0"/>
    <n v="0"/>
    <n v="0"/>
    <n v="0"/>
    <n v="463500000"/>
    <n v="0"/>
    <n v="0"/>
    <n v="0"/>
    <n v="477405000"/>
    <n v="0"/>
    <n v="0"/>
    <n v="0"/>
    <n v="0"/>
    <n v="0"/>
    <n v="0"/>
    <n v="477405000"/>
    <n v="0"/>
    <n v="0"/>
    <n v="0"/>
    <n v="491727150"/>
    <n v="0"/>
    <n v="0"/>
    <n v="0"/>
    <n v="0"/>
    <n v="0"/>
    <n v="0"/>
    <n v="491727150"/>
    <n v="188263215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l componente Inmunoprevenibles "/>
  </r>
  <r>
    <s v="MT095"/>
    <s v="10"/>
    <s v="Transformación del Ser Humano"/>
    <s v="Cobertura de vacunación Pentavalente en menor de 1 año"/>
    <s v="100,5"/>
    <s v="Porcentaje (Multiplicado por 100)"/>
    <s v="2023"/>
    <s v="Ministerio de Salud y Protección Social"/>
    <s v="95"/>
    <s v="3 Salud y bienestar"/>
    <s v="Salud"/>
    <s v="12"/>
    <s v="Salud Pública para la Mejorar la Vida de los Sucreños"/>
    <s v="Salud y Protección Social"/>
    <s v="19"/>
    <s v="Salud Pública"/>
    <s v="1905"/>
    <s v="Servicio de gestión del riesgo para enfermedades inmunoprevenibles"/>
    <s v="1905027"/>
    <s v="Campañas de gestión del riesgo para enfermedades inmunoprevenibles implementadas"/>
    <s v="190502700"/>
    <s v="Corresponde a las acciones relacionadas con intervenciones sectoriales y comunitarias para la prevención, control, mitigación y minimización de los riesgos que propician la aparición de las enfermedades prevenibles por vacunas y sus consecuentes efectos negativos en la población. Incluye el plan ampliado de inmunizaciones."/>
    <s v="Número de campañas"/>
    <s v="No"/>
    <s v="Número"/>
    <n v="4"/>
    <s v="Acumulativo"/>
    <x v="3"/>
    <n v="4"/>
    <n v="0"/>
    <n v="0"/>
    <n v="0"/>
    <s v="DESARROLLO DE LA DIMENSIÓN VIDA SALUDABLE Y ENFERMEDADES TRANSMISIBLES – ENFERMEDADES INMUNOPREVENIBLES DEL PROGRAMA SALUD PÚBLICA PRIORITARIA Y DIFERENTE, PLAN DE ACCION TRANSITORIO 2024 EN EL DEPARTAMENTO DE SUCRE (BPIN: 2024002700021) (Meta del Proyecto: 26) (Ejecución 2024: 26)"/>
    <m/>
    <m/>
    <m/>
    <m/>
    <m/>
    <n v="26"/>
    <n v="1"/>
    <s v="Superior"/>
    <m/>
    <m/>
    <m/>
    <m/>
    <m/>
    <m/>
    <n v="26"/>
    <n v="1"/>
    <s v="Superior"/>
    <n v="0"/>
    <n v="0"/>
    <n v="0"/>
    <n v="0"/>
    <n v="0"/>
    <n v="0"/>
    <n v="0"/>
    <n v="0"/>
    <n v="0"/>
    <n v="0"/>
    <n v="0"/>
    <n v="0"/>
    <n v="0"/>
    <n v="0"/>
    <n v="0"/>
    <n v="0"/>
    <n v="0"/>
    <n v="0"/>
    <n v="0"/>
    <n v="0"/>
    <n v="0"/>
    <n v="0"/>
    <n v="0"/>
    <n v="0"/>
    <n v="0"/>
    <n v="0"/>
    <n v="0"/>
    <n v="0"/>
    <n v="0"/>
    <n v="0"/>
    <n v="0"/>
    <n v="0"/>
    <n v="0"/>
    <n v="0"/>
    <n v="0"/>
    <n v="0"/>
    <n v="0"/>
    <n v="0"/>
    <n v="0"/>
    <n v="0"/>
    <n v="0"/>
    <n v="0"/>
    <n v="0"/>
    <n v="0"/>
    <n v="0"/>
    <m/>
    <m/>
  </r>
  <r>
    <s v="MT096"/>
    <s v="11"/>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Cuartos fríos adecuados"/>
    <s v="1905012"/>
    <s v="Cuartos fríos adecuados"/>
    <s v="190501200"/>
    <s v="Incluye la adecuación de las áreas destinadas para asegurar la correcta conservación de inmunobiológicos. "/>
    <s v="Número de cuartos fríos"/>
    <s v="No"/>
    <s v="Número"/>
    <n v="1"/>
    <s v="Acumulativo"/>
    <x v="3"/>
    <n v="0"/>
    <n v="0"/>
    <n v="1"/>
    <n v="0"/>
    <m/>
    <m/>
    <m/>
    <s v="CONSTRUCCIÓN Y DOTACIÓN DEL CUARTO DE ALMACENAMIENTO DE BIOLÓGICOS DEL DEPARTAMENTO DE SUCRE (Por Formular)"/>
    <m/>
    <m/>
    <m/>
    <m/>
    <m/>
    <m/>
    <m/>
    <m/>
    <m/>
    <n v="0"/>
    <s v="Minimo"/>
    <n v="0"/>
    <n v="0"/>
    <s v="Minimo"/>
    <n v="0"/>
    <n v="0"/>
    <n v="0"/>
    <n v="0"/>
    <n v="0"/>
    <n v="0"/>
    <n v="0"/>
    <n v="0"/>
    <n v="2500000000"/>
    <n v="0"/>
    <n v="2500000000"/>
    <n v="0"/>
    <n v="0"/>
    <n v="0"/>
    <n v="0"/>
    <n v="0"/>
    <n v="0"/>
    <n v="0"/>
    <n v="0"/>
    <n v="0"/>
    <n v="0"/>
    <n v="0"/>
    <n v="0"/>
    <n v="0"/>
    <n v="0"/>
    <n v="0"/>
    <n v="0"/>
    <n v="0"/>
    <n v="0"/>
    <n v="0"/>
    <n v="0"/>
    <n v="0"/>
    <n v="0"/>
    <n v="0"/>
    <n v="0"/>
    <n v="0"/>
    <n v="0"/>
    <n v="0"/>
    <n v="0"/>
    <n v="0"/>
    <n v="0"/>
    <n v="0"/>
    <n v="0"/>
    <n v="0"/>
    <n v="2500000000"/>
    <s v="Se plantea como fuente de financiación: SGR, con SGP SALUD no está permitido."/>
    <s v="Proyecto: Construcción cuarto frío para el componente Inmunoprevenibles "/>
  </r>
  <r>
    <s v="MT097"/>
    <s v="12"/>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Estudios de preinversión"/>
    <s v="1905016"/>
    <s v="Estudios de preinversión realizados"/>
    <s v="190501600"/>
    <s v="Incluye la realización de los estudios requeridos en las fases de pre-factibilidad, factibilidad o definitivos."/>
    <s v="Número de estudios de preinversión"/>
    <s v="No"/>
    <s v="Número"/>
    <n v="1"/>
    <s v="Acumulativo"/>
    <x v="3"/>
    <n v="0"/>
    <n v="0"/>
    <n v="1"/>
    <n v="0"/>
    <m/>
    <m/>
    <m/>
    <s v="Estudios de Pre inversion para construcción de cuarto frío (Meta del proyecto: 1) (Tipo de Banco: Sin Tipo de Banco)"/>
    <m/>
    <m/>
    <m/>
    <m/>
    <m/>
    <m/>
    <m/>
    <m/>
    <m/>
    <n v="0"/>
    <s v="Minimo"/>
    <n v="0"/>
    <n v="0"/>
    <s v="Minimo"/>
    <n v="0"/>
    <n v="0"/>
    <n v="0"/>
    <n v="0"/>
    <n v="0"/>
    <n v="0"/>
    <n v="0"/>
    <n v="0"/>
    <n v="250000000"/>
    <n v="0"/>
    <n v="250000000"/>
    <n v="0"/>
    <n v="0"/>
    <n v="0"/>
    <n v="0"/>
    <n v="0"/>
    <n v="0"/>
    <n v="0"/>
    <n v="0"/>
    <n v="0"/>
    <n v="0"/>
    <n v="0"/>
    <n v="0"/>
    <n v="0"/>
    <n v="0"/>
    <n v="0"/>
    <n v="0"/>
    <n v="0"/>
    <n v="0"/>
    <n v="0"/>
    <n v="0"/>
    <n v="0"/>
    <n v="0"/>
    <n v="0"/>
    <n v="0"/>
    <n v="0"/>
    <n v="0"/>
    <n v="0"/>
    <n v="0"/>
    <n v="0"/>
    <n v="0"/>
    <n v="0"/>
    <n v="0"/>
    <n v="0"/>
    <n v="250000000"/>
    <s v="Se plantea como fuente de financiación: SGR, con SGP SALUD no está permitido."/>
    <s v="Proyecto: Estudios de Pre inversion para construcción de cuarto frío"/>
  </r>
  <r>
    <s v="MT098"/>
    <s v="13"/>
    <s v="Transformación del Ser Humano"/>
    <s v="Mortalidad en menores de 5 años por infección respiratoria aguda (IRA)"/>
    <s v="7,7"/>
    <s v="Casos por cada 1.000 nacidos vivos"/>
    <s v="2022"/>
    <s v="Ministerio de Salud y Protección Social"/>
    <s v="6,5"/>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637177449"/>
    <n v="0"/>
    <n v="0"/>
    <n v="0"/>
    <n v="0"/>
    <n v="0"/>
    <n v="0"/>
    <n v="637177449"/>
    <n v="0"/>
    <n v="0"/>
    <n v="0"/>
    <n v="656292772.47000003"/>
    <n v="0"/>
    <n v="0"/>
    <n v="0"/>
    <n v="0"/>
    <n v="0"/>
    <n v="0"/>
    <n v="656292772.47000003"/>
    <n v="0"/>
    <n v="0"/>
    <n v="0"/>
    <n v="675981555.64410007"/>
    <n v="0"/>
    <n v="0"/>
    <n v="0"/>
    <n v="0"/>
    <n v="0"/>
    <n v="0"/>
    <n v="675981555.64410007"/>
    <n v="0"/>
    <n v="0"/>
    <n v="0"/>
    <n v="696261002.31342304"/>
    <n v="0"/>
    <n v="0"/>
    <n v="0"/>
    <n v="0"/>
    <n v="0"/>
    <n v="0"/>
    <n v="696261002.31342304"/>
    <n v="2665712779.4275241"/>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 Desarrollo de acciones del componente Enfermedades Emergentes, Reemergentes y Desatendidas "/>
  </r>
  <r>
    <s v="MT099"/>
    <s v="14"/>
    <s v="Transformación del Ser Humano"/>
    <s v="Mortalidad en menores de 5 años por infección respiratoria aguda (IRA)"/>
    <s v="7,7"/>
    <s v="Casos por cada 1.000 nacidos vivos"/>
    <s v="2022"/>
    <s v="Ministerio de Salud y Protección Social"/>
    <s v="6,5"/>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388929713"/>
    <n v="0"/>
    <n v="0"/>
    <n v="0"/>
    <n v="0"/>
    <n v="0"/>
    <n v="0"/>
    <n v="388929713"/>
    <n v="0"/>
    <n v="0"/>
    <n v="0"/>
    <n v="400597604.38999999"/>
    <n v="0"/>
    <n v="0"/>
    <n v="0"/>
    <n v="0"/>
    <n v="0"/>
    <n v="0"/>
    <n v="400597604.38999999"/>
    <n v="0"/>
    <n v="0"/>
    <n v="0"/>
    <n v="412615532.52170002"/>
    <n v="0"/>
    <n v="0"/>
    <n v="0"/>
    <n v="0"/>
    <n v="0"/>
    <n v="0"/>
    <n v="412615532.52170002"/>
    <n v="0"/>
    <n v="0"/>
    <n v="0"/>
    <n v="424993998.49735111"/>
    <n v="0"/>
    <n v="0"/>
    <n v="0"/>
    <n v="0"/>
    <n v="0"/>
    <n v="0"/>
    <n v="424993998.49735111"/>
    <n v="1627136848.4090509"/>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 Desarrollo de acciones del componente Enfermedades Emergentes, Reemergentes y Desatendidas "/>
  </r>
  <r>
    <s v="MT100"/>
    <s v="15"/>
    <s v="Transformación del Ser Humano"/>
    <s v="Tasa de mortalidad prematura por enfermedades del sistema circulatorio"/>
    <s v="160,9"/>
    <s v="Defunciones por cada 100.000 habitantes entre 30 y 70 años"/>
    <s v="2022"/>
    <s v="Ministerio de Salud y Protección Social"/>
    <s v="155"/>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Bpin: )"/>
    <n v="26"/>
    <n v="1"/>
    <s v="Superior"/>
    <n v="390"/>
    <n v="1"/>
    <s v="Superior"/>
    <m/>
    <n v="1"/>
    <s v="Superior"/>
    <n v="416"/>
    <n v="1"/>
    <s v="Superior"/>
    <n v="0"/>
    <n v="0"/>
    <n v="0"/>
    <n v="378176901.19999999"/>
    <n v="0"/>
    <n v="0"/>
    <n v="0"/>
    <n v="0"/>
    <n v="0"/>
    <n v="0"/>
    <n v="378176901.19999999"/>
    <n v="0"/>
    <n v="0"/>
    <n v="0"/>
    <n v="389522208.236"/>
    <n v="0"/>
    <n v="0"/>
    <n v="0"/>
    <n v="0"/>
    <n v="0"/>
    <n v="0"/>
    <n v="389522208.236"/>
    <n v="0"/>
    <n v="0"/>
    <n v="0"/>
    <n v="401207874.48308003"/>
    <n v="0"/>
    <n v="0"/>
    <n v="0"/>
    <n v="0"/>
    <n v="0"/>
    <n v="0"/>
    <n v="401207874.48308003"/>
    <n v="0"/>
    <n v="0"/>
    <n v="0"/>
    <n v="413244110.71757251"/>
    <n v="0"/>
    <n v="0"/>
    <n v="0"/>
    <n v="0"/>
    <n v="0"/>
    <n v="0"/>
    <n v="413244110.71757251"/>
    <n v="1582151094.636652"/>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Vida Saludable y Enfermedades Cronicas No Transmisibles"/>
  </r>
  <r>
    <s v="MT101"/>
    <s v="16"/>
    <s v="Transformación del Ser Humano"/>
    <s v="Tasa de mortalidad prematura por enfermedades del sistema circulatorio"/>
    <s v="160,9"/>
    <s v="Defunciones por cada 100.000 habitantes entre 30 y 70 años"/>
    <s v="2022"/>
    <s v="Ministerio de Salud y Protección Social"/>
    <s v="155"/>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420000000"/>
    <n v="0"/>
    <n v="0"/>
    <n v="0"/>
    <n v="0"/>
    <n v="0"/>
    <n v="0"/>
    <n v="420000000"/>
    <n v="0"/>
    <n v="0"/>
    <n v="0"/>
    <n v="432600000"/>
    <n v="0"/>
    <n v="0"/>
    <n v="0"/>
    <n v="0"/>
    <n v="0"/>
    <n v="0"/>
    <n v="432600000"/>
    <n v="0"/>
    <n v="0"/>
    <n v="0"/>
    <n v="445578000"/>
    <n v="0"/>
    <n v="0"/>
    <n v="0"/>
    <n v="0"/>
    <n v="0"/>
    <n v="0"/>
    <n v="445578000"/>
    <n v="0"/>
    <n v="0"/>
    <n v="0"/>
    <n v="458945340"/>
    <n v="0"/>
    <n v="0"/>
    <n v="0"/>
    <n v="0"/>
    <n v="0"/>
    <n v="0"/>
    <n v="458945340"/>
    <n v="175712334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Vida Saludable y Enfermedades Cronicas No Transmisibles"/>
  </r>
  <r>
    <s v="MT102"/>
    <s v="17"/>
    <s v="Transformación del Ser Humano"/>
    <s v="Tasa ajustada de mortalidad por tumor maligno de la mama de la mujer"/>
    <s v="12,02"/>
    <s v="Defunciones por cada 100.000 mujeres"/>
    <s v="2022"/>
    <s v="Ministerio de Salud y Protección Social"/>
    <s v="11"/>
    <s v="3 Salud y bienestar"/>
    <s v="Salud"/>
    <s v="12"/>
    <s v="Salud Pública para la Mejorar la Vida de los Sucreños"/>
    <s v="Salud y Protección Social"/>
    <s v="19"/>
    <s v="Salud Pública"/>
    <s v="1905"/>
    <s v="servicio de promoción de la salud y prevención de riesgos asociados a condiciones no transmisibles"/>
    <s v="1905031"/>
    <s v="Campañas de promoción de la salud y prevención de riesgos asociados a condiciones no transmisibles implementadas"/>
    <s v="190503100"/>
    <s v="Es el conjunto de acciones, procedimientos e intervenciones integrales, mediante los cuales se orienta a la población acerca de hábitos saludables que mejoran su condición de salud a través de la creación o adopción de modos, condiciones o estilos de vida saludables en los entornos cotidianos. "/>
    <s v="Número de campañas"/>
    <s v="No"/>
    <s v="Número"/>
    <n v="4"/>
    <s v="Acumulativo"/>
    <x v="4"/>
    <n v="1"/>
    <n v="1"/>
    <n v="1"/>
    <n v="1"/>
    <s v="DESARROLLO DE LA DIMENSIÓN VIDA SALUDABLE Y CONDICIONES NO TRANSMISIBLES DEL PROGRAMA SALUD PÚBLICA PRIORITARIA Y DIFERENTE, PLAN DE ACCION TRANSITORIO 2024 EN EL DEPARTAMENTO DE SUCRE (BPIN: 2024002700014) (Meta del Proyecto: 26) (Ejecución 2024: 26)"/>
    <m/>
    <s v="Se realizó Campaña de promoción de la salud y prevención de Cancer de Mama (Tipo de banco: Banco de Gestiones) (Meta de la gestión:  ) (Ejecutado: 1)"/>
    <m/>
    <m/>
    <m/>
    <n v="26"/>
    <n v="1"/>
    <s v="Superior"/>
    <n v="1"/>
    <n v="1"/>
    <s v="Superior"/>
    <m/>
    <n v="1"/>
    <s v="Superior"/>
    <n v="27"/>
    <n v="1"/>
    <s v="Superior"/>
    <n v="0"/>
    <n v="0"/>
    <n v="0"/>
    <n v="0"/>
    <n v="0"/>
    <n v="0"/>
    <n v="0"/>
    <n v="0"/>
    <n v="0"/>
    <n v="50000000"/>
    <n v="50000000"/>
    <n v="0"/>
    <n v="0"/>
    <n v="0"/>
    <n v="0"/>
    <n v="0"/>
    <n v="0"/>
    <n v="0"/>
    <n v="0"/>
    <n v="0"/>
    <n v="54000000"/>
    <n v="54000000"/>
    <n v="0"/>
    <n v="0"/>
    <n v="0"/>
    <n v="0"/>
    <n v="0"/>
    <n v="0"/>
    <n v="0"/>
    <n v="0"/>
    <n v="0"/>
    <n v="57780000"/>
    <n v="57780000"/>
    <n v="0"/>
    <n v="0"/>
    <n v="0"/>
    <n v="0"/>
    <n v="0"/>
    <n v="0"/>
    <n v="0"/>
    <n v="0"/>
    <n v="0"/>
    <n v="61824600"/>
    <n v="61824600"/>
    <n v="223604600"/>
    <s v="Este indicador lo ejecutará Inclusión Social"/>
    <s v="Proyecto: Prevencion de cancer de mama (Este proyecto no será ejecutado por Salud)"/>
  </r>
  <r>
    <s v="MT103"/>
    <s v="18"/>
    <s v="Transformación del Ser Humano"/>
    <s v="Tasa ajustada de mortalidad por tumor maligno de la mama de la mujer"/>
    <s v="12,02"/>
    <s v="Defunciones por cada 100.000 mujeres"/>
    <s v="2022"/>
    <s v="Ministerio de Salud y Protección Social"/>
    <s v="11"/>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25000000"/>
    <n v="0"/>
    <n v="0"/>
    <n v="0"/>
    <n v="0"/>
    <n v="0"/>
    <n v="0"/>
    <n v="25000000"/>
    <n v="0"/>
    <n v="0"/>
    <n v="0"/>
    <n v="25750000"/>
    <n v="0"/>
    <n v="0"/>
    <n v="0"/>
    <n v="0"/>
    <n v="0"/>
    <n v="0"/>
    <n v="25750000"/>
    <n v="0"/>
    <n v="0"/>
    <n v="0"/>
    <n v="26522500"/>
    <n v="0"/>
    <n v="0"/>
    <n v="0"/>
    <n v="0"/>
    <n v="0"/>
    <n v="0"/>
    <n v="26522500"/>
    <n v="0"/>
    <n v="0"/>
    <n v="0"/>
    <n v="27318175"/>
    <n v="0"/>
    <n v="0"/>
    <n v="0"/>
    <n v="0"/>
    <n v="0"/>
    <n v="0"/>
    <n v="27318175"/>
    <n v="104590675"/>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Vida Saludable y Enfermedades Cronicas No Transmisibles"/>
  </r>
  <r>
    <s v="MT104"/>
    <s v="19"/>
    <s v="Transformación del Ser Humano"/>
    <s v="Tasa ajustada de mortalidad por tumor maligno de la mama de la mujer"/>
    <s v="12,02"/>
    <s v="Defunciones por cada 100.000 mujeres"/>
    <s v="2022"/>
    <s v="Ministerio de Salud y Protección Social"/>
    <s v="11"/>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3000000"/>
    <n v="0"/>
    <n v="0"/>
    <n v="0"/>
    <n v="0"/>
    <n v="0"/>
    <n v="0"/>
    <n v="3000000"/>
    <n v="0"/>
    <n v="0"/>
    <n v="0"/>
    <n v="3090000"/>
    <n v="0"/>
    <n v="0"/>
    <n v="0"/>
    <n v="0"/>
    <n v="0"/>
    <n v="0"/>
    <n v="3090000"/>
    <n v="0"/>
    <n v="0"/>
    <n v="0"/>
    <n v="3182700"/>
    <n v="0"/>
    <n v="0"/>
    <n v="0"/>
    <n v="0"/>
    <n v="0"/>
    <n v="0"/>
    <n v="3182700"/>
    <n v="0"/>
    <n v="0"/>
    <n v="0"/>
    <n v="3278181"/>
    <n v="0"/>
    <n v="0"/>
    <n v="0"/>
    <n v="0"/>
    <n v="0"/>
    <n v="0"/>
    <n v="3278181"/>
    <n v="12550881"/>
    <s v="El proyecto para la vigencia 2024 se encuentra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Vida Saludable y Enfermedades Cronicas No Transmisibles"/>
  </r>
  <r>
    <s v="MT105"/>
    <s v="20"/>
    <s v="Transformación del Ser Humano"/>
    <s v="Tasa ajustada de mortalidad por lesiones autoinfligidas intencionalmente (suicidios)"/>
    <s v="4,3600000000000003"/>
    <s v="Defunciones por cada 100.000 habitantes"/>
    <s v="2022"/>
    <s v="Ministerio de Salud y Protección Social"/>
    <s v="4,4000000000000004"/>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341293651.80000001"/>
    <n v="0"/>
    <n v="0"/>
    <n v="0"/>
    <n v="0"/>
    <n v="0"/>
    <n v="0"/>
    <n v="341293651.80000001"/>
    <n v="0"/>
    <n v="0"/>
    <n v="0"/>
    <n v="351532461.35399997"/>
    <n v="0"/>
    <n v="0"/>
    <n v="0"/>
    <n v="0"/>
    <n v="0"/>
    <n v="0"/>
    <n v="351532461.35399997"/>
    <n v="0"/>
    <n v="0"/>
    <n v="0"/>
    <n v="362078435.19462001"/>
    <n v="0"/>
    <n v="0"/>
    <n v="0"/>
    <n v="0"/>
    <n v="0"/>
    <n v="0"/>
    <n v="362078435.19462001"/>
    <n v="0"/>
    <n v="0"/>
    <n v="0"/>
    <n v="372940788.2504586"/>
    <n v="0"/>
    <n v="0"/>
    <n v="0"/>
    <n v="0"/>
    <n v="0"/>
    <n v="0"/>
    <n v="372940788.2504586"/>
    <n v="1427845336.5990789"/>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de Convivencia social y Salud Mental "/>
  </r>
  <r>
    <s v="MT106"/>
    <s v="21"/>
    <s v="Transformación del Ser Humano"/>
    <s v="Tasa ajustada de mortalidad por lesiones autoinfligidas intencionalmente (suicidios)"/>
    <s v="4,3600000000000003"/>
    <s v="Defunciones por cada 100.000 habitantes"/>
    <s v="2022"/>
    <s v="Ministerio de Salud y Protección Social"/>
    <s v="4,4000000000000004"/>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310000000"/>
    <n v="0"/>
    <n v="0"/>
    <n v="0"/>
    <n v="0"/>
    <n v="0"/>
    <n v="0"/>
    <n v="310000000"/>
    <n v="0"/>
    <n v="0"/>
    <n v="0"/>
    <n v="319300000"/>
    <n v="0"/>
    <n v="0"/>
    <n v="0"/>
    <n v="0"/>
    <n v="0"/>
    <n v="0"/>
    <n v="319300000"/>
    <n v="0"/>
    <n v="0"/>
    <n v="0"/>
    <n v="328879000"/>
    <n v="0"/>
    <n v="0"/>
    <n v="0"/>
    <n v="0"/>
    <n v="0"/>
    <n v="0"/>
    <n v="328879000"/>
    <n v="0"/>
    <n v="0"/>
    <n v="0"/>
    <n v="338745370"/>
    <n v="0"/>
    <n v="0"/>
    <n v="0"/>
    <n v="0"/>
    <n v="0"/>
    <n v="0"/>
    <n v="338745370"/>
    <n v="129692437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de Convivencia social y Salud Mental "/>
  </r>
  <r>
    <s v="MT107"/>
    <s v="22"/>
    <s v="Transformación del Ser Humano"/>
    <s v="Tasa de fecundidad específica en mujeres de 10 a 19 años"/>
    <s v="34,6"/>
    <s v="Nacidos vivos de mujeres entre 10 y 19 años"/>
    <s v="2022"/>
    <s v="Ministerio de Salud y Protección Social"/>
    <s v="33"/>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84687973"/>
    <n v="0"/>
    <n v="0"/>
    <n v="0"/>
    <n v="0"/>
    <n v="0"/>
    <n v="0"/>
    <n v="84687973"/>
    <n v="0"/>
    <n v="0"/>
    <n v="0"/>
    <n v="87228612.189999998"/>
    <n v="0"/>
    <n v="0"/>
    <n v="0"/>
    <n v="0"/>
    <n v="0"/>
    <n v="0"/>
    <n v="87228612.189999998"/>
    <n v="0"/>
    <n v="0"/>
    <n v="0"/>
    <n v="89845470.555700004"/>
    <n v="0"/>
    <n v="0"/>
    <n v="0"/>
    <n v="0"/>
    <n v="0"/>
    <n v="0"/>
    <n v="89845470.555700004"/>
    <n v="0"/>
    <n v="0"/>
    <n v="0"/>
    <n v="92540834.672371"/>
    <n v="0"/>
    <n v="0"/>
    <n v="0"/>
    <n v="0"/>
    <n v="0"/>
    <n v="0"/>
    <n v="92540834.672371"/>
    <n v="354302890.41807097"/>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de Sexualidad,Derechos Sexuales y Reproductivos "/>
  </r>
  <r>
    <s v="MT108"/>
    <s v="23"/>
    <s v="Transformación del Ser Humano"/>
    <s v="Tasa de fecundidad específica en mujeres de 10 a 19 años"/>
    <s v="34,6"/>
    <s v="Nacidos vivos de mujeres entre 10 y 19 años"/>
    <s v="2022"/>
    <s v="Ministerio de Salud y Protección Social"/>
    <s v="33"/>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126841571"/>
    <n v="0"/>
    <n v="0"/>
    <n v="0"/>
    <n v="0"/>
    <n v="0"/>
    <n v="0"/>
    <n v="126841571"/>
    <n v="0"/>
    <n v="0"/>
    <n v="0"/>
    <n v="130646818.13"/>
    <n v="0"/>
    <n v="0"/>
    <n v="0"/>
    <n v="0"/>
    <n v="0"/>
    <n v="0"/>
    <n v="130646818.13"/>
    <n v="0"/>
    <n v="0"/>
    <n v="0"/>
    <n v="134566222.67390001"/>
    <n v="0"/>
    <n v="0"/>
    <n v="0"/>
    <n v="0"/>
    <n v="0"/>
    <n v="0"/>
    <n v="134566222.67390001"/>
    <n v="0"/>
    <n v="0"/>
    <n v="0"/>
    <n v="138603209.35411701"/>
    <n v="0"/>
    <n v="0"/>
    <n v="0"/>
    <n v="0"/>
    <n v="0"/>
    <n v="0"/>
    <n v="138603209.35411701"/>
    <n v="530657821.15801698"/>
    <s v="El proyecto para la vigencia 2024 se encuentra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de Sexualidad,Derechos Sexuales y Reproductivos "/>
  </r>
  <r>
    <s v="MT109"/>
    <s v="24"/>
    <s v="Transformación del Ser Humano"/>
    <s v="Tasa de fecundidad específica en mujeres de 10 a 14 años"/>
    <s v="3"/>
    <s v="Nacidos vivos de mujeres entre 10 y 14 años"/>
    <s v="2022"/>
    <s v="Ministerio de Salud y Protección Social"/>
    <s v="2,2000000000000002"/>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84687973"/>
    <n v="0"/>
    <n v="0"/>
    <n v="0"/>
    <n v="0"/>
    <n v="0"/>
    <n v="0"/>
    <n v="84687973"/>
    <n v="0"/>
    <n v="0"/>
    <n v="0"/>
    <n v="87228612.189999998"/>
    <n v="0"/>
    <n v="0"/>
    <n v="0"/>
    <n v="0"/>
    <n v="0"/>
    <n v="0"/>
    <n v="87228612.189999998"/>
    <n v="0"/>
    <n v="0"/>
    <n v="0"/>
    <n v="89845470.555700004"/>
    <n v="0"/>
    <n v="0"/>
    <n v="0"/>
    <n v="0"/>
    <n v="0"/>
    <n v="0"/>
    <n v="89845470.555700004"/>
    <n v="0"/>
    <n v="0"/>
    <n v="0"/>
    <n v="92540834.672371"/>
    <n v="0"/>
    <n v="0"/>
    <n v="0"/>
    <n v="0"/>
    <n v="0"/>
    <n v="0"/>
    <n v="92540834.672371"/>
    <n v="354302890.41807097"/>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de Sexualidad,Derechos Sexuales y Reproductivos "/>
  </r>
  <r>
    <s v="MT110"/>
    <s v="25"/>
    <s v="Transformación del Ser Humano"/>
    <s v="Tasa de fecundidad específica en mujeres de 10 a 14 años"/>
    <s v="3"/>
    <s v="Nacidos vivos de mujeres entre 10 y 14 años"/>
    <s v="2022"/>
    <s v="Ministerio de Salud y Protección Social"/>
    <s v="2,2000000000000002"/>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126841571"/>
    <n v="0"/>
    <n v="0"/>
    <n v="0"/>
    <n v="0"/>
    <n v="0"/>
    <n v="0"/>
    <n v="126841571"/>
    <n v="0"/>
    <n v="0"/>
    <n v="0"/>
    <n v="130646818.13"/>
    <n v="0"/>
    <n v="0"/>
    <n v="0"/>
    <n v="0"/>
    <n v="0"/>
    <n v="0"/>
    <n v="130646818.13"/>
    <n v="0"/>
    <n v="0"/>
    <n v="0"/>
    <n v="134566222.67390001"/>
    <n v="0"/>
    <n v="0"/>
    <n v="0"/>
    <n v="0"/>
    <n v="0"/>
    <n v="0"/>
    <n v="134566222.67390001"/>
    <n v="0"/>
    <n v="0"/>
    <n v="0"/>
    <n v="138603209.35411701"/>
    <n v="0"/>
    <n v="0"/>
    <n v="0"/>
    <n v="0"/>
    <n v="0"/>
    <n v="0"/>
    <n v="138603209.35411701"/>
    <n v="530657821.15801698"/>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de Sexualidad,Derechos Sexuales y Reproductivos "/>
  </r>
  <r>
    <s v="MT111"/>
    <s v="26"/>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0"/>
    <n v="0"/>
    <n v="0"/>
    <n v="0"/>
    <n v="0"/>
    <n v="0"/>
    <n v="0"/>
    <n v="0"/>
    <n v="0"/>
    <n v="0"/>
    <n v="0"/>
    <n v="0"/>
    <n v="0"/>
    <n v="0"/>
    <n v="0"/>
    <n v="0"/>
    <n v="0"/>
    <n v="0"/>
    <n v="0"/>
    <n v="0"/>
    <n v="0"/>
    <n v="0"/>
    <n v="0"/>
    <n v="0"/>
    <n v="0"/>
    <n v="0"/>
    <n v="0"/>
    <n v="0"/>
    <n v="0"/>
    <n v="0"/>
    <n v="0"/>
    <n v="0"/>
    <n v="0"/>
    <n v="0"/>
    <n v="0"/>
    <n v="0"/>
    <n v="0"/>
    <n v="0"/>
    <n v="0"/>
    <n v="0"/>
    <n v="0"/>
    <n v="0"/>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Asistencia técnica a los municipios"/>
  </r>
  <r>
    <s v="MT112"/>
    <s v="27"/>
    <s v="Transformación del Ser Humano"/>
    <s v="Incidencia del dengue"/>
    <s v="494,9"/>
    <s v="Casos por cada 100.000 habitantes"/>
    <s v="2022"/>
    <s v="Ministerio de Salud y Protección Social"/>
    <s v="300"/>
    <s v="3 Salud y bienestar"/>
    <s v="Salud"/>
    <s v="12"/>
    <s v="Salud Pública para la Mejorar la Vida de los Sucreños"/>
    <s v="Salud y Protección Social"/>
    <s v="19"/>
    <s v="Salud Pública"/>
    <s v="1905"/>
    <s v="Servicio de gestión del riesgo para abordar situaciones situaciones endemo-epidémicas"/>
    <s v="1905043"/>
    <s v="Campañas de gestión del riesgo para abordar situaciones situaciones endemo-epidémicas implementadas"/>
    <s v="190504300"/>
    <s v="Corresponde a la gestión integral de riesgos que propician la aparición de eventos que se caracterizan por presentar endemias focalizadas, escenarios variables de transmisión y patrones con comportamientos seculares, temporales, estacionales y cíclicos en poblaciones de riesgo. Incluye la reducción de la carga de las Enfermedades Transmitidas por Vectores - ETV (Malaria, Dengue, Leishmaniasis, Enfermedad de Chagas), enfermedades transmitidas por animales vertebrados (Encefalitis, Rabia, Leptospirosis, Brucelosis, Toxoplasmosis y otras). "/>
    <s v="Número de campañas"/>
    <s v="No"/>
    <s v="Número"/>
    <n v="4"/>
    <s v="Acumulativo"/>
    <x v="3"/>
    <n v="4"/>
    <n v="0"/>
    <n v="0"/>
    <n v="0"/>
    <s v="DESARROLLO DE LA DIMENSIÓN VIDA SALUDABLE Y ENFERMEDADES TRANSMISIBLES – CONDICIONES Y SITUACIONES ENDEMOEPIDEMICAS DEL PROGRAMA SALUD PÚBLICA PRIORITARIA Y DIFERENTE, PLAN DE ACCION TRANSITORIO 2024 EN EL DEPARTAMENTO DE SUCRE (BPIN: 2024002700015) (Meta del Proyecto: 26) (Ejecución 2024: 26)_x000a__x000a_CARACTERIZACIÓN DEL RIESGO DE ENFERMEDADES TRANSMITIDAS POR VECTORES BASADO EN VIGILANCIA ENTOMOLÓGICA Y ANÁLISIS MOLECULAR DE AGENTES ETIOLÓGICOS DE VECTORES TRANSMISORES EN EL DEPARTAMENTO DE SUCRE (BPIN: 2024002700090) (Meta del Proyecto: 8) (Ejecución 2024: 8)_x000a__x000a_FORTALECIMIENTO DE CAPACIDADES PARA ATENDER LA EMERGENCIA POR DENGUE EN EL DEPARTAMENTO DE SUCRE (BPIN:  202400000002295) (Meta del Proyecto: 1) (Ejecución 2024: 1)"/>
    <s v="Implementación del plan de manejo integrado de vectores en el departamento de  Sucre (BPIN: 202500000030276) (Tipo de Banco: Banco Territorial)_x000a__x000a_Caracterización del riesgo de enfermedades transmitidas por vectores basado en vigilancia entomológica y análisis molecular de agentes etiológicos de vectores transmisores e implementación de medidas preventivas vigencia 2025 en el departamento de  Sucre (BPIN: 202500000030808) (Tipo de Banco: Banco Territorial)"/>
    <s v="Caracterización del riesgo de enfermedades transmitidas por vectores basado en vigilancia entomológica y análisis molecular de agentes etiológicos de vectores transmisores e implementación de medidas preventivas vigencia 2025 en el departamento de  Sucre (Bpin: 202500000030808) (Tipo de Banco: Banco Territorial) (Meta total del indicador: 1.0) (Meta total de la vigencia: 1.0) (Ejecutado: 1.0)_x000a__x000a_Implementación del plan de manejo integrado de vectores en el departamento de  Sucre (Bpin: 202500000030276) (Tipo de Banco: Banco Territorial) (Meta total del indicador: 1.0) (Meta total de la vigencia: 1.0) (Ejecutado: 1.0)"/>
    <m/>
    <m/>
    <m/>
    <n v="35"/>
    <n v="1"/>
    <s v="Superior"/>
    <n v="2"/>
    <n v="1"/>
    <s v="Superior"/>
    <m/>
    <m/>
    <m/>
    <n v="37"/>
    <n v="1"/>
    <s v="Superior"/>
    <n v="0"/>
    <n v="334730849"/>
    <n v="0"/>
    <n v="129384181.3"/>
    <n v="0"/>
    <n v="0"/>
    <n v="1213946153"/>
    <n v="0"/>
    <n v="0"/>
    <n v="0"/>
    <n v="1678061183.3"/>
    <n v="0"/>
    <n v="358162008.43000001"/>
    <n v="0"/>
    <n v="133265706.73899999"/>
    <n v="0"/>
    <n v="0"/>
    <n v="0"/>
    <n v="0"/>
    <n v="0"/>
    <n v="0"/>
    <n v="491427715.16900003"/>
    <n v="0"/>
    <n v="383233349.02010012"/>
    <n v="0"/>
    <n v="137263677.94117001"/>
    <n v="0"/>
    <n v="0"/>
    <n v="0"/>
    <n v="0"/>
    <n v="0"/>
    <n v="0"/>
    <n v="520497026.96127009"/>
    <n v="0"/>
    <n v="410059683.45150709"/>
    <n v="0"/>
    <n v="141381588.27940509"/>
    <n v="0"/>
    <n v="0"/>
    <n v="0"/>
    <n v="0"/>
    <n v="0"/>
    <n v="0"/>
    <n v="551441271.73091221"/>
    <n v="3241427197.1611819"/>
    <m/>
    <s v="Corresponde al EBS que ejecuta las acciones del PIC departamental. (Esta observación no es aplicable para los proyectos relacionados)."/>
  </r>
  <r>
    <s v="MT113"/>
    <s v="28"/>
    <s v="Transformación del Ser Humano"/>
    <s v="Incidencia del dengue"/>
    <s v="494,9"/>
    <s v="Casos por cada 100.000 habitantes"/>
    <s v="2022"/>
    <s v="Ministerio de Salud y Protección Social"/>
    <s v="300"/>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240000000"/>
    <n v="0"/>
    <n v="0"/>
    <n v="0"/>
    <n v="0"/>
    <n v="0"/>
    <n v="0"/>
    <n v="240000000"/>
    <n v="0"/>
    <n v="0"/>
    <n v="0"/>
    <n v="247200000"/>
    <n v="0"/>
    <n v="0"/>
    <n v="0"/>
    <n v="0"/>
    <n v="0"/>
    <n v="0"/>
    <n v="247200000"/>
    <n v="0"/>
    <n v="0"/>
    <n v="0"/>
    <n v="254616000"/>
    <n v="0"/>
    <n v="0"/>
    <n v="0"/>
    <n v="0"/>
    <n v="0"/>
    <n v="0"/>
    <n v="254616000"/>
    <n v="0"/>
    <n v="0"/>
    <n v="0"/>
    <n v="262254480"/>
    <n v="0"/>
    <n v="0"/>
    <n v="0"/>
    <n v="0"/>
    <n v="0"/>
    <n v="0"/>
    <n v="262254480"/>
    <n v="100407048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Recurso humano de la planta de personal de ETV, por rentas cedidas y Transferencia de la nacion (Esta observación no es aplicable, para los proyectos relacionados)"/>
  </r>
  <r>
    <s v="MT114"/>
    <s v="29"/>
    <s v="Transformación del Ser Humano"/>
    <s v="Incidencia del dengue"/>
    <s v="494,9"/>
    <s v="Casos por cada 100.000 habitantes"/>
    <s v="2022"/>
    <s v="Ministerio de Salud y Protección Social"/>
    <s v="300"/>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179319683.40000001"/>
    <n v="0"/>
    <n v="0"/>
    <n v="0"/>
    <n v="0"/>
    <n v="0"/>
    <n v="0"/>
    <n v="179319683.40000001"/>
    <n v="0"/>
    <n v="0"/>
    <n v="0"/>
    <n v="184699273.90200001"/>
    <n v="0"/>
    <n v="0"/>
    <n v="0"/>
    <n v="0"/>
    <n v="0"/>
    <n v="0"/>
    <n v="184699273.90200001"/>
    <n v="0"/>
    <n v="0"/>
    <n v="0"/>
    <n v="190240252.11906001"/>
    <n v="0"/>
    <n v="0"/>
    <n v="0"/>
    <n v="0"/>
    <n v="0"/>
    <n v="0"/>
    <n v="190240252.11906001"/>
    <n v="0"/>
    <n v="0"/>
    <n v="0"/>
    <n v="195947459.68263179"/>
    <n v="0"/>
    <n v="0"/>
    <n v="0"/>
    <n v="0"/>
    <n v="0"/>
    <n v="0"/>
    <n v="195947459.68263179"/>
    <n v="750206669.1036917"/>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l componente Enfermedades Endemoepidemicas (ETV)"/>
  </r>
  <r>
    <s v="MT115"/>
    <s v="30"/>
    <s v="Transformación del Ser Humano"/>
    <s v="Incidencia de la rabia humana"/>
    <s v="0"/>
    <s v="Casos por cada 100.000 habitantes"/>
    <s v="2022"/>
    <s v="Secretaría de Salud Departamental"/>
    <s v="0"/>
    <s v="3 Salud y bienestar"/>
    <s v="Salud"/>
    <s v="11"/>
    <s v="Inspección, Vigilancia y Control para Mejorar Nuestro Sistema de Salud"/>
    <s v="Salud y Protección Social"/>
    <s v="19"/>
    <s v="Inspección, vigilancia y control"/>
    <s v="1903"/>
    <s v="Servicio de inspección, vigilancia y control de los factores del riesgo del ambiente que afectan la salud humana"/>
    <s v="1903035"/>
    <s v="Distritos con acciones de Inspección Vigilancia y Control reales y efectivas de los factores del riesgo del ambiente que afectan la salud humana realizados"/>
    <s v="190303500"/>
    <s v="El Servicio  de Inspección Vigilancia y Control de los factores del riesgo del ambiente permite que las entidades territoriales cuenten con acciones de Inspección Vigilancia y Control, reales y efectivas  que permitan identificar  los factores de riesgo ambiente que afectan la salud humana."/>
    <s v="Número de distritos"/>
    <s v="No"/>
    <s v="Número"/>
    <n v="8"/>
    <s v="Acumulativo"/>
    <x v="3"/>
    <n v="2"/>
    <n v="2"/>
    <n v="2"/>
    <n v="2"/>
    <s v="IMPLEMENTACIÓN DEL PROGRAMA COMPASIÓN POR LA BIODIVERSIDAD, PLAN DE ACCION TRANSITORIO 2024  EN EL DEPARTAMENTO DE SUCRE (BPIN: 2024002700018) (Meta del Proyecto: 1) (Ejecución 2024: 1)_x000a__x000a_ FORTALECIMIENTO DE LA GOBERNANZA Y GOBERNABILIDAD PARA EL DESARROLLO DE ACCIONES DEL PLAN TERRITORIAL DE SALUD VIGENCIA 2024 EN EL DEPARTAMENTO DE SUCRE (BPIN: 2024002700152) (Meta del Proyecto: 1) (Ejecución 2024: 1)"/>
    <s v="DESARROLLO DE ACCIONES DE PROMOCIÓN DE LA TENENCIA RESPONSABLE DE ANIMALES DE COMPAÑÍA (PERROS Y GATOS), PARA LA PREVENCIÓN DE ZOONOSIS EN EL DEPARTAMENTO DE SUCRE. (BPIN: 202500000035100) (Tipo de Banco: Banco Territorial)_x000a__x000a_Desarrollo de acciones complementarias al fortalecimiento de la Gobernanza y Gobernabilidad para el desarrollo de acciones del Plan Territorial de Salud Vigencia 2025 en el departamento de   Sucre (BPIN: 202500000042596) (Tipo de Banco: Banco Territorial)"/>
    <s v="Desarrollo de acciones de promoción de la tenencia responsable de animales de compañía (perros y gatos), para la prevención de zoonosis en el departamento de  Sucre (Bpin: 202500000035100) (Tipo de Banco: Banco Territorial) (Meta total del indicador: 1.0) (Meta total de la vigencia: 1.0) (Ejecutado: 1.0)_x000a__x000a_Desarrollo de acciones complementarias al fortalecimiento de la Gobernanza y Gobernabilidad para el desarrollo de acciones del Plan Territorial de Salud Vigencia 2025 en el departamento de   Sucre (Bpin: 202500000042596) (Tipo de Banco: Banco Territorial) (Meta total del indicador: 1.0) (Meta total de la vigencia: 1.0) (Ejecutado: 1.0)"/>
    <s v="En el Marco del Proyecto: Fortalecimiento de la Gobernanza y Gobernabilidad para el desarrollo de acciones del plan terrritorial de salud vigencia 2026 en el departamento de Sucre (BPIN: 202500000047955) Se realiza Inspección, Vigilancia y Control en los 26 municipios y el departamento. (Tipo de Banco: Banco de Gestiones)"/>
    <s v="En el Marco del Proyecto: Fortalecimiento de la Gobernanza y Gobernabilidad para el desarrollo de acciones del plan terrritorial de salud vigencia 2026 en el departamento de Sucre (BPIN: 202500000047955) Se realiza Inspección, Vigilancia y Control en los 26 municipios y el departamento. (Ejecución: 2) (Tipo de banco: Banco de Gestiones)"/>
    <s v="FORTALECIMIENTO DE LA GOBERNANZA Y GOBERNABILIDAD PARA EL DESARROLLO DE ACCIONES DEL PLAN TERRITORIAL DE SALUD VIGENCIA 2027 EN EL DEPARTAMENTO DE SUCRE (Por Formular) (Bpin: )"/>
    <n v="2"/>
    <n v="1"/>
    <s v="Superior"/>
    <n v="2"/>
    <n v="1"/>
    <s v="Superior"/>
    <n v="2"/>
    <n v="1"/>
    <s v="Superior"/>
    <n v="6"/>
    <n v="0.75"/>
    <s v="Alto"/>
    <n v="0"/>
    <n v="0"/>
    <n v="0"/>
    <n v="1044505879"/>
    <n v="0"/>
    <n v="0"/>
    <n v="0"/>
    <n v="0"/>
    <n v="0"/>
    <n v="0"/>
    <n v="1044505879"/>
    <n v="0"/>
    <n v="0"/>
    <n v="0"/>
    <n v="1075841055.3699999"/>
    <n v="0"/>
    <n v="0"/>
    <n v="0"/>
    <n v="0"/>
    <n v="0"/>
    <n v="0"/>
    <n v="1075841055.3699999"/>
    <n v="0"/>
    <n v="0"/>
    <n v="0"/>
    <n v="1108116287.0311"/>
    <n v="0"/>
    <n v="0"/>
    <n v="0"/>
    <n v="0"/>
    <n v="0"/>
    <n v="0"/>
    <n v="1108116287.0311"/>
    <n v="0"/>
    <n v="0"/>
    <n v="0"/>
    <n v="1141359775.64203"/>
    <n v="0"/>
    <n v="0"/>
    <n v="0"/>
    <n v="0"/>
    <n v="0"/>
    <n v="0"/>
    <n v="1141359775.64203"/>
    <n v="4369822997.043129"/>
    <s v="Los proyecto anotados en la casilla 2024 con sus códigos BPIN, se tomaron de la pestaña BASE PARA CONSULTA porque en Portafolio 2024 no se encuentran. La fuente de financiación para todos los proyectos relacionados es SGP SALUD."/>
    <s v="_x000a__x000a_Proyecto : Implementacion de acciones para el desarrollo de la dimension salud ambiental, componente Sacionees de salud relacionadas con el ambiente (Zoonosis)"/>
  </r>
  <r>
    <s v="MT116"/>
    <s v="31"/>
    <s v="Transformación del Ser Humano"/>
    <s v="Tasa de enfermedad laboral"/>
    <s v="6,5"/>
    <s v="Casos por cada 100.000 afiliados al SGSST"/>
    <s v="2023"/>
    <s v="Secretaría de Salud Departamental (estimación propia)"/>
    <s v="5"/>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100000000"/>
    <n v="0"/>
    <n v="0"/>
    <n v="0"/>
    <n v="0"/>
    <n v="0"/>
    <n v="0"/>
    <n v="100000000"/>
    <n v="0"/>
    <n v="0"/>
    <n v="0"/>
    <n v="103000000"/>
    <n v="0"/>
    <n v="0"/>
    <n v="0"/>
    <n v="0"/>
    <n v="0"/>
    <n v="0"/>
    <n v="103000000"/>
    <n v="0"/>
    <n v="0"/>
    <n v="0"/>
    <n v="106090000"/>
    <n v="0"/>
    <n v="0"/>
    <n v="0"/>
    <n v="0"/>
    <n v="0"/>
    <n v="0"/>
    <n v="106090000"/>
    <n v="0"/>
    <n v="0"/>
    <n v="0"/>
    <n v="109272700"/>
    <n v="0"/>
    <n v="0"/>
    <n v="0"/>
    <n v="0"/>
    <n v="0"/>
    <n v="0"/>
    <n v="109272700"/>
    <n v="41836270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royecto : Implementacion de acciones para el desarrollo de la dimension salud ambiental, componente Sacionees de salud relacionadas con el ambiente (Zoonosis) (Esta observación no es aplicable, para los proyectos relacionados)"/>
  </r>
  <r>
    <s v="MT117"/>
    <s v="32"/>
    <s v="Transformación del Ser Humano"/>
    <s v="Tasa de enfermedad laboral"/>
    <s v="6,5"/>
    <s v="Casos por cada 100.000 afiliados al SGSST"/>
    <s v="2023"/>
    <s v="Secretaría de Salud Departamental (estimación propia)"/>
    <s v="5"/>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158305376.19999999"/>
    <n v="0"/>
    <n v="0"/>
    <n v="0"/>
    <n v="0"/>
    <n v="0"/>
    <n v="0"/>
    <n v="158305376.19999999"/>
    <n v="0"/>
    <n v="0"/>
    <n v="0"/>
    <n v="163054537.486"/>
    <n v="0"/>
    <n v="0"/>
    <n v="0"/>
    <n v="0"/>
    <n v="0"/>
    <n v="0"/>
    <n v="163054537.486"/>
    <n v="0"/>
    <n v="0"/>
    <n v="0"/>
    <n v="167946173.61058"/>
    <n v="0"/>
    <n v="0"/>
    <n v="0"/>
    <n v="0"/>
    <n v="0"/>
    <n v="0"/>
    <n v="167946173.61058"/>
    <n v="0"/>
    <n v="0"/>
    <n v="0"/>
    <n v="172984558.8188974"/>
    <n v="0"/>
    <n v="0"/>
    <n v="0"/>
    <n v="0"/>
    <n v="0"/>
    <n v="0"/>
    <n v="172984558.8188974"/>
    <n v="662290646.11547744"/>
    <s v="El proyecto para la vigencia 2024 se encuentra formulado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Salud y Ambito Laboral "/>
  </r>
  <r>
    <s v="MT118"/>
    <s v="33"/>
    <s v="Transformación del Ser Humano"/>
    <s v="Tasa de enfermedad laboral"/>
    <s v="6,5"/>
    <s v="Casos por cada 100.000 afiliados al SGSST"/>
    <s v="2023"/>
    <s v="Secretaría de Salud Departamental (estimación propia)"/>
    <s v="5"/>
    <s v="3 Salud y bienestar"/>
    <s v="Salud"/>
    <s v="12"/>
    <s v="Salud Pública para la Mejorar la Vida de los Sucreños"/>
    <s v="Salud y Protección Social"/>
    <s v="19"/>
    <s v="Salud Pública"/>
    <s v="1905"/>
    <s v="Servicio de gestión del riesgo para abordar situaciones prevalentes de origen laboral"/>
    <s v="1905025"/>
    <s v="Campañas de gestión del riesgo para abordar situaciones prevalentes de origen laboral implementadas"/>
    <s v="190502500"/>
    <s v="Corresponde a las acciones que previenen la carga de la enfermedad relacionada con la salud y bienestar de todos los trabajadores derivados de la ocupación. Permite anticipar, conocer, evaluar y controlar los riesgos que pueden afectar la seguridad y salud en el trabajo."/>
    <s v="Número de campañas"/>
    <s v="No"/>
    <s v="Número"/>
    <n v="4"/>
    <s v="Acumulativo"/>
    <x v="3"/>
    <n v="4"/>
    <n v="0"/>
    <n v="0"/>
    <n v="0"/>
    <s v="DESARROLLO DE LA DIMENSIÓN SALUD Y ÁMBITO LABORAL DEL PROGRAMA SALUD PÚBLICA PRIORITARIA Y DIFERENTE, PLAN DE ACCIÓN TRANSITORIO 2024 EN EL DEPARTAMENTO DE SUCRE (BPIN: 2024002700004) (Meta del Proyecto: 15) (Ejecución 2024: 15)"/>
    <m/>
    <m/>
    <m/>
    <m/>
    <m/>
    <n v="15"/>
    <n v="1"/>
    <s v="Superior"/>
    <m/>
    <m/>
    <m/>
    <m/>
    <m/>
    <m/>
    <n v="15"/>
    <n v="1"/>
    <s v="Superior"/>
    <n v="0"/>
    <n v="0"/>
    <n v="0"/>
    <n v="0"/>
    <n v="0"/>
    <n v="0"/>
    <n v="0"/>
    <n v="0"/>
    <n v="0"/>
    <n v="0"/>
    <n v="0"/>
    <n v="0"/>
    <n v="0"/>
    <n v="0"/>
    <n v="0"/>
    <n v="0"/>
    <n v="0"/>
    <n v="0"/>
    <n v="0"/>
    <n v="0"/>
    <n v="0"/>
    <n v="0"/>
    <n v="0"/>
    <n v="0"/>
    <n v="0"/>
    <n v="0"/>
    <n v="0"/>
    <n v="0"/>
    <n v="0"/>
    <n v="0"/>
    <n v="0"/>
    <n v="0"/>
    <n v="0"/>
    <n v="0"/>
    <n v="0"/>
    <n v="0"/>
    <n v="0"/>
    <n v="0"/>
    <n v="0"/>
    <n v="0"/>
    <n v="0"/>
    <n v="0"/>
    <n v="0"/>
    <n v="0"/>
    <n v="0"/>
    <m/>
    <m/>
  </r>
  <r>
    <s v="MT119"/>
    <s v="34"/>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Entrega de kits de potabilización de agua, toldillos y repelentes en los municipios de: San Benito Abad, San Marcos, Galeras, Sucre, Majagual y Caimito (Tipo Banco: Banco de Gestiones) (Meta de la gestión: 1)_x000a__x000a_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_x000a__x000a_Entrega de kits de potabilización de agua, toldillos y repelentes en los municipios de: San Benito Abad, San Marcos, Galeras, Sucre, Majagual y Caimito (Tipo de banco: Banco de Gestiones) (Meta de la gestión: 1) (Ejecutado: 1)"/>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5"/>
    <n v="1"/>
    <s v="Superior"/>
    <m/>
    <n v="1"/>
    <s v="Superior"/>
    <n v="16"/>
    <n v="1"/>
    <s v="Superior"/>
    <n v="0"/>
    <n v="0"/>
    <n v="0"/>
    <n v="50000000"/>
    <n v="0"/>
    <n v="0"/>
    <n v="0"/>
    <n v="0"/>
    <n v="0"/>
    <n v="0"/>
    <n v="50000000"/>
    <n v="0"/>
    <n v="0"/>
    <n v="0"/>
    <n v="51500000"/>
    <n v="0"/>
    <n v="0"/>
    <n v="0"/>
    <n v="0"/>
    <n v="0"/>
    <n v="0"/>
    <n v="51500000"/>
    <n v="0"/>
    <n v="0"/>
    <n v="0"/>
    <n v="53045000"/>
    <n v="0"/>
    <n v="0"/>
    <n v="0"/>
    <n v="0"/>
    <n v="0"/>
    <n v="0"/>
    <n v="53045000"/>
    <n v="0"/>
    <n v="0"/>
    <n v="0"/>
    <n v="54636350"/>
    <n v="0"/>
    <n v="0"/>
    <n v="0"/>
    <n v="0"/>
    <n v="0"/>
    <n v="0"/>
    <n v="54636350"/>
    <n v="209181350"/>
    <s v="El proyecto para la vigencia 2024 se encuentra formulado con BPIN. El proyecto para la vigencia 2025, se registrará en banco de proyectos antes de finalizar la vigencia 2024 y así sucesivamente. Los proyectos relacionados incluyen el componente PIC de cada una de las &quot;dimensiones&quot;. Fuente de Financiación: SGP SALUD."/>
    <s v="Planeacion proyecto PIC de cada vigencia"/>
  </r>
  <r>
    <s v="MT120"/>
    <s v="35"/>
    <s v="Transformación del Ser Humano"/>
    <s v="Gestión de Políticas, Planes y Proyectos en Salud"/>
    <s v="26"/>
    <s v="Número"/>
    <s v="2023"/>
    <s v="Secretaría de Salud Departamental (estimación propia)"/>
    <s v="26"/>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FORTALECIMIENTO DE LA GOBERNANZA Y GOBERNABILIDAD PARA EL DESARROLLO DE ACCIONES DEL PLAN TERRITORIAL DE SALUD VIGENCIA 2027 EN EL DEPARTAMENTO DE SUCRE (Por Formular) (Bpin: )"/>
    <n v="26"/>
    <n v="1"/>
    <s v="Superior"/>
    <n v="390"/>
    <n v="1"/>
    <s v="Superior"/>
    <m/>
    <n v="1"/>
    <s v="Superior"/>
    <n v="416"/>
    <n v="1"/>
    <s v="Superior"/>
    <n v="0"/>
    <n v="0"/>
    <n v="0"/>
    <n v="165245784"/>
    <n v="0"/>
    <n v="0"/>
    <n v="0"/>
    <n v="0"/>
    <n v="0"/>
    <n v="0"/>
    <n v="165245784"/>
    <n v="0"/>
    <n v="0"/>
    <n v="0"/>
    <n v="170203157.52000001"/>
    <n v="0"/>
    <n v="0"/>
    <n v="0"/>
    <n v="0"/>
    <n v="0"/>
    <n v="0"/>
    <n v="170203157.52000001"/>
    <n v="0"/>
    <n v="0"/>
    <n v="0"/>
    <n v="175309252.24559999"/>
    <n v="0"/>
    <n v="0"/>
    <n v="0"/>
    <n v="0"/>
    <n v="0"/>
    <n v="0"/>
    <n v="175309252.24559999"/>
    <n v="0"/>
    <n v="0"/>
    <n v="0"/>
    <n v="180568529.81296799"/>
    <n v="0"/>
    <n v="0"/>
    <n v="0"/>
    <n v="0"/>
    <n v="0"/>
    <n v="0"/>
    <n v="180568529.81296799"/>
    <n v="691326723.57856798"/>
    <m/>
    <s v="Proyecto: Fortalecimiento de la Autoridad Sanitaria y ambiental"/>
  </r>
  <r>
    <s v="MT121"/>
    <s v="36"/>
    <s v="Transformación del Ser Humano"/>
    <s v="Personas con discapacidad certificada"/>
    <s v="3301"/>
    <s v="Personas"/>
    <s v="2023"/>
    <s v="Ministerio de Salud y Protección Social"/>
    <s v="3601"/>
    <s v="3 Salud y bienestar"/>
    <s v="Salud"/>
    <s v="12"/>
    <s v="Salud Pública para la Mejorar la Vida de los Sucreños"/>
    <s v="Salud y Protección Social"/>
    <s v="19"/>
    <s v="Salud Pública"/>
    <s v="1905"/>
    <s v="Servicio de certificación de discapacidad para las personas con discapacidad"/>
    <s v="1905040"/>
    <s v="Personas con servicio de certificación de discapacidad"/>
    <s v="190504000"/>
    <s v="Corresponde a las acciones para la valoración clínica multidisciplinaria simultánea para identificar la condición de discapacidad, registro de localización y caracterización de las personas con discapacidad y generación del certificado de discapacidad."/>
    <s v="Número de personas"/>
    <s v="No"/>
    <s v="Número"/>
    <n v="8000"/>
    <s v="Acumulativo"/>
    <x v="3"/>
    <n v="1033"/>
    <n v="2350"/>
    <n v="2350"/>
    <n v="2267"/>
    <s v="IMPLEMENTACIÓN DE LA CERTIFICACIÓN DE DISCAPACIDAD Y REGISTRO DE LOCALIZACIÓN Y CARACTERIZACIÓN DE PERSONAS CON DISCAPACIDAD VIGENCIA 2024 EN EL DEPARTAMENTO DE SUCRE (BPIN: 2024002700114) (Meta del Proyecto: 1033) (Ejecución 2024: 1033)"/>
    <s v="Implementación del proceso de certificación de discapacidad y registro de localización y caracterización de personas con Discapacidad vigencia 2025, en el departamento de Sucre (BPIN: 202500000020257) (Tipo de Banco: Banco Territorial)_x000a__x000a_Implementación del complemento del proceso de certificación de discapacidad y registro de localización y caracterización de personas con Discapacidad vigencia 2025, en el departamento de Sucre (BPIN: 202500000027045) (Tipo de Banco: Banco Territorial)"/>
    <s v="Implementación de complemento del proceso de certificación de discapacidad y registro de localización y caracterización de personas con discapacidad, vigencia 2025, en el departamento de   Sucre (Bpin: 202500000027045) (Tipo de Banco: Banco Territorial) (Meta total del indicador: 809.0) (Meta total de la vigencia: 809.0) (Ejecutado: 809.0)_x000a__x000a_Implementación del proceso de certificación de discapacidad y registro de localización y caracterización de personas con Discapacidad vigencia 2025, en el departamento de   Sucre (Bpin: 202500000020257) (Tipo de Banco: Banco Territorial) (Meta total del indicador: 1309.0) (Meta total de la vigencia: 1309.0) (Ejecutado: 1309.0)"/>
    <s v="Implementación DEL PROCESO DE CERTIFICACIÓN DE DISCAPACIDAD Y REGISTRO DE LOCALIZACIÓN Y CARACTERIZACIÓN DE PERSONAS CON DISCAPACIDAD, VIGENCIA 2026, EN EL DEPARTAMENTO DE Sucre (BPIN: 202500000043536) (Meta del proyecto: 849) (Tipo de Banco: Banco Territorial) (Estado en Portafolio: Registrado en banco)"/>
    <m/>
    <s v="IMPLEMENTACIÓN DE LA CERTIFICACIÓN DE DISCAPACIDAD Y REGISTRO DE LOCALIZACIÓN Y CARACTERIZACIÓN DE PERSONAS CON DISCAPACIDAD VIGENCIA 2027 EN EL DEPARTAMENTO DE SUCRE (Por Formular) (Bpin: )"/>
    <n v="1033"/>
    <n v="1"/>
    <s v="Superior"/>
    <n v="2118"/>
    <n v="0.90127659574468078"/>
    <s v="Alto"/>
    <m/>
    <n v="0"/>
    <s v="Minimo"/>
    <n v="3151"/>
    <n v="0.39387499999999998"/>
    <s v="Medio"/>
    <n v="0"/>
    <n v="0"/>
    <n v="0"/>
    <n v="0"/>
    <n v="0"/>
    <n v="0"/>
    <n v="423057600"/>
    <n v="0"/>
    <n v="0"/>
    <n v="0"/>
    <n v="423057600"/>
    <n v="0"/>
    <n v="0"/>
    <n v="0"/>
    <n v="0"/>
    <n v="0"/>
    <n v="0"/>
    <n v="0"/>
    <n v="0"/>
    <n v="0"/>
    <n v="0"/>
    <n v="0"/>
    <n v="0"/>
    <n v="0"/>
    <n v="0"/>
    <n v="0"/>
    <n v="0"/>
    <n v="0"/>
    <n v="0"/>
    <n v="0"/>
    <n v="0"/>
    <n v="0"/>
    <n v="0"/>
    <n v="0"/>
    <n v="0"/>
    <n v="0"/>
    <n v="0"/>
    <n v="0"/>
    <n v="0"/>
    <n v="0"/>
    <n v="0"/>
    <n v="0"/>
    <n v="0"/>
    <n v="0"/>
    <n v="423057600"/>
    <s v="Estos proyectos se financian con recursos del Presupuesto General de la Nación - Transferencias Nacionales - Ministerio de Salud y Protección Social. Debe gestionarse un recurso del departamento para concurrir en las vigencias 2025 a 2027, para alcanzar las metas físicas propuestas."/>
    <s v="Proyecto: Fortaleciminto de la Autoridad Sanitaria y ambiental (Esta observación no es aplicable para los proyectos registrados)_x000a__x000a_Proyecto: Prestacion de Servicio de certificación de discapacidad para las personas con discapacidad"/>
  </r>
  <r>
    <s v="MT122"/>
    <s v="37"/>
    <s v="Transformación del Ser Humano"/>
    <s v="Personas con discapacidad certificada"/>
    <s v="3301"/>
    <s v="Personas"/>
    <s v="2023"/>
    <s v="Ministerio de Salud y Protección Social"/>
    <s v="3601"/>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60000000"/>
    <n v="0"/>
    <n v="0"/>
    <n v="0"/>
    <n v="0"/>
    <n v="0"/>
    <n v="0"/>
    <n v="60000000"/>
    <n v="0"/>
    <n v="0"/>
    <n v="0"/>
    <n v="61800000"/>
    <n v="0"/>
    <n v="0"/>
    <n v="0"/>
    <n v="0"/>
    <n v="0"/>
    <n v="0"/>
    <n v="61800000"/>
    <n v="0"/>
    <n v="0"/>
    <n v="0"/>
    <n v="63654000"/>
    <n v="0"/>
    <n v="0"/>
    <n v="0"/>
    <n v="0"/>
    <n v="0"/>
    <n v="0"/>
    <n v="63654000"/>
    <n v="0"/>
    <n v="0"/>
    <n v="0"/>
    <n v="65563620"/>
    <n v="0"/>
    <n v="0"/>
    <n v="0"/>
    <n v="0"/>
    <n v="0"/>
    <n v="0"/>
    <n v="65563620"/>
    <n v="251017620"/>
    <s v="El proyecto para la vigencia 2024 se encuentra formulado y con BPIN. El proyecto para la vigencia 2025, se registrará en banco de proyectos antes de finalizar la vigencia 2024 y así sucesivamente. Los proyectos relacionados incluyen el componente PIC de cada una de las &quot;dimensiones&quot;. Fuente de Financiación: SGP SALUD."/>
    <s v="Proyecto: Prestacion de Servicio de certificación de discapacidad para las personas con discapacidad (Se dará cumplimiento con el proyecto de PIC que engloba a todas las dimensiones, entre ellas, la de enfermedades crónicas)"/>
  </r>
  <r>
    <s v="MT123"/>
    <s v="38"/>
    <s v="Transformación del Ser Humano"/>
    <s v="Personas con discapacidad certificada"/>
    <s v="3301"/>
    <s v="Personas"/>
    <s v="2023"/>
    <s v="Ministerio de Salud y Protección Social"/>
    <s v="3601"/>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_x000a__x000a_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163007285"/>
    <n v="0"/>
    <n v="0"/>
    <n v="0"/>
    <n v="0"/>
    <n v="0"/>
    <n v="0"/>
    <n v="163007285"/>
    <n v="0"/>
    <n v="0"/>
    <n v="0"/>
    <n v="167897503.55000001"/>
    <n v="0"/>
    <n v="0"/>
    <n v="0"/>
    <n v="0"/>
    <n v="0"/>
    <n v="0"/>
    <n v="167897503.55000001"/>
    <n v="0"/>
    <n v="0"/>
    <n v="0"/>
    <n v="172934428.65650001"/>
    <n v="0"/>
    <n v="0"/>
    <n v="0"/>
    <n v="0"/>
    <n v="0"/>
    <n v="0"/>
    <n v="172934428.65650001"/>
    <n v="0"/>
    <n v="0"/>
    <n v="0"/>
    <n v="178122461.516195"/>
    <n v="0"/>
    <n v="0"/>
    <n v="0"/>
    <n v="0"/>
    <n v="0"/>
    <n v="0"/>
    <n v="178122461.516195"/>
    <n v="681961678.72269511"/>
    <s v="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Vida Saludable y Enfermedades Cronicas No Transmisibles (Se dará cumplimiento con el proyecto de Asistencias Técnicas, que engloba a todas las dimensiones, entre ellas, la de enfermed"/>
  </r>
  <r>
    <s v="MT124"/>
    <s v="39"/>
    <s v="Transformación del Ser Humano"/>
    <s v="Número de víctimas del conflicto armado con acceso a programas de atención psicosocial"/>
    <s v="0"/>
    <s v="Número"/>
    <s v="2023"/>
    <s v="Secretaría de Salud Departamental"/>
    <s v="2485"/>
    <s v="3 Salud y bienestar"/>
    <s v="Salud"/>
    <s v="12"/>
    <s v="Salud Pública para la Mejorar la Vida de los Sucreños"/>
    <s v="Salud y Protección Social"/>
    <s v="19"/>
    <s v="Salud Pública"/>
    <s v="1905"/>
    <s v="Servicio de atención psicosocial a víctimas del conflicto armado"/>
    <s v="1905041"/>
    <s v="Personas víctimas del conflicto armado atendidas con atención psicosocial"/>
    <s v="190504100"/>
    <s v="Acciones, procedimientos e intervenciones para la atención de los impactos psicosociales de las víctimas en los ámbitos individual, familiar y comunitario, como consecuencia de las graves violaciones a los Derechos Humanos y las infracciones al Derecho Internacional Humanitario.  "/>
    <s v="Número de personas"/>
    <s v="No"/>
    <s v="Número"/>
    <n v="2000"/>
    <s v="Acumulativo"/>
    <x v="3"/>
    <n v="0"/>
    <n v="0"/>
    <n v="0"/>
    <n v="2000"/>
    <m/>
    <m/>
    <m/>
    <m/>
    <m/>
    <m/>
    <m/>
    <m/>
    <m/>
    <m/>
    <m/>
    <m/>
    <m/>
    <m/>
    <m/>
    <n v="0"/>
    <n v="0"/>
    <s v="Minimo"/>
    <n v="0"/>
    <n v="0"/>
    <n v="0"/>
    <n v="0"/>
    <n v="0"/>
    <n v="0"/>
    <n v="1092431398"/>
    <n v="0"/>
    <n v="0"/>
    <n v="0"/>
    <n v="1092431398"/>
    <n v="0"/>
    <n v="0"/>
    <n v="0"/>
    <n v="0"/>
    <n v="0"/>
    <n v="0"/>
    <n v="0"/>
    <n v="0"/>
    <n v="0"/>
    <n v="0"/>
    <n v="0"/>
    <n v="0"/>
    <n v="0"/>
    <n v="0"/>
    <n v="0"/>
    <n v="0"/>
    <n v="0"/>
    <n v="0"/>
    <n v="0"/>
    <n v="0"/>
    <n v="0"/>
    <n v="0"/>
    <n v="0"/>
    <n v="0"/>
    <n v="0"/>
    <n v="0"/>
    <n v="0"/>
    <n v="0"/>
    <n v="0"/>
    <n v="0"/>
    <n v="0"/>
    <n v="0"/>
    <n v="0"/>
    <n v="1092431398"/>
    <s v="Por lineamientos del Ministerio de Salud y Protección Social, los recursos de PAPSIVI son transferidos directamente a las ESE; estos recursos ya no llegarán al departamento, por tanto, no se requiere hacer proyecto."/>
    <s v="hubo un cambio de directriz por parte de ministerio de salud, siendo así los recursos para PAPSIVI ya no llegarán al departamento sino directamente a las E.S.E y estas se encargarán de ejecutar. "/>
  </r>
  <r>
    <s v="MT125"/>
    <s v="40"/>
    <s v="Transformación del Ser Humano"/>
    <s v="Número de víctimas del conflicto armado con acceso a programas de atención psicosocial"/>
    <s v="0"/>
    <s v="Número"/>
    <s v="2023"/>
    <s v="Secretaría de Salud Departamental"/>
    <s v="2485"/>
    <s v="3 Salud y bienestar"/>
    <s v="Salud"/>
    <s v="12"/>
    <s v="Salud Pública para la Mejorar la Vida de los Sucreños"/>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n v="4"/>
    <s v="Acumulativo"/>
    <x v="3"/>
    <n v="1"/>
    <n v="1"/>
    <n v="1"/>
    <n v="1"/>
    <s v="IMPLEMENTACIÓN DE ACCIONES EN SALUD PÚBLICA PARA EL DESARROLLO DE LAS INTERVENCIONES INDIVIDUALES Y COLECTIVAS PARA LA AFECTACIÓN POSITIVA DE LOS DETERMINANTES SOCIALES DE LA SALUD, CON ENFOQUE FAMILIAR Y DE ATENCIÓN PRIMARIA EN SALUD VIGENCIA 2024 EN EL (BPIN: 2024002700165) (Meta del Proyecto: 1) (Ejecución 2024: 1)"/>
    <s v="IMPLEMENTACIÓN DE ACCIONES EN SALUD PÚBLICA PARA EL DESARROLLO DE LAS INTERVENCIONES INDIVIDUALES Y COLECTIVAS PARA LA AFECTACIÓN POSITIVA DE LOS DETERMINANTES SOCIALES DE LA SALUD, CON ENFOQUE FAMILIAR Y DE ATENCIÓN PRIMARIA EN SALUD VIGENCIA 2025 EN EL  (BPIN: 202400000006645) (Tipo de Banco: Banco Territorial)"/>
    <s v="Implementación DE ACCIONES EN SALUD PÚBLICA PARA EL DESARROLLO DE LAS INTERVENCIONES INDIVIDUALES Y COLECTIVAS PARA LA AFECTACIÓN POSITIVA DE LOS DETERMINANTES SOCIALES DE LA SALUD, CON ENFOQUE FAMILIAR Y DE ATENCIÓN PRIMARIA EN SALUD VIGENCIA 2025 EN EL DEPARTAMENTO DE  Sucre (Bpin: 202400000006645) (Tipo de Banco: Banco Territorial) (Meta total del indicador: 14.0) (Meta total de la vigencia: 14.0) (Ejecutado: 14.0)"/>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
    <m/>
    <s v="IMPLEMENTACIÓN DE ACCIONES EN SALUD PÚBLICA PARA EL DESARROLLO DE LAS INTERVENCIONES INDIVIDUALES Y COLECTIVAS PARA LA AFECTACIÓN POSITIVA DE LOS DETERMINANTES SOCIALES DE LA SALUD, CON ENFOQUE FAMILIAR Y DE ATENCIÓN PRIMARIA EN SALUD VIGENCIA 2027 EN EL  (Bpin: )"/>
    <n v="1"/>
    <n v="1"/>
    <s v="Superior"/>
    <n v="14"/>
    <n v="1"/>
    <s v="Superior"/>
    <m/>
    <n v="1"/>
    <s v="Superior"/>
    <n v="15"/>
    <n v="1"/>
    <s v="Superior"/>
    <n v="0"/>
    <n v="0"/>
    <n v="0"/>
    <n v="80000000"/>
    <n v="0"/>
    <n v="0"/>
    <n v="0"/>
    <n v="0"/>
    <n v="0"/>
    <n v="0"/>
    <n v="80000000"/>
    <n v="0"/>
    <n v="0"/>
    <n v="0"/>
    <n v="82400000"/>
    <n v="0"/>
    <n v="0"/>
    <n v="0"/>
    <n v="0"/>
    <n v="0"/>
    <n v="0"/>
    <n v="82400000"/>
    <n v="0"/>
    <n v="0"/>
    <n v="0"/>
    <n v="84872000"/>
    <n v="0"/>
    <n v="0"/>
    <n v="0"/>
    <n v="0"/>
    <n v="0"/>
    <n v="0"/>
    <n v="84872000"/>
    <n v="0"/>
    <n v="0"/>
    <n v="0"/>
    <n v="87418160"/>
    <n v="0"/>
    <n v="0"/>
    <n v="0"/>
    <n v="0"/>
    <n v="0"/>
    <n v="0"/>
    <n v="87418160"/>
    <n v="334690160"/>
    <s v="El proyecto para la vigencia 2024 se encuentra  formulado y con BPIN. El proyecto para la vigencia 2025, se registrará en banco de proyectos antes de finalizar la vigencia 2024 y así sucesivamente. Los proyectos relacionados incluyen el componente PIC de cada una de las &quot;dimensiones&quot;. Fuente de Financiación: SGP SALUD."/>
    <s v="Proyecto: Implementacion de acciones para el desarrollo de la dimension transversal Gestion diferencial de poblaciones vulnerables "/>
  </r>
  <r>
    <s v="MT126"/>
    <s v="41"/>
    <s v="Transformación del Ser Humano"/>
    <s v="Número de víctimas del conflicto armado con acceso a programas de atención psicosocial"/>
    <s v="0"/>
    <s v="Número"/>
    <s v="2023"/>
    <s v="Secretaría de Salud Departamental"/>
    <s v="2485"/>
    <s v="3 Salud y bienestar"/>
    <s v="Salud"/>
    <s v="12"/>
    <s v="Salud Pública para la Mejorar la Vida de los Sucreños"/>
    <s v="Salud y Protección Social"/>
    <s v="19"/>
    <s v="Salud Pública"/>
    <s v="1905"/>
    <s v="servicio de asistencia técnica"/>
    <s v="1905050"/>
    <s v="Asistencias técnicas realizadas"/>
    <s v="190505000"/>
    <s v="Corresponde al acompañamiento, asesoría y seguimiento técnico para la transferencia de herramientas de gestión y conocimiento a entidades territoriales, entidades del sector que prestan servicios de salud, ciudadanos, entre otros, en procedimientos y trámites institucionales de competencia de la entidad."/>
    <s v="Número de asistencias técnicas"/>
    <s v="No"/>
    <s v="Número"/>
    <n v="104"/>
    <s v="Acumulativo"/>
    <x v="3"/>
    <n v="26"/>
    <n v="26"/>
    <n v="26"/>
    <n v="26"/>
    <s v="DESARROLLO DE ACCIONES DE GESTIÓN EN SALUD PÚBLICA PARA EL FORTALECIMIENTO INSTITUCIONAL, SECTORIAL Y COMUNITARIO VIGENCIA 2024 EN EL DEPARTAMENTO DE SUCRE (BPIN: 2024002700159) (Meta del Proyecto: 26) (Ejecución 2024: 26)"/>
    <s v="DESARROLLO DE ACCIONES DE GESTIÓN EN SALUD PÚBLICA PARA EL FORTALECIMIENTO INSTITUCIONAL, SECTORIAL Y COMUNITARIO VIGENCIA 2025 EN EL DEPARTAMENTO DE SUCRE (BPIN: 202400000006651) (Tipo de Banco: Banco Territorial)_x000a__x000a_Desarrollo de acciones complementarias de gestión en salud pública para el fortalecimiento institucional, sectorial y comunitario vigencia 2025 en el departamento de  Sucre (BPIN: 202500000026215) (Tipo de Banco: Banco Territorial)"/>
    <s v="Desarrollo de acciones de gestión en salud pública para el fortalecimiento institucional, sectorial y comunitario vigencia 2025 en el departamento de  Sucre (Bpin: 202400000006651) (Tipo de Banco: Banco Territorial) (Meta total del indicador: 364.0) (Meta total de la vigencia: 364.0) (Ejecutado: 364.0)_x000a__x000a_Desarrollo de acciones complementarias de gestión en salud pública para el fortalecimiento institucional, sectorial y comunitario vigencia 2025 en el departamento de  Sucre (Bpin: 202500000026215) (Tipo de Banco: Banco Territorial) (Meta total del indicador: 26.0) (Meta total de la vigencia: 26.0) (Ejecutado: 26.0)"/>
    <s v="Desarrollo de acciones de gestión en salud pública para el fortalecimiento institucional, sectorial y comunitario vigencia 2026 en el departamento de Sucre (BPIN: 202500000047500) (Meta del proyecto: 390) (Tipo de Banco: Banco Territorial) (Estado en Portafolio: En Ejecución)"/>
    <m/>
    <s v="DESARROLLO DE ACCIONES DE GESTIÓN EN SALUD PÚBLICA PARA EL FORTALECIMIENTO INSTITUCIONAL, SECTORIAL Y COMUNITARIO VIGENCIA 2027 EN EL DEPARTAMENTO DE SUCRE (Por Formular) (Bpin: )"/>
    <n v="26"/>
    <n v="1"/>
    <s v="Superior"/>
    <n v="390"/>
    <n v="1"/>
    <s v="Superior"/>
    <m/>
    <n v="1"/>
    <s v="Superior"/>
    <n v="416"/>
    <n v="1"/>
    <s v="Superior"/>
    <n v="0"/>
    <n v="0"/>
    <n v="0"/>
    <n v="130405828"/>
    <n v="0"/>
    <n v="0"/>
    <n v="0"/>
    <n v="0"/>
    <n v="0"/>
    <n v="0"/>
    <n v="130405828"/>
    <n v="0"/>
    <n v="0"/>
    <n v="0"/>
    <n v="134318002.84"/>
    <n v="0"/>
    <n v="0"/>
    <n v="0"/>
    <n v="0"/>
    <n v="0"/>
    <n v="0"/>
    <n v="134318002.84"/>
    <n v="0"/>
    <n v="0"/>
    <n v="0"/>
    <n v="138347542.92519999"/>
    <n v="0"/>
    <n v="0"/>
    <n v="0"/>
    <n v="0"/>
    <n v="0"/>
    <n v="0"/>
    <n v="138347542.92519999"/>
    <n v="0"/>
    <n v="0"/>
    <n v="0"/>
    <n v="142497969.21295601"/>
    <n v="0"/>
    <n v="0"/>
    <n v="0"/>
    <n v="0"/>
    <n v="0"/>
    <n v="0"/>
    <n v="142497969.21295601"/>
    <n v="545569342.97815597"/>
    <s v="El proyecto para la vigencia 2024 se encuentra formulado y con BPIN. El proyecto para la vigencia 2025, se registrará en banco de proyectos antes de finalizar la vigencia 2024 y así sucesivamente. Los proyectos relacionados incluyen el componente de Asistencia Técnica de cada una de las &quot;dimensiones&quot;. Fuente de Financiación: SGP SALUD."/>
    <s v="Proyecto: Implementacion de acciones para el desarrollo de la dimension transversal Gestion diferencial de poblaciones vulnerables "/>
  </r>
  <r>
    <s v="MT127"/>
    <s v="42"/>
    <s v="Transformación del Ser Humano"/>
    <s v="Tasa ajustada de mortalidad por lesiones autoinfligidas intencionalmente (suicidios)"/>
    <s v="4,3600000000000003"/>
    <s v="Defunciones por cada 100.000 habitantes"/>
    <s v="2022"/>
    <s v="Ministerio de Salud y Protección Social"/>
    <s v="4,9000000000000004"/>
    <s v="3 Salud y bienestar"/>
    <s v="Salud"/>
    <s v="12"/>
    <s v="Salud Pública para la Mejorar la Vida de los Sucreños"/>
    <s v="Salud y Protección Social"/>
    <s v="19"/>
    <s v="Salud Pública"/>
    <s v="1905"/>
    <s v="Servicio de gestión del riesgo en temas de trastornos mentales"/>
    <s v="1905022"/>
    <s v="Campañas de gestión del riesgo en temas de trastornos mentales implementadas"/>
    <s v="190502200"/>
    <s v="Incluye acciones de prevención de los trastornos mentales asociados a factores sociales, psicológicos y biológicos, en los diferentes entornos en los que se desarrollan los individuos."/>
    <s v="Número de campañas"/>
    <s v="No"/>
    <s v="Número"/>
    <n v="4"/>
    <s v="Acumulativo"/>
    <x v="3"/>
    <n v="4"/>
    <n v="0"/>
    <n v="0"/>
    <n v="0"/>
    <s v="DESARROLLO DE LA DIMENSIÓN CONVIVENCIA SOCIAL Y SALUD MENTAL DEL PROGRAMA SALUD PUBLICA PRIORITARIA Y DIFERENTE  PLAN DE ACCIÓN TRANSITORIO 2024 EN EL DEPARTAMENTO DE SUCRE (BPIN: 2024002700011) (Meta del Proyecto: 26) (Ejecución 2024: 26)"/>
    <m/>
    <m/>
    <m/>
    <m/>
    <m/>
    <n v="26"/>
    <n v="1"/>
    <s v="Superior"/>
    <m/>
    <m/>
    <m/>
    <m/>
    <m/>
    <m/>
    <n v="26"/>
    <n v="1"/>
    <s v="Superior"/>
    <n v="0"/>
    <n v="0"/>
    <n v="0"/>
    <n v="50000000"/>
    <n v="0"/>
    <n v="0"/>
    <n v="0"/>
    <n v="0"/>
    <n v="0"/>
    <n v="0"/>
    <n v="50000000"/>
    <n v="0"/>
    <n v="0"/>
    <n v="0"/>
    <n v="51500000"/>
    <n v="0"/>
    <n v="0"/>
    <n v="0"/>
    <n v="0"/>
    <n v="0"/>
    <n v="0"/>
    <n v="51500000"/>
    <n v="0"/>
    <n v="0"/>
    <n v="0"/>
    <n v="53045000"/>
    <n v="0"/>
    <n v="0"/>
    <n v="0"/>
    <n v="0"/>
    <n v="0"/>
    <n v="0"/>
    <n v="53045000"/>
    <n v="0"/>
    <n v="0"/>
    <n v="0"/>
    <n v="54636350"/>
    <n v="0"/>
    <n v="0"/>
    <n v="0"/>
    <n v="0"/>
    <n v="0"/>
    <n v="0"/>
    <n v="54636350"/>
    <n v="209181350"/>
    <m/>
    <s v="Proyecto: SUCRE  ESCUCHA (Este proyecto se está ejecutando por el HUS) y finalizó con el anterior plan de desarrollo."/>
  </r>
  <r>
    <s v="MT128"/>
    <s v="43"/>
    <s v="Transformación del Ser Humano"/>
    <s v="Gestión de Políticas, Planes y Proyectos en Salud"/>
    <s v="57"/>
    <s v="Puntos"/>
    <s v="2021"/>
    <s v="Indice Departamental en Salud - Así Vamos en Salud"/>
    <s v="80"/>
    <s v="3 Salud y bienestar"/>
    <s v="Salud"/>
    <s v="12"/>
    <s v="Salud Pública para la Mejorar la Vida de los Sucreños"/>
    <s v="Salud y Protección Social"/>
    <s v="19"/>
    <s v="Salud Pública"/>
    <s v="1905"/>
    <s v="Infraestructura de laboratorios de salud pública construida y dotada"/>
    <s v="1905046"/>
    <s v="Laboratorios construidos"/>
    <s v="190504600"/>
    <s v="Hace referencia a la infraestructura de laboratorios construidos acorde al programa arquitectónico y de especificaciones técnicas requerida y infraestructura de laboratorios dotada de acuerdo al equipamiento, elementos y mobiliario requerido. "/>
    <s v="Número de laboratorios"/>
    <s v="No"/>
    <s v="Número"/>
    <n v="1"/>
    <s v="Acumulativo"/>
    <x v="3"/>
    <n v="0"/>
    <n v="0"/>
    <n v="0"/>
    <n v="1"/>
    <m/>
    <m/>
    <m/>
    <m/>
    <m/>
    <s v="CONSTRUCCION DEL LABORATORIO DE SALUD PUBLICA DEL DEPARTAMENTO DE SUCRE (Bpin: 2021002700109) (Meta del proyecto: 1) (Tipo de banco: Banco de Regalías)"/>
    <n v="0"/>
    <m/>
    <m/>
    <m/>
    <m/>
    <m/>
    <m/>
    <m/>
    <m/>
    <n v="0"/>
    <n v="0"/>
    <s v="Minimo"/>
    <n v="0"/>
    <n v="0"/>
    <n v="0"/>
    <n v="0"/>
    <n v="0"/>
    <n v="0"/>
    <n v="0"/>
    <n v="0"/>
    <n v="7479060925.5"/>
    <n v="0"/>
    <n v="7479060925.5"/>
    <n v="0"/>
    <n v="0"/>
    <n v="0"/>
    <n v="0"/>
    <n v="0"/>
    <n v="0"/>
    <n v="0"/>
    <n v="0"/>
    <n v="17451142159.5"/>
    <n v="0"/>
    <n v="17451142159.5"/>
    <n v="0"/>
    <n v="0"/>
    <n v="0"/>
    <n v="0"/>
    <n v="0"/>
    <n v="0"/>
    <n v="0"/>
    <n v="0"/>
    <n v="0"/>
    <n v="0"/>
    <n v="0"/>
    <n v="0"/>
    <n v="0"/>
    <n v="0"/>
    <n v="0"/>
    <n v="0"/>
    <n v="0"/>
    <n v="0"/>
    <n v="0"/>
    <n v="0"/>
    <n v="0"/>
    <n v="0"/>
    <n v="24930203085"/>
    <s v="Proyecto en Proceso de Contratación"/>
    <s v="Proyecto: Laboratorio de Salud Pública"/>
  </r>
  <r>
    <s v="MT129"/>
    <s v="44"/>
    <s v="Transformación del Ser Humano"/>
    <s v="Tasa de prevalencia de lepra"/>
    <s v="0,8"/>
    <s v="Casos por 100 Mil Hab"/>
    <s v="2022"/>
    <s v="Ministerio de Salud"/>
    <s v="1"/>
    <s v="4 salud y Bienestar"/>
    <s v="Salud"/>
    <s v="12"/>
    <s v="Salud Pública para la Mejorar la Vida de los Sucreños"/>
    <s v="Salud y Protección Social"/>
    <s v="19"/>
    <s v="Salud Pública"/>
    <s v="1905"/>
    <s v="Servicio de gestión del riesgo para enfermedades emergentes, reemergentes y desatendidas"/>
    <s v="1905026"/>
    <s v="Campañas de gestión del riesgo para enfermedades emergentes, reemergentes y desatendidas implementadas"/>
    <s v="190502600"/>
    <s v="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
    <s v="Número de campañas"/>
    <s v="No"/>
    <s v="Número"/>
    <n v="4"/>
    <s v="Acumulativo"/>
    <x v="3"/>
    <n v="1"/>
    <n v="1"/>
    <n v="1"/>
    <n v="1"/>
    <s v="DESARROLLO DE LA DIMENSIÓN VIDA SALUDABLE Y ENFERMEDADES TRANSMISIBLES - ENFERMEDADES EMERGENTES, REEMERGENTES Y DESATENDIDAS DEL PROGRAMA SALUD PÚBLICA PRIORITARIA Y DIFERENTE, PLAN DE ACCION TRANSITORIO 2024 EN EL DEPARTAMENTO DE SUCRE (BPIN: 2024002700005) (Meta del Proyecto: 26) (Ejecución 2024: 26)_x000a__x000a_IMPLEMENTACIÓN Y DESARROLLO DEL PROGRAMA NACIONAL DE ELIMINACIÓN DE LEPRA O ENFERMEDAD DE HANSEN VIGENCIA 2024, EN EL DEPARTAMENTO DE SUCRE (BPIN: 2024002700163) (Meta del Proyecto: 1) (Ejecución 2024: 1)"/>
    <s v="IMPLEMENTACIÓN Y DESARROLLO DEL PROGRAMA NACIONAL DE ELIMINACIÓN DE LEPRA O ENFERMEDAD DE HANSEN VIGENCIA 2025, EN EL DEPARTAMENTO DE SUCRE (BPIN: 202500000000206) (Tipo de Banco: Banco Territorial)"/>
    <s v="Implementación Y Desarrollo Del Programa Nacional De Eliminación De Lepra O Enfermedad De Hansen Vigencia 2025, En El Departamento De  Sucre (Bpin: 202500000000206) (Tipo de Banco: Banco Territorial) (Meta total del indicador: 1.0) (Meta total de la vigencia: 1.0) (Ejecutado: 1.0)"/>
    <s v="Implementación y desarrollo del programa nacional de eliminación de Lepra o Enfermedad de Hansen vigencia 2026, en el Departamento de Sucre (BPIN: 202500000038324) (Meta del proyecto: 1) (Tipo de Banco: Banco Territorial) (Estado en Portafolio: Registrado en banco)"/>
    <m/>
    <s v="IMPLEMENTACIÓN Y DESARROLLO DEL PROGRAMA NACIONAL DE ELIMINACIÓN DE LEPRA O ENFERMEDAD DE HANSEN VIGENCIA 2027 EN EL DEPARTAMENTO DE SUCRE  (Por Formular) (Bpin: )"/>
    <n v="27"/>
    <n v="1"/>
    <s v="Superior"/>
    <n v="1"/>
    <n v="1"/>
    <s v="Superior"/>
    <m/>
    <n v="1"/>
    <s v="Superior"/>
    <n v="28"/>
    <n v="1"/>
    <s v="Superior"/>
    <n v="0"/>
    <n v="0"/>
    <n v="0"/>
    <n v="0"/>
    <n v="0"/>
    <n v="0"/>
    <n v="0"/>
    <n v="0"/>
    <n v="0"/>
    <n v="0"/>
    <n v="0"/>
    <n v="0"/>
    <n v="0"/>
    <n v="0"/>
    <n v="0"/>
    <n v="0"/>
    <n v="0"/>
    <n v="0"/>
    <n v="0"/>
    <n v="0"/>
    <n v="0"/>
    <n v="0"/>
    <n v="0"/>
    <n v="0"/>
    <n v="0"/>
    <n v="0"/>
    <n v="0"/>
    <n v="0"/>
    <n v="0"/>
    <n v="0"/>
    <n v="0"/>
    <n v="0"/>
    <n v="0"/>
    <n v="0"/>
    <n v="0"/>
    <n v="0"/>
    <n v="0"/>
    <n v="0"/>
    <n v="0"/>
    <n v="0"/>
    <n v="0"/>
    <n v="0"/>
    <n v="0"/>
    <n v="0"/>
    <n v="0"/>
    <s v="Los proyectos de Lepra se financian con recursos del Presupuesto General de la Nación - Transferencias Nacionales - Ministerio de Salud y Protección Social. Debe gestionarse un recurso del departamento para concurrir en las vigencias 2025 a 2027, para alcanzar las metas físicas propuestas."/>
    <m/>
  </r>
  <r>
    <s v="MT130"/>
    <s v="45"/>
    <s v="Transformación del Ser Humano"/>
    <s v="Tasa De Letalidad Por Tuberculosis Pulmonar"/>
    <s v="2,9"/>
    <s v="Muertes por Cada 100 Casos"/>
    <s v="2022"/>
    <s v="Ministerio de Salud"/>
    <s v="5"/>
    <s v="5 salud y Bienestar"/>
    <s v="Salud"/>
    <s v="12"/>
    <s v="Salud Pública para la Mejorar la Vida de los Sucreños"/>
    <s v="Salud y Protección Social"/>
    <s v="19"/>
    <s v="Salud Pública"/>
    <s v="1905"/>
    <s v="Servicio de gestión del riesgo para enfermedades emergentes, reemergentes y desatendidas"/>
    <s v="1905026"/>
    <s v="Campañas de gestión del riesgo para enfermedades emergentes, reemergentes y desatendidas implementadas"/>
    <s v="190502600"/>
    <s v="Corresponde a las acciones relacionadas con la prevención, control y eliminación de las enfermedades infecciosas emergentes, re-emergentes (enfermedades transmitidas por alimentos, infecciones asociadas a la atención de la salud, resistencia a los antimicrobianos, tuberculosis, lepra o enfermedad de Hansen, infección respiratoria aguda, enfermedad diarreica aguda) y desatendidas (tracoma, geohelmintiasis, oncocercosis, pian, complejo cisticercosis / teniasis y enfermedades parasitarias de la piel). "/>
    <s v="Número de campañas"/>
    <s v="No"/>
    <s v="Número"/>
    <n v="4"/>
    <s v="Acumulativo"/>
    <x v="3"/>
    <n v="1"/>
    <n v="1"/>
    <n v="1"/>
    <n v="1"/>
    <s v="DESARROLLO DE LA DIMENSIÓN TRANSVERSAL GESTIÓN DIFERENCIAL DE POBLACIONES VULNERABLES DEL PROGRAMA SALUD PÚBLICA PRIORITARIA Y DIFERENTE, PLAN DE ACCIÓN TRANSITORIO 2024 EN EL DEPARTAMENTO DE SUCRE (BPIN: 2024002700007) (Meta del Proyecto: 22) (Ejecución 2024: 22)_x000a__x000a_IMPLEMENTACIÓN Y DESARROLLO DEL PROGRAMA DE PREVENCIÓN Y CONTROL DE LA TUBERCULOSIS VIGENCIA 2024, EN EL DEPARTAMENTO DE SUCRE (BPIN: 2024002700164) (Meta del Proyecto: 1) (Ejecución 2024: 1)"/>
    <s v="IMPLEMENTACIÓN Y DESARROLLO DEL PROGRAMA DE PREVENCIÓN Y CONTROL DE LA TUBERCULOSIS VIGENCIA 2025, EN EL DEPARTAMENTO DE SUCRE (BPIN: 202500000000209) (Tipo de Banco: Banco Territorial)"/>
    <s v="Implementación Y desarrollo del Programa de Prevención y Control de la Tuberculosis vigencia 2025 en el departamento de   Sucre (Bpin: 202500000000209) (Tipo de Banco: Banco Territorial) (Meta total del indicador: 1.0) (Meta total de la vigencia: 1.0) (Ejecutado: 1.0)"/>
    <s v="Implementación y Desarrollo del Programa de Prevención y Control de la Tuberculosis vigencia 2026, en el departamento de Sucre (BPIN: 202500000038325) (Meta del proyecto: 1) (Tipo de Banco: Banco Territorial) (Estado en Portafolio: Registrado en banco)"/>
    <m/>
    <s v="IMPLEMENTACIÓN Y DESARROLLO DEL PROGRAMA DE PREVENCIÓN Y CONTROL DE LA TUBERCULOSIS VIGENCIA 2027, EN EL DEPARTAMENTO DE SUCRE (Bpin: )"/>
    <n v="23"/>
    <n v="1"/>
    <s v="Superior"/>
    <n v="1"/>
    <n v="1"/>
    <s v="Superior"/>
    <m/>
    <n v="1"/>
    <s v="Superior"/>
    <n v="24"/>
    <n v="1"/>
    <s v="Superior"/>
    <n v="0"/>
    <n v="0"/>
    <n v="0"/>
    <n v="0"/>
    <n v="0"/>
    <n v="0"/>
    <n v="0"/>
    <n v="0"/>
    <n v="0"/>
    <n v="0"/>
    <n v="0"/>
    <n v="0"/>
    <n v="0"/>
    <n v="0"/>
    <n v="0"/>
    <n v="0"/>
    <n v="0"/>
    <n v="0"/>
    <n v="0"/>
    <n v="0"/>
    <n v="0"/>
    <n v="0"/>
    <n v="0"/>
    <n v="0"/>
    <n v="0"/>
    <n v="0"/>
    <n v="0"/>
    <n v="0"/>
    <n v="0"/>
    <n v="0"/>
    <n v="0"/>
    <n v="0"/>
    <n v="0"/>
    <n v="0"/>
    <n v="0"/>
    <n v="0"/>
    <n v="0"/>
    <n v="0"/>
    <n v="0"/>
    <n v="0"/>
    <n v="0"/>
    <n v="0"/>
    <n v="0"/>
    <n v="0"/>
    <n v="0"/>
    <s v="Los proyectos de TBC se financian con recursos del Presupuesto General de la Nación - Transferencias Nacionales - Ministerio de Salud y Protección Social. Debe gestionarse un recurso del departamento para concurrir en las vigencias 2025 a 2027, para alcanzar las metas físicas propuestas."/>
    <m/>
  </r>
  <r>
    <s v="MT131"/>
    <s v="1"/>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Servicios de información implementados"/>
    <s v="1906043"/>
    <s v="Sistemas de información implementados"/>
    <s v="190604300"/>
    <s v="Corresponde al proceso que asegura la disposición de la información de manera accesible, confiable y oportuna."/>
    <s v="Número de sistemas de información"/>
    <s v="Sí"/>
    <s v="Número"/>
    <n v="1"/>
    <s v="Acumulativo"/>
    <x v="3"/>
    <n v="0"/>
    <n v="0"/>
    <n v="1"/>
    <n v="0"/>
    <m/>
    <m/>
    <m/>
    <s v="FORTALECIMIENTO DE SISTEMAS DE INFORMACIÓN DE LA SECRETARÍA DE SALUD DEPARTAMENTAL DE SUCRE (Por Formular)"/>
    <m/>
    <m/>
    <m/>
    <m/>
    <m/>
    <m/>
    <m/>
    <m/>
    <m/>
    <n v="0"/>
    <s v="Minimo"/>
    <n v="0"/>
    <n v="0"/>
    <s v="Minimo"/>
    <n v="0"/>
    <n v="0"/>
    <n v="0"/>
    <n v="0"/>
    <n v="0"/>
    <n v="0"/>
    <n v="0"/>
    <n v="0"/>
    <n v="0"/>
    <n v="0"/>
    <n v="0"/>
    <n v="0"/>
    <n v="972000000"/>
    <n v="0"/>
    <n v="0"/>
    <n v="0"/>
    <n v="0"/>
    <n v="0"/>
    <n v="0"/>
    <n v="0"/>
    <n v="0"/>
    <n v="972000000"/>
    <n v="0"/>
    <n v="1040040000"/>
    <n v="0"/>
    <n v="0"/>
    <n v="0"/>
    <n v="0"/>
    <n v="0"/>
    <n v="0"/>
    <n v="0"/>
    <n v="0"/>
    <n v="1040040000"/>
    <n v="0"/>
    <n v="1112842800"/>
    <n v="0"/>
    <n v="0"/>
    <n v="0"/>
    <n v="0"/>
    <n v="0"/>
    <n v="0"/>
    <n v="0"/>
    <n v="0"/>
    <n v="1112842800"/>
    <n v="3124882800.000001"/>
    <s v="Incluye: Auditoría de Cuentas Médicas, Prestación de Servicios (Trámites), CRUE, Autorizaciones, Reportes."/>
    <s v="Proyecto Sistema de Información para la Secretaría de Salud"/>
  </r>
  <r>
    <s v="MT132"/>
    <s v="2"/>
    <s v="Transformación del Ser Humano"/>
    <s v="Efectividad en la atención"/>
    <s v="61"/>
    <s v="Puntos"/>
    <s v="2021"/>
    <s v="Indice Departamental en Salud - Así Vamos en Salud"/>
    <s v="75"/>
    <s v="3 Salud y bienestar"/>
    <s v="Salud"/>
    <s v="13"/>
    <s v="Aseguramiento y Prestación Integral en Servicios de Salud para Sucre"/>
    <s v="Salud y Protección Social"/>
    <s v="19"/>
    <s v="Aseguramiento y prestación integral de servicios de salud"/>
    <s v="1906"/>
    <s v="Servicio de atención en salud a la población"/>
    <s v="1906004"/>
    <s v="Personas atendidas con servicio de salud"/>
    <s v="190600400"/>
    <s v="Incluye el servicio de atención en salud a la población dentro del Sistema General de Seguridad Social en Salud y los servicios de atención en urgencias a la población migrante no afiliada dentro del Sistema General de Seguridad Social en Salud."/>
    <s v="Número de personas"/>
    <s v="No"/>
    <s v="Número"/>
    <n v="793760"/>
    <s v="Acumulativo"/>
    <x v="3"/>
    <n v="0"/>
    <n v="0"/>
    <n v="0"/>
    <n v="793760"/>
    <m/>
    <m/>
    <m/>
    <m/>
    <m/>
    <m/>
    <m/>
    <m/>
    <m/>
    <m/>
    <m/>
    <m/>
    <m/>
    <m/>
    <m/>
    <n v="0"/>
    <n v="0"/>
    <s v="Minimo"/>
    <n v="0"/>
    <n v="0"/>
    <n v="0"/>
    <n v="0"/>
    <n v="0"/>
    <n v="0"/>
    <n v="400000000"/>
    <n v="0"/>
    <n v="0"/>
    <n v="89441840"/>
    <n v="489441840"/>
    <n v="0"/>
    <n v="0"/>
    <n v="0"/>
    <n v="0"/>
    <n v="0"/>
    <n v="0"/>
    <n v="432000000"/>
    <n v="0"/>
    <n v="0"/>
    <n v="89441840"/>
    <n v="521441839.99999988"/>
    <n v="0"/>
    <n v="0"/>
    <n v="0"/>
    <n v="0"/>
    <n v="0"/>
    <n v="0"/>
    <n v="462240000"/>
    <n v="0"/>
    <n v="0"/>
    <n v="89441840"/>
    <n v="551681840"/>
    <n v="0"/>
    <n v="0"/>
    <n v="0"/>
    <n v="0"/>
    <n v="0"/>
    <n v="0"/>
    <n v="494596800"/>
    <n v="0"/>
    <n v="0"/>
    <n v="89441840"/>
    <n v="584038640"/>
    <n v="2146604160"/>
    <s v="No requiere proyecto, porque en este indicador se están contemplando los recursos de rentas cedidas que cofinancia mensualmente el departamento a la Nación, para el Aseguramiento de la población a regimen subsidiado en salud. (50% de las rentas cedidas). Esta  meta se contempló sólo como gestión."/>
    <s v="este se consideró como una acción de gestión. Para la ejecución de estos recursos no se requiere proyecto."/>
  </r>
  <r>
    <s v="MT133"/>
    <s v="3"/>
    <s v="Transformación del Ser Humano"/>
    <s v="Número de afiliados al SGSSS"/>
    <s v="99,2"/>
    <s v="Porcentaje (Multiplicado por 100)"/>
    <s v="2023"/>
    <s v="Ministerio de Salud y Protección Social"/>
    <s v="99"/>
    <s v="3 Salud y bienestar"/>
    <s v="Salud"/>
    <s v="13"/>
    <s v="Aseguramiento y Prestación Integral en Servicios de Salud para Sucre"/>
    <s v="Salud y Protección Social"/>
    <s v="19"/>
    <s v="Aseguramiento y prestación integral de servicios de salud"/>
    <s v="1906"/>
    <s v="Servicio de afiliaciones al régimen subsidiado del Sistema General de Seguridad Social"/>
    <s v="1906044"/>
    <s v="Personas afiliadas al régimen subsidiado"/>
    <s v="190604400"/>
    <s v="Este servicio permite a las entidades territoriales realizar la afiliación de la población al régimen subsidiado conforme a las condiciones del Sistema General de Seguridad Social; incluye el registro, reporte, sistematización y seguimiento de afiliados en los sistemas de información correspondientes. "/>
    <s v="Número de personas"/>
    <s v="No"/>
    <s v="Número"/>
    <n v="793760"/>
    <s v="Acumulativo"/>
    <x v="3"/>
    <n v="0"/>
    <n v="0"/>
    <n v="0"/>
    <n v="793760"/>
    <m/>
    <m/>
    <m/>
    <m/>
    <m/>
    <m/>
    <m/>
    <m/>
    <m/>
    <m/>
    <m/>
    <m/>
    <m/>
    <m/>
    <m/>
    <n v="0"/>
    <n v="0"/>
    <s v="Minimo"/>
    <n v="0"/>
    <n v="23958558755"/>
    <n v="0"/>
    <n v="0"/>
    <n v="0"/>
    <n v="0"/>
    <n v="0"/>
    <n v="0"/>
    <n v="0"/>
    <n v="0"/>
    <n v="23958558755"/>
    <n v="0"/>
    <n v="25875243455.400002"/>
    <n v="0"/>
    <n v="0"/>
    <n v="0"/>
    <n v="0"/>
    <n v="0"/>
    <n v="0"/>
    <n v="0"/>
    <n v="0"/>
    <n v="25875243455.400002"/>
    <n v="0"/>
    <n v="27686510497.278"/>
    <n v="0"/>
    <n v="0"/>
    <n v="0"/>
    <n v="0"/>
    <n v="0"/>
    <n v="0"/>
    <n v="0"/>
    <n v="0"/>
    <n v="27686510497.278"/>
    <n v="0"/>
    <n v="29624566232.087471"/>
    <n v="0"/>
    <n v="0"/>
    <n v="0"/>
    <n v="0"/>
    <n v="0"/>
    <n v="0"/>
    <n v="0"/>
    <n v="0"/>
    <n v="29624566232.087471"/>
    <n v="107144878939.7655"/>
    <s v="PENDIENTE VALIDAR CON ÁREA RESPONSABLE"/>
    <s v="Se encuentra pendiente validar con el responsable del  área, porque según lo informado no requiere proyecto por tratarse de migrantes. "/>
  </r>
  <r>
    <s v="MT134"/>
    <s v="4"/>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Servicio de apoyo financiero para la atención en salud a la población"/>
    <s v="1906035"/>
    <s v="Número de instituciones"/>
    <s v="190603500"/>
    <s v="Corresponde a la entrega de recursos monetarios a las empresas sociales del estado o a terceros que administran infraestructura pública para la atención en salud a la población.  Incluye a las empresas sociales del estado o a terceros que administran infraestructura pública ubicada en zonas alejadas o de difícil acceso que sean monopolio en servicios trazadores y no sostenibles por venta de servicios para la operación de la prestación de los servicios y tecnologías en salud."/>
    <s v="Número de instituciones"/>
    <s v="No"/>
    <s v="Número"/>
    <n v="16"/>
    <s v="No acumulativo"/>
    <x v="3"/>
    <n v="16"/>
    <n v="16"/>
    <n v="16"/>
    <n v="16"/>
    <m/>
    <s v="APOYO A LA TRANSFERENCIA DE RECURSOS DE SUBSIDIO A LA OFERTA CON EL FIN DE FINANCIAR LOS GASTOS DE OPERACIÓN DE LAS EMPRESAS SOCIALES DEL ESTADO Y ADMINISTRADORES DE INFRAESTRUCTURA PUBLICA DE LOS MUNICIPIOS NO CERTIFICADOS VIGENCIA 2025, DEL DEPARTAMENTO (Tipo Banco: Banco de Gestiones) (Meta de la gestión: 16)"/>
    <s v="APOYO A LA TRANSFERENCIA DE RECURSOS DE SUBSIDIO A LA OFERTA CON EL FIN DE FINANCIAR LOS GASTOS DE OPERACIÓN DE LAS EMPRESAS SOCIALES DEL ESTADO Y ADMINISTRADORES DE INFRAESTRUCTURA PUBLICA DE LOS MUNICIPIOS NO CERTIFICADOS VIGENCIA 2025, DEL DEPARTAMENTO (Tipo de banco: Banco de Gestiones) (Meta de la gestión: 16) (Ejecutado: 16)"/>
    <s v="Apoyo a la transferencia de recursos de subsidio a la oferta con el fin de financiar los gastos de operación de las Empresas Sociales del Estado y Administradores de Infraestructura Pública de los Municipios No Certificados Vigencia 2026, del departamento de Sucre (BPIN: 202500000043535) (Meta del proyecto: 17) (Tipo de Banco: Banco Territorial) (Estado en Portafolio: Registrado en banco)"/>
    <m/>
    <s v="APOYO A LA TRANSFERENCIA DE RECURSOS DE SUBSIDIO A LA OFERTA CON EL FIN DE FINANCIAR LOS GASTOS DE OPERACIÓN DE LAS EMPRESAS SOCIALES DEL ESTADO Y ADMINISTRADORES DE INFRAESTRUCTURA PUBLICA DE LOS MUNICIPIOS NO CERTIFICADOS VIGENCIA 2027, DEL DEPARTAMENTO (Bpin: )"/>
    <n v="0"/>
    <n v="0"/>
    <s v="Minimo"/>
    <n v="16"/>
    <n v="1"/>
    <s v="Superior"/>
    <m/>
    <n v="0"/>
    <s v="Minimo"/>
    <n v="16"/>
    <n v="1"/>
    <s v="Superior"/>
    <n v="0"/>
    <n v="13076408877.66468"/>
    <n v="0"/>
    <n v="6285698226"/>
    <n v="0"/>
    <n v="0"/>
    <n v="0"/>
    <n v="0"/>
    <n v="0"/>
    <n v="0"/>
    <n v="19362107103.66468"/>
    <n v="0"/>
    <n v="13876351680.70961"/>
    <n v="0"/>
    <n v="6725697101.8200006"/>
    <n v="0"/>
    <n v="0"/>
    <n v="0"/>
    <n v="0"/>
    <n v="0"/>
    <n v="0"/>
    <n v="20602048782.52961"/>
    <n v="0"/>
    <n v="14702111161.46789"/>
    <n v="0"/>
    <n v="7196495898.947401"/>
    <n v="0"/>
    <n v="0"/>
    <n v="0"/>
    <n v="0"/>
    <n v="0"/>
    <n v="0"/>
    <n v="21898607060.415291"/>
    <n v="0"/>
    <n v="15576938697.66576"/>
    <n v="0"/>
    <n v="7628285652.8842459"/>
    <n v="0"/>
    <n v="0"/>
    <n v="0"/>
    <n v="0"/>
    <n v="0"/>
    <n v="0"/>
    <n v="23205224350.550011"/>
    <n v="85067987297.159592"/>
    <s v="Se sobrecumplirá la meta del cuatrienio, porque realmente la meta es de 16 prestadores por año."/>
    <s v="Subsidio a la Oferta"/>
  </r>
  <r>
    <s v="MT135"/>
    <s v="5"/>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Servicio de apoyo para la dotación hospitalaria"/>
    <s v="1906026"/>
    <s v="Elementos de dotación hospitalaria adquiridos"/>
    <s v="190602600"/>
    <s v="Corresponde a la entrega de recursos financieros o en especie para la adquisición de equipos biomédicos, dispositivos médicos, mobiliario asistencial, mobiliario administrativo, equipos TIC, y equipos industriales de uso hospitalario, de acuerdo a la normatividad vigente en salud."/>
    <s v="Número de elementos de dotación hospitalaria"/>
    <s v="No"/>
    <s v="Número"/>
    <n v="10"/>
    <s v="Acumulativo"/>
    <x v="3"/>
    <n v="0"/>
    <n v="10"/>
    <n v="0"/>
    <n v="0"/>
    <m/>
    <s v="Adquisición de dotación para los servicios de: Cirugía, Imágenes Diagnósticas y Hospitalización Adulto del Hospital Universitario de Sincelejo E.S.E Sucre (BPIN: 202500000023043) (Tipo de Banco: Banco Territorial)"/>
    <s v="Adquisición de dotación para los servicios de: Cirugía, Imágenes Diagnósticas y Hospitalización Adulto del Hospital Universitario de Sincelejo E.S.E  Sucre (Bpin: 202500000023043) (Tipo de Banco: Banco Territorial) (Meta total del indicador: 17.0) (Meta total de la vigencia: 17.0) (Ejecutado: 17.0)"/>
    <m/>
    <m/>
    <m/>
    <m/>
    <m/>
    <m/>
    <n v="17"/>
    <n v="1"/>
    <s v="Superior"/>
    <m/>
    <m/>
    <m/>
    <n v="17"/>
    <n v="1"/>
    <s v="Superior"/>
    <n v="0"/>
    <n v="0"/>
    <n v="0"/>
    <n v="0"/>
    <n v="0"/>
    <n v="0"/>
    <n v="0"/>
    <n v="0"/>
    <n v="0"/>
    <n v="0"/>
    <n v="0"/>
    <n v="0"/>
    <n v="0"/>
    <n v="0"/>
    <n v="0"/>
    <n v="0"/>
    <n v="0"/>
    <n v="15000000000"/>
    <n v="0"/>
    <n v="0"/>
    <n v="0"/>
    <n v="15000000000"/>
    <n v="0"/>
    <n v="0"/>
    <n v="0"/>
    <n v="0"/>
    <n v="0"/>
    <n v="0"/>
    <n v="0"/>
    <n v="0"/>
    <n v="0"/>
    <n v="0"/>
    <n v="0"/>
    <n v="0"/>
    <n v="0"/>
    <n v="0"/>
    <n v="0"/>
    <n v="0"/>
    <n v="0"/>
    <n v="0"/>
    <n v="0"/>
    <n v="0"/>
    <n v="0"/>
    <n v="0"/>
    <n v="15000000000"/>
    <s v="Éste proyecto no está registrado en Banco de Proyectos de la Gobernación de Sucre, porque es gestionado por la ESE San Francisco de Asis. Desde el departamento, se aporta la revisión y concepto de pertinencia en referencia al PTRRM. Este proyecto plantea dotación completa del centro asistencial, por tanto se cumpliría por GESTIÓN DEL DEPARTAMENTO (no habrá aporte financiero), la meta de 10 elementos de dotación adquiridos."/>
    <s v="Adquisición de dotación hospitalaria para las sedes Corozal, San Marcos y Principal del HUS (Fusión) (Se modifica la observación)"/>
  </r>
  <r>
    <s v="MT136"/>
    <s v="6"/>
    <s v="Transformación del Ser Humano"/>
    <s v="Densidad de ambulancias"/>
    <s v="0,017000000000000001"/>
    <s v="Ambulancias por cada 100.000 habitantes"/>
    <s v="2023"/>
    <s v="Ministerio de Salud y Protección Social (REPS)"/>
    <s v="0,02"/>
    <s v="3 Salud y bienestar"/>
    <s v="Salud"/>
    <s v="13"/>
    <s v="Aseguramiento y Prestación Integral en Servicios de Salud para Sucre"/>
    <s v="Salud y Protección Social"/>
    <s v="19"/>
    <s v="Aseguramiento y prestación integral de servicios de salud"/>
    <s v="1906"/>
    <s v="Servicio de apoyo a la prestación del servicio de transporte de pacientes"/>
    <s v="1906022"/>
    <s v="Entidades de la red pública en salud apoyadas en la adquisición de ambulancias"/>
    <s v="190602200"/>
    <s v="Incluye el apoyo tanto el financiero como en especie para prestar el servicio de transporte de pacientes. "/>
    <s v="Número de entidades"/>
    <s v="No"/>
    <s v="Número"/>
    <n v="4"/>
    <s v="Acumulativo"/>
    <x v="3"/>
    <n v="0"/>
    <n v="4"/>
    <n v="0"/>
    <n v="0"/>
    <m/>
    <s v="EN GESTIÓN CON LA ART SE REALIZÓ DOTACION DE AMBULANCIAS 4X4 PARA TRANSPORTE ASISTENCIAL BÁSICO TIPO TAB PARA LAS E.S.E  CENTRO DE SALUD LOS PALMITOS, CENTRO DE SALUD OVEJAS, HOSPITAL LOCAL SAN ONOFRE Y CENTRO DE SALUD COLOSÓ. (Tipo Banco: Banco de Gestiones) (Meta de la gestión: 4)_x000a__x000a_Adquisición DE DOS AMBULANCIAS BÁSICAS PARA EL SERVICIO DE TRANSPORTE ASISTENCIAL DEL HOSPITAL UNIVERSITARIO DE SINCELEJO E.S.E,   Sucre (BPIN: 202500000026299) (Tipo de Banco: Banco Territorial)"/>
    <s v="Adquisición DE DOS AMBULANCIAS BÁSICAS PARA EL SERVICIO DE TRANSPORTE ASISTENCIAL DEL HOSPITAL UNIVERSITARIO DE SINCELEJO E.S.E,   Sucre (Bpin: 202500000026299) (Tipo de Banco: Banco Territorial) (Meta total del indicador: 1.0) (Meta total de la vigencia: 1.0) (Ejecutado: 2.0)_x000a__x000a_EN GESTIÓN CON LA ART SE REALIZÓ DOTACION DE AMBULANCIAS 4X4 PARA TRANSPORTE ASISTENCIAL BÁSICO TIPO TAB PARA LAS E.S.E  CENTRO DE SALUD LOS PALMITOS, CENTRO DE SALUD OVEJAS, HOSPITAL LOCAL SAN ONOFRE Y CENTRO DE SALUD COLOSÓ. (Tipo de banco: Banco de Gestiones) (Meta de la gestión: 4) (Ejecutado: 4)"/>
    <m/>
    <m/>
    <m/>
    <m/>
    <m/>
    <m/>
    <n v="6"/>
    <n v="1"/>
    <s v="Superior"/>
    <m/>
    <m/>
    <m/>
    <n v="6"/>
    <n v="1"/>
    <s v="Superior"/>
    <n v="0"/>
    <n v="0"/>
    <n v="0"/>
    <n v="0"/>
    <n v="0"/>
    <n v="0"/>
    <n v="2500000000"/>
    <n v="0"/>
    <n v="0"/>
    <n v="0"/>
    <n v="2500000000"/>
    <n v="0"/>
    <n v="0"/>
    <n v="0"/>
    <n v="0"/>
    <n v="0"/>
    <n v="0"/>
    <n v="0"/>
    <n v="0"/>
    <n v="0"/>
    <n v="0"/>
    <n v="0"/>
    <n v="0"/>
    <n v="0"/>
    <n v="0"/>
    <n v="0"/>
    <n v="0"/>
    <n v="0"/>
    <n v="0"/>
    <n v="0"/>
    <n v="0"/>
    <n v="0"/>
    <n v="0"/>
    <n v="0"/>
    <n v="0"/>
    <n v="0"/>
    <n v="0"/>
    <n v="0"/>
    <n v="0"/>
    <n v="0"/>
    <n v="0"/>
    <n v="0"/>
    <n v="0"/>
    <n v="0"/>
    <n v="2500000000"/>
    <s v="El aporte del departamento es GESTIÓN, a través de: revisión y concepto de pertinencia en referencia al PTRRM"/>
    <s v="Ambulancias Tipo TAB 4 x 4 para las E.S.E: Centro de Salud Los Palmitos, Centro de Salud Ovejas, Hospital Local San Onofre y Centro de Salud Colosó,  del Departamento de Sucre."/>
  </r>
  <r>
    <s v="MT137"/>
    <s v="7"/>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Unidades móviles para la atención médica adquiridas y dotadas"/>
    <s v="1906033"/>
    <s v="Unidades móviles para la atención médica adquiridas y dotadas"/>
    <s v="190603300"/>
    <s v="Vehículos que permiten desplazar el servicio de salud al lugar de demanda."/>
    <s v="Número de unidades móviles"/>
    <s v="No"/>
    <s v="Número"/>
    <n v="5"/>
    <s v="Acumulativo"/>
    <x v="3"/>
    <n v="5"/>
    <n v="0"/>
    <n v="0"/>
    <n v="0"/>
    <s v="DOTACIÓN DE UNA UNIDAD MÓVIL MÉDICA ODONTOLÓGICA PARA CADA UNA DE LAS E.S.E. DE SAN ANTONIO DE PALMITO,SAN JOSÉ DE TOLUVIEJO, SAN MIGUEL ARCANGEL DE COLOSÓ, SAN BLAS DE MORROA Y LOS PALMITOS, EN EL DEPARTAMENTO DE SUCRE (BPIN: Por Gestión) (Meta del Proyecto: ) (Ejecución 2024: 5)"/>
    <m/>
    <m/>
    <m/>
    <m/>
    <m/>
    <n v="5"/>
    <n v="1"/>
    <s v="Superior"/>
    <m/>
    <m/>
    <m/>
    <m/>
    <m/>
    <m/>
    <n v="5"/>
    <n v="1"/>
    <s v="Superior"/>
    <n v="0"/>
    <n v="0"/>
    <n v="0"/>
    <n v="0"/>
    <n v="0"/>
    <n v="0"/>
    <n v="5000000000"/>
    <n v="0"/>
    <n v="0"/>
    <n v="0"/>
    <n v="5000000000"/>
    <n v="0"/>
    <n v="0"/>
    <n v="0"/>
    <n v="0"/>
    <n v="0"/>
    <n v="0"/>
    <n v="0"/>
    <n v="0"/>
    <n v="0"/>
    <n v="0"/>
    <n v="0"/>
    <n v="0"/>
    <n v="0"/>
    <n v="0"/>
    <n v="0"/>
    <n v="0"/>
    <n v="0"/>
    <n v="0"/>
    <n v="0"/>
    <n v="0"/>
    <n v="0"/>
    <n v="0"/>
    <n v="0"/>
    <n v="0"/>
    <n v="0"/>
    <n v="0"/>
    <n v="0"/>
    <n v="0"/>
    <n v="0"/>
    <n v="0"/>
    <n v="0"/>
    <n v="0"/>
    <n v="0"/>
    <n v="5000000000"/>
    <s v="El aporte del departamento es GESTIÓN, a través de: revisión y concepto de pertinencia en referencia al PTRRM"/>
    <s v="Dotación de Unidad Médico Odontológica para las ESE de: San Antonio de Palmito, San José de Toluviejo, San Miguel Arcángel de Coloso, San Blas de Morroa y Los Palmitos, en el departamento de Sucre : $2.493.752.400,00 - Convenio con ART"/>
  </r>
  <r>
    <s v="MT138"/>
    <s v="8"/>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Servicio de asistencia técnica a Instituciones Prestadoras de Servicios de Salud"/>
    <s v="1906029"/>
    <s v="Instituciones Prestadoras de Servicios de Salud asistidas técnicamente"/>
    <s v="190602900"/>
    <s v="Acciones orientadas al desarrollo de capacidades en las Instituciones Prestadoras de Servicios de salud, para contribuir al logro de resultados en salud, mediante asesoría, acompañamiento y capacitación."/>
    <s v="Número de instituciones"/>
    <s v="No"/>
    <s v="Número"/>
    <n v="26"/>
    <s v="No acumulativo"/>
    <x v="3"/>
    <n v="26"/>
    <n v="26"/>
    <n v="26"/>
    <n v="26"/>
    <m/>
    <s v="FORTALECIMIENTO DEL FONDO ROTATORIO DE ESTUPEFACIENTES DEL DEPARTAMENTO DE SUCRE (BPIN: 202500000019617) (Tipo de Banco: Banco Territorial)_x000a__x000a_Dotación del Fondo Rotatorio de Estupefacientes del departamento de  Sucre (BPIN: 202500000032423) (Tipo de Banco: Banco Territorial)"/>
    <s v="Dotación del Fondo Rotatorio de Estupefacientes del departamento de  Sucre (Bpin: 202500000032423) (Tipo de Banco: Banco Territorial) (Meta total del indicador: 26.0) (Meta total de la vigencia: 26.0) (Ejecutado: 26.0)_x000a__x000a_Fortalecimiento del Fondo Rotatorio de Estupefacientes del departamento de  Sucre (Bpin: 202500000019617) (Tipo de Banco: Banco Territorial) (Meta total del indicador: 26.0) (Meta total de la vigencia: 26.0) (Ejecutado: 26.0)"/>
    <s v="Fortalecimiento del Fondo Rotatorio de Estupefacientes del departamento de Sucre (BPIN: 202500000045869) (Meta del proyecto: 26) (Tipo de Banco: Banco Territorial) (Estado en Portafolio: En Ejecución)_x000a__x000a_Apoyo FINANCIERO PARA EL FUNCIONAMIENTO DE LA SECRETARÍA DE SALUD DEPARTAMENTAL DE Sucre (BPIN: 202600000006154) (Meta del proyecto: 26) (Tipo de Banco: Banco Territorial) (Estado en Portafolio: En Ejecución)_x000a__x000a_Dotación del Fondo Rotatorio de Estupefacientes del departamento de  Sucre (BPIN: 202500000032423) (Meta del proyecto: 26) (Tipo de Banco: Banco Territorial)"/>
    <m/>
    <s v="FORTALECIMIENTO INSTITUCIONAL PARA LA ASISTENCIA TÉCNICA A LOS PRESTADORES DE SERVICIOS DE SALUD PÚBLICOS VIGENCIA 2027, DEL DEPARTAMENTO DE SUCRE (Por Formular) (Bpin: )"/>
    <n v="0"/>
    <n v="0"/>
    <s v="Minimo"/>
    <n v="52"/>
    <n v="1"/>
    <s v="Superior"/>
    <m/>
    <n v="0"/>
    <s v="Minimo"/>
    <n v="52"/>
    <n v="1"/>
    <s v="Superior"/>
    <n v="0"/>
    <n v="300000000"/>
    <n v="0"/>
    <n v="0"/>
    <n v="0"/>
    <n v="0"/>
    <n v="0"/>
    <n v="0"/>
    <n v="0"/>
    <n v="0"/>
    <n v="300000000"/>
    <n v="0"/>
    <n v="324000000"/>
    <n v="0"/>
    <n v="0"/>
    <n v="0"/>
    <n v="0"/>
    <n v="0"/>
    <n v="0"/>
    <n v="0"/>
    <n v="0"/>
    <n v="324000000"/>
    <n v="0"/>
    <n v="346680000"/>
    <n v="0"/>
    <n v="0"/>
    <n v="0"/>
    <n v="0"/>
    <n v="0"/>
    <n v="0"/>
    <n v="0"/>
    <n v="0"/>
    <n v="346680000"/>
    <n v="0"/>
    <n v="370947600"/>
    <n v="0"/>
    <n v="0"/>
    <n v="0"/>
    <n v="0"/>
    <n v="0"/>
    <n v="0"/>
    <n v="0"/>
    <n v="0"/>
    <n v="370947600"/>
    <n v="1341627600"/>
    <m/>
    <s v="Recurso humano para asistencias técnicas"/>
  </r>
  <r>
    <s v="MT139"/>
    <s v="9"/>
    <s v="Transformación del Ser Humano"/>
    <s v="Servicios de mediana y alta complejidad habilitados"/>
    <s v="10,74"/>
    <s v="Porcentaje (Multiplicado por 100)"/>
    <s v="2021"/>
    <s v="Secretaría de Salud Departamental"/>
    <s v="40"/>
    <s v="3 Salud y bienestar"/>
    <s v="Salud"/>
    <s v="13"/>
    <s v="Aseguramiento y Prestación Integral en Servicios de Salud para Sucre"/>
    <s v="Salud y Protección Social"/>
    <s v="19"/>
    <s v="Aseguramiento y prestación integral de servicios de salud"/>
    <s v="1906"/>
    <s v="Hospitales de segundo nivel de atención construidos"/>
    <s v="1906048"/>
    <s v="Hospitales de segundo nivel de atención construidos"/>
    <s v="190604800"/>
    <s v="Corresponde a un inmueble resultado de obras de edificación en terrenos no construidos o cuya área esté libre por autorización de demolición total para la prestación de servicios de salud a la población. No incluye la dotación del inmueble. Incluye centros de salud, puestos de salud e infraestructura local de prestación de servicios."/>
    <s v="Número de hospitales"/>
    <s v="No"/>
    <s v="Número"/>
    <n v="1"/>
    <s v="Acumulativo"/>
    <x v="3"/>
    <n v="0"/>
    <n v="0"/>
    <n v="0"/>
    <n v="1"/>
    <m/>
    <m/>
    <m/>
    <m/>
    <m/>
    <s v="CONSTRUCCIÓN DE LA NUEVA SEDE DEL HOSPITAL UNIVERSITARIO DE SINCELEJO (Por Formular) (Bpin: )"/>
    <m/>
    <m/>
    <m/>
    <m/>
    <m/>
    <m/>
    <m/>
    <m/>
    <m/>
    <n v="0"/>
    <n v="0"/>
    <s v="Minimo"/>
    <n v="0"/>
    <n v="0"/>
    <n v="0"/>
    <n v="0"/>
    <n v="0"/>
    <n v="0"/>
    <n v="0"/>
    <n v="0"/>
    <n v="0"/>
    <n v="0"/>
    <n v="0"/>
    <n v="0"/>
    <n v="0"/>
    <n v="0"/>
    <n v="0"/>
    <n v="0"/>
    <n v="0"/>
    <n v="0"/>
    <n v="0"/>
    <n v="0"/>
    <n v="0"/>
    <n v="0"/>
    <n v="0"/>
    <n v="0"/>
    <n v="0"/>
    <n v="0"/>
    <n v="0"/>
    <n v="0"/>
    <n v="0"/>
    <n v="0"/>
    <n v="0"/>
    <n v="0"/>
    <n v="0"/>
    <n v="0"/>
    <n v="0"/>
    <n v="0"/>
    <n v="0"/>
    <n v="0"/>
    <n v="0"/>
    <n v="0"/>
    <n v="0"/>
    <n v="0"/>
    <n v="0"/>
    <n v="0"/>
    <n v="0"/>
    <m/>
    <s v="Adecuaciones en las sedes Corozal, San Marcos y Principal del HUS (Fusión) (Se modifica la observación porque el indicador apunta a construcción)"/>
  </r>
  <r>
    <s v="MT140"/>
    <s v="10"/>
    <s v="Transformación del Ser Humano"/>
    <s v="Servicios de mediana y alta complejidad habilitados"/>
    <s v="10,74"/>
    <s v="Porcentaje (Multiplicado por 100)"/>
    <s v="2021"/>
    <s v="Secretaría de Salud Departamental"/>
    <s v="40"/>
    <s v="3 Salud y bienestar"/>
    <s v="Salud"/>
    <s v="13"/>
    <s v="Aseguramiento y Prestación Integral en Servicios de Salud para Sucre"/>
    <s v="Salud y Protección Social"/>
    <s v="19"/>
    <s v="Aseguramiento y prestación integral de servicios de salud"/>
    <s v="1906"/>
    <s v="Hospitales de segundo nivel de atención adecuados"/>
    <s v="1906008"/>
    <s v="Hospitales de segundo nivel de atención adecuados"/>
    <s v="190600800"/>
    <s v="Infraestructura hospitalaria de segundo nivel de atención adecuada, para la prestación de servicios de salud a la población."/>
    <s v="Número de hospitales"/>
    <s v="No"/>
    <s v="Número"/>
    <n v="3"/>
    <s v="Acumulativo"/>
    <x v="3"/>
    <n v="0"/>
    <n v="1"/>
    <n v="2"/>
    <n v="0"/>
    <m/>
    <s v="Adecuaciones a los servicios de consulta externa y pediatría del Hospital de Corozal (Tipo Banco: Banco de Gestiones) (Meta de la gestión: 1)"/>
    <s v="Adecuaciones a los servicios de consulta externa y pediatría del Hospital de Corozal (Tipo de banco: Banco de Gestiones) (Meta de la gestión: 1) (Ejecutado: 1)"/>
    <m/>
    <m/>
    <m/>
    <m/>
    <m/>
    <m/>
    <n v="1"/>
    <n v="1"/>
    <s v="Superior"/>
    <m/>
    <n v="0"/>
    <s v="Minimo"/>
    <n v="1"/>
    <n v="0.33333333333333331"/>
    <s v="Medio"/>
    <n v="0"/>
    <n v="0"/>
    <n v="0"/>
    <n v="0"/>
    <n v="0"/>
    <n v="0"/>
    <n v="6101850000"/>
    <n v="0"/>
    <n v="7700000000"/>
    <n v="0"/>
    <n v="13801850000"/>
    <n v="0"/>
    <n v="0"/>
    <n v="0"/>
    <n v="0"/>
    <n v="0"/>
    <n v="0"/>
    <n v="14407400000"/>
    <n v="0"/>
    <n v="0"/>
    <n v="0"/>
    <n v="14407400000"/>
    <n v="0"/>
    <n v="0"/>
    <n v="0"/>
    <n v="0"/>
    <n v="0"/>
    <n v="0"/>
    <n v="20509250000"/>
    <n v="0"/>
    <n v="0"/>
    <n v="0"/>
    <n v="20509250000"/>
    <n v="0"/>
    <n v="0"/>
    <n v="0"/>
    <n v="0"/>
    <n v="0"/>
    <n v="0"/>
    <n v="0"/>
    <n v="0"/>
    <n v="0"/>
    <n v="0"/>
    <n v="0"/>
    <n v="48718500000"/>
    <s v="PENDIENTE VALIDAR CON ÁREA RESPONSABLE"/>
    <s v="Proyecto  Nuevo Hospital Universitario de Sincelejo (De importancia estratégica) (Se modifica la observación)"/>
  </r>
  <r>
    <s v="MT141"/>
    <s v="11"/>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Estudios de preinversión"/>
    <s v="1906034"/>
    <s v="Estudios de preinversión realizados"/>
    <s v="190603400"/>
    <s v="Incluye la realización de los estudios requeridos en las fases de pre-factibilidad, factibilidad o definitivos."/>
    <s v="Número de estudios de preinversión"/>
    <s v="No"/>
    <s v="Número"/>
    <n v="1"/>
    <s v="Acumulativo"/>
    <x v="3"/>
    <n v="0"/>
    <n v="0"/>
    <n v="1"/>
    <n v="0"/>
    <m/>
    <m/>
    <m/>
    <s v="ESTUDIOS Y DISEÑOS PARA LA CONSTRUCCIÓN DE LA NUEVA SEDE DEL HOSPITAL UNIVERSITARIO DE SINCELEJO (Por Formular) (Meta Programada: 1) (Tipo de Banco: Banco de Gestiones)"/>
    <m/>
    <m/>
    <m/>
    <m/>
    <m/>
    <m/>
    <m/>
    <m/>
    <m/>
    <n v="0"/>
    <s v="Minimo"/>
    <n v="0"/>
    <n v="0"/>
    <s v="Minimo"/>
    <n v="0"/>
    <n v="0"/>
    <n v="0"/>
    <n v="0"/>
    <n v="0"/>
    <n v="0"/>
    <n v="0"/>
    <n v="0"/>
    <n v="2950000000"/>
    <n v="0"/>
    <n v="2950000000"/>
    <n v="0"/>
    <n v="0"/>
    <n v="0"/>
    <n v="0"/>
    <n v="0"/>
    <n v="0"/>
    <n v="0"/>
    <n v="0"/>
    <n v="0"/>
    <n v="0"/>
    <n v="0"/>
    <n v="0"/>
    <n v="0"/>
    <n v="0"/>
    <n v="0"/>
    <n v="0"/>
    <n v="0"/>
    <n v="0"/>
    <n v="0"/>
    <n v="0"/>
    <n v="0"/>
    <n v="0"/>
    <n v="0"/>
    <n v="0"/>
    <n v="0"/>
    <n v="0"/>
    <n v="0"/>
    <n v="0"/>
    <n v="0"/>
    <n v="0"/>
    <n v="0"/>
    <n v="0"/>
    <n v="0"/>
    <n v="2950000000"/>
    <m/>
    <s v="Estudios y Diseños para proyectos de infraestructura del HUS"/>
  </r>
  <r>
    <s v="MT142"/>
    <s v="12"/>
    <s v="Transformación del Ser Humano"/>
    <s v="Cumplimiento del Plan Bienal de Inversiones en Salud"/>
    <s v="30"/>
    <s v="Porcentaje (Multiplicado por 100)"/>
    <s v="2023"/>
    <s v="PBIS, Secretaría de Salud Departamental"/>
    <s v="50"/>
    <s v="3 Salud y bienestar"/>
    <s v="Salud"/>
    <s v="13"/>
    <s v="Aseguramiento y Prestación Integral en Servicios de Salud para Sucre"/>
    <s v="Salud y Protección Social"/>
    <s v="19"/>
    <s v="Aseguramiento y prestación integral de servicios de salud"/>
    <s v="1906"/>
    <s v="Hospitales de primer nivel de atención adecuados"/>
    <s v="1906001"/>
    <s v="Hospitales de primer nivel de atención adecuados"/>
    <s v="190600100"/>
    <s v="Infraestructura hospitalaria de primer nivel de atención adecuada, para la prestación de servicios de salud a la población. Incluye centros de salud, puestos de salud e infraestructura local de prestación de servicios."/>
    <s v="Número de hospitales"/>
    <s v="No"/>
    <s v="Número"/>
    <n v="2"/>
    <s v="Acumulativo"/>
    <x v="3"/>
    <n v="0"/>
    <n v="1"/>
    <n v="1"/>
    <n v="0"/>
    <m/>
    <s v="ADECUACIÓN MENOR ESE CENTRO DE SALUD LOS PALMITOS (Tipo Banco: Banco de Gestiones) (Meta de la gestión: 1)_x000a__x000a_CONSTRUCCIÓN DE OBRAS COMPLEMENTARIAS EN LA E.S.E CENTRO DE SALUD DE CAIMITO, DEPARTAMENTO DE SUCRE (2021002700160) (BPIN: 2021002700160) (Tipo de Banco: Banco de Aliados)"/>
    <s v="ADECUACIÓN MENOR ESE CENTRO DE SALUD LOS PALMITOS (Tipo de banco: Banco de Gestiones) (Meta de la gestión: 1) (Ejecutado: 1)"/>
    <s v="CONSTRUCCIÓN DE OBRAS COMPLEMENTARIAS EN LA E.S.E CENTRO DE SALUD DE CAIMITO, DEPARTAMENTO DE SUCRE (2021002700160) (BPIN: 2021002700160) (Meta del proyecto: 1) (Tipo de Banco: Banco de Aliados) (Estado en Portafolio: Suspendido)"/>
    <m/>
    <m/>
    <m/>
    <m/>
    <m/>
    <n v="1"/>
    <n v="1"/>
    <s v="Superior"/>
    <m/>
    <n v="0"/>
    <s v="Minimo"/>
    <n v="1"/>
    <n v="0.5"/>
    <s v="Medio"/>
    <n v="0"/>
    <n v="0"/>
    <n v="0"/>
    <n v="0"/>
    <n v="0"/>
    <n v="0"/>
    <n v="5000000000"/>
    <n v="0"/>
    <n v="1200000000"/>
    <n v="0"/>
    <n v="6200000000"/>
    <n v="0"/>
    <n v="0"/>
    <n v="0"/>
    <n v="0"/>
    <n v="0"/>
    <n v="0"/>
    <n v="5000000000"/>
    <n v="0"/>
    <n v="1296000000"/>
    <n v="0"/>
    <n v="6296000000"/>
    <n v="0"/>
    <n v="0"/>
    <n v="0"/>
    <n v="0"/>
    <n v="0"/>
    <n v="0"/>
    <n v="5000000000"/>
    <n v="0"/>
    <n v="1386720000"/>
    <n v="0"/>
    <n v="6386720000"/>
    <n v="0"/>
    <n v="0"/>
    <n v="0"/>
    <n v="0"/>
    <n v="0"/>
    <n v="0"/>
    <n v="5000000000"/>
    <n v="0"/>
    <n v="1483790400"/>
    <n v="0"/>
    <n v="6483790400"/>
    <n v="25366510400"/>
    <s v="El aporte del departamento es GESTIÓN, a través de: revisión y concepto de pertinencia en referencia al PTRRM"/>
    <s v="Hospital de Coveñas (Tipología IC) VALIDAR CON INFORMACION REAL EN EJECUCION (Se modifica la observación)"/>
  </r>
  <r>
    <s v="MT143"/>
    <s v="13"/>
    <s v="Transformación del Ser Humano"/>
    <s v="Prestadores de Servicios Públicos Habilitados operando"/>
    <s v="27"/>
    <s v="Unidad"/>
    <s v="2024"/>
    <s v="REPS"/>
    <s v="28"/>
    <s v="3 Salud y bienestar"/>
    <s v="Salud"/>
    <s v="13"/>
    <s v="Aseguramiento y Prestación Integral en Servicios de Salud para Sucre"/>
    <s v="Salud y Protección Social"/>
    <s v="19"/>
    <s v="Aseguramiento y prestación integral de servicios de salud"/>
    <s v="1906"/>
    <s v="Hospitales de primer nivel de atención construidos y dotados"/>
    <s v="1906030"/>
    <s v="Hospitales de primer nivel de atención construidos y dotados"/>
    <s v="190603000"/>
    <s v="Infraestructura hospitalaria de primer nivel de atención construida y dotada con equipos y mobiliario, para la prestación de servicios de salud a la población. Incluye centros de salud, puestos de salud e infraestructura local de prestación de servicios."/>
    <s v="Número de hospitales"/>
    <s v="No"/>
    <s v="Número"/>
    <n v="1"/>
    <s v="Acumulativo"/>
    <x v="3"/>
    <n v="0"/>
    <n v="0"/>
    <n v="0"/>
    <n v="1"/>
    <m/>
    <m/>
    <m/>
    <s v="Construcción  equipamiento fijo y dotación del Hospital del Golfo de Morrosquillo en el Municipio de Coveñas  Sucre (BPIN: 2023002700021) (Meta del proyecto: 1) (Tipo de Banco: Banco Territorial) (Estado en Portafolio: En Ejecución)"/>
    <m/>
    <s v="CONSTRUCCIÓN, EQUIPAMIENTO FIJO Y DOTACION DEL HOSPITAL DEL GOLFO DE MORROSQUILLO UBICADO EN EL MUNICIPIO DE COVEÑAS SUCRE (2023002700021) (Bpin: 2023002700021) (Tipo de banco: Banco Territorial)"/>
    <m/>
    <m/>
    <m/>
    <m/>
    <m/>
    <m/>
    <m/>
    <m/>
    <m/>
    <n v="0"/>
    <n v="0"/>
    <s v="Minimo"/>
    <n v="0"/>
    <n v="0"/>
    <n v="0"/>
    <n v="0"/>
    <n v="0"/>
    <n v="0"/>
    <n v="3200000000"/>
    <n v="0"/>
    <n v="0"/>
    <n v="6000000000"/>
    <n v="9200000000"/>
    <n v="0"/>
    <n v="0"/>
    <n v="0"/>
    <n v="0"/>
    <n v="0"/>
    <n v="0"/>
    <n v="12800000000"/>
    <n v="0"/>
    <n v="0"/>
    <n v="0"/>
    <n v="12800000000"/>
    <n v="0"/>
    <n v="0"/>
    <n v="0"/>
    <n v="0"/>
    <n v="0"/>
    <n v="0"/>
    <n v="16000000000"/>
    <n v="0"/>
    <n v="0"/>
    <n v="6000000000"/>
    <n v="22000000000"/>
    <n v="0"/>
    <n v="0"/>
    <n v="0"/>
    <n v="0"/>
    <n v="0"/>
    <n v="0"/>
    <n v="0"/>
    <n v="0"/>
    <n v="0"/>
    <n v="0"/>
    <n v="0"/>
    <n v="44000000000"/>
    <m/>
    <s v="Hospital de Coveñas (Tipología IC) VALIDAR CON INFORMACION REAL EN EJECUCION"/>
  </r>
  <r>
    <s v="MT144"/>
    <s v="14"/>
    <s v="Transformación del Ser Humano"/>
    <s v="Gestión de Políticas, Planes y Proyectos en Salud"/>
    <s v="57"/>
    <s v="Puntos"/>
    <s v="2021"/>
    <s v="Indice Departamental en Salud - Así Vamos en Salud"/>
    <s v="80"/>
    <s v="3 Salud y bienestar"/>
    <s v="Salud"/>
    <s v="13"/>
    <s v="Aseguramiento y Prestación Integral en Servicios de Salud para Sucre"/>
    <s v="Salud y Protección Social"/>
    <s v="19"/>
    <s v="Aseguramiento y prestación integral de servicios de salud"/>
    <s v="1906"/>
    <s v="Servicio de apoyo financiero para la reorganización de redes de prestación de servicios de salud"/>
    <s v="1906036"/>
    <s v="Empresas sociales del estado con apoyo financiero"/>
    <s v="190603600"/>
    <s v="Recursos monetarios entregados las empresas sociales del estado para la reorganización de redes de prestación de servicios de salud. "/>
    <s v="Número de empresas sociales del estado"/>
    <s v="No"/>
    <s v="Número de empresas sociales del estado"/>
    <n v="1"/>
    <s v="Acumulativo"/>
    <x v="3"/>
    <n v="0"/>
    <n v="1"/>
    <n v="0"/>
    <n v="0"/>
    <m/>
    <s v="APOYO AL PROCESO DE REORGANIZACIÓN, REDISEÑO Y MODERNIZACIÓN DE LA RED PÚBLICA DE SALUD DE ORDEN DEPARTAMENTAL EN SUCRE (BPIN: 2024002700104) (Tipo de Banco: Banco Territorial)"/>
    <s v="Apoyo al proceso de reorganización rediseño y modernización de la red pública de salud de orden departamental en   Sucre (Bpin: 2024002700104) (Tipo de Banco: Banco Territorial) (Meta total del indicador: 1.0) (Meta total de la vigencia: 1.0) (Ejecutado: 1.0)"/>
    <m/>
    <m/>
    <m/>
    <m/>
    <m/>
    <m/>
    <n v="1"/>
    <n v="1"/>
    <s v="Superior"/>
    <m/>
    <m/>
    <m/>
    <n v="1"/>
    <n v="1"/>
    <s v="Superior"/>
    <n v="0"/>
    <n v="5281000000"/>
    <n v="0"/>
    <n v="0"/>
    <n v="0"/>
    <n v="0"/>
    <n v="0"/>
    <n v="0"/>
    <n v="0"/>
    <n v="0"/>
    <n v="5281000000"/>
    <n v="0"/>
    <n v="0"/>
    <n v="0"/>
    <n v="0"/>
    <n v="0"/>
    <n v="0"/>
    <n v="0"/>
    <n v="0"/>
    <n v="0"/>
    <n v="0"/>
    <n v="0"/>
    <n v="0"/>
    <n v="0"/>
    <n v="0"/>
    <n v="0"/>
    <n v="0"/>
    <n v="0"/>
    <n v="0"/>
    <n v="0"/>
    <n v="0"/>
    <n v="0"/>
    <n v="0"/>
    <n v="0"/>
    <n v="0"/>
    <n v="0"/>
    <n v="0"/>
    <n v="0"/>
    <n v="0"/>
    <n v="0"/>
    <n v="0"/>
    <n v="0"/>
    <n v="0"/>
    <n v="0"/>
    <n v="5281000000"/>
    <s v="El proyecto registrado se encuentra en proceso de contratación"/>
    <s v="Proyecto Unidad de Gestión Fusión Hospitales Departamentales"/>
  </r>
  <r>
    <s v="MT145"/>
    <s v="1"/>
    <s v="Transformación del Ser Humano"/>
    <s v="Niñas, niños y adolescentes que acceden a serviciosdeportivos recreativos, de actividad física yaprovechamiento del tiempo libre"/>
    <s v="ND"/>
    <s v=""/>
    <s v="2023"/>
    <s v="INDERSUCRE"/>
    <s v="70000"/>
    <s v="Salud y_x000a_Bienestar"/>
    <s v="Deporte Y Recreación"/>
    <s v="14"/>
    <s v="Fomentando Oportunidades para el Deporte, la Recreación y Actividad Física en Sucre"/>
    <s v="Deporte y Recreación"/>
    <s v="43"/>
    <s v="Fomento a la recreación, la actividad física y el deporte"/>
    <s v="4301"/>
    <s v="Servicio de apoyo a la actividad física, la recreación y el deporte"/>
    <s v="4301001"/>
    <s v="Personas beneficiadas"/>
    <s v="430100100"/>
    <s v="Dentro del marco de los planes, programas y proyectos de la entidad se entregan diferentes incentivos a los integrantes del sistema nacional deportes y a los participantes o deportistas éstos pueden ser artículos deportivos, artículos tecnológicos, ademas de apoyar financieramente la realización e implementación de los mismos."/>
    <s v="Número de personas"/>
    <s v="No"/>
    <s v="Número"/>
    <n v="70000"/>
    <s v="Acumulativo"/>
    <x v="5"/>
    <n v="17500"/>
    <n v="17500"/>
    <n v="17500"/>
    <n v="17500"/>
    <s v="INDERSUCRE firmó los siguientes convenios: con FEDELIGAS (IDDRS-PCESAL 001-2024) con Athletico Corozal F.C. (IDDRS-CLUB-007-2024) por $70.000.000; con FUNEVEN (IDDRS-ESAL-015-2024) por $70.000.000 para el evento TEAM 249; con FUNINCIDE (BPIN: Recursos Propios y Gestión) (Meta del Proyecto: 17500) (Ejecución 2024: 17500)"/>
    <s v="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BPIN: Recursos Propios) (Tipo de Banco: Banco Territorial)_x000a__x000a_TORNEO DEPARTAMENTAL DE SOFTBALL FEMENINO (BPIN: Recursos Propios) (Tipo de Banco: Banco Territorial)_x000a__x000a_CARRERA ATLETICA SAN ANTONIO DE PALMITOS &quot;EL MAS FUERTES&quot; (BPIN: Recursos Propios) (Tipo de Banco: Banco Territorial)_x000a__x000a_LIGA DE BOXEO DE SUCRE - CAMPEONATO NACIONAL DE BOXEO (BPIN: Recursos Propios) (Tipo de Banco: Banco Territorial)_x000a__x000a_TORNEO MUNICIPAL DE SOFTBALL (BPIN: Recursos Propios) (Tipo de Banco: Banco Territorial)_x000a__x000a_FORTALECIMIENTO DEL DEPORTE DE RESERVA Y ALTO RENDIMIENTO DEPORTIVO DE SUCRE A TRAVES DEL INSTITUTO DEPARTAMENTAL DE DEPORTES Y RECREACION DE SUCRE, INDERSUCRE: APOYO A LIGAS DEPORTIVAS (BPIN ARCHIVADO - PROYECTO EJECUTADO POR INDER) (BPIN: 202500000014354) (Tipo de Banco: Banco Territorial)_x000a__x000a_FORTALECIMIENTO DEL DEPORTE DE RESERVA Y ALTO RENDIMIENTO DEPORTIVO DE SUCRE A TRAVES DEL INSTITUTO DEPARTAMENTAL DE DEPORTES Y RECREACION DE SUCRE, INDERSUCRE: DEPORTISTA APOYADO (BPIN ARCHIVADO - PROYECTO EJECUTADO POR INDER) (BPIN: 202500000014354) (Tipo de Banco: Banco Territorial)"/>
    <s v="CARRERA ATLETICA SAN ANTONIO DE PALMITOS &quot;EL MAS FUERTES&quot; (BPIN: Recursos Propios) (Tipo de banco: Banco Territorial) (Meta total del proyecto: 500) (Ejecutado: 500.0)_x000a__x000a_FORTALECIMIENTO DEL DEPORTE DE RESERVA Y ALTO RENDIMIENTO DEPORTIVO DE SUCRE A TRAVES DEL INSTITUTO DEPARTAMENTAL DE DEPORTES Y RECREACION DE SUCRE, INDERSUCRE: DEPORTISTA APOYADO (BPIN ARCHIVADO - PROYECTO EJECUTADO POR INDER) (BPIN: 202500000014354) (Tipo de banco: Banco Territorial) (Meta total del proyecto: 3) (Ejecutado: 3.0)_x000a__x000a_LIGA DE BOXEO DE SUCRE - CAMPEONATO NACIONAL DE BOXEO (BPIN: Recursos Propios) (Tipo de banco: Banco Territorial) (Meta total del proyecto: 30) (Ejecutado: 30.0)_x000a__x000a_TORNEO MUNICIPAL DE SOFTBALL (BPIN: Recursos Propios) (Tipo de banco: Banco Territorial) (Meta total del proyecto: 234) (Ejecutado: 234.0)_x000a__x000a_FORTALECIMIENTO DEL DEPORTE DE RESERVA Y ALTO RENDIMIENTO DEPORTIVO DE SUCRE A TRAVES DEL INSTITUTO DEPARTAMENTAL DE DEPORTES Y RECREACION DE SUCRE, INDERSUCRE: APOYO A LIGAS DEPORTIVAS (BPIN ARCHIVADO - PROYECTO EJECUTADO POR INDER) (BPIN: 202500000014354) (Tipo de banco: Banco Territorial) (Meta total del proyecto: 350) (Ejecutado: 350.0)_x000a__x000a_EVENTOS DEPORTIVOS EN LOS MUNICIPIOS DEL DEPARTAMENTO DE SUCRE - PROGRAMAS MISIONALES DEL INSTITUTO: Festival de Patinaje en San Pedro, San Marcos y Sincelejo, Carrera Atlética de San Blas en Morroa, Día Internacional de la Actividad Física en varios municipios, Carnabal por la Niñez en Majagual Sucre,y Apoyo a eventos recretaivos en diferentes municipios, festival de patinaje sampues, caminata por la vida en sincelejo y tolú, evento recreativo y deportivo en san pedro (BPIN: Recursos Propios) (Tipo de banco: Banco Territorial) (Meta total del proyecto: 16278) (Ejecutado: 16278.0)_x000a__x000a_TORNEO DEPARTAMENTAL DE SOFTBALL FEMENINO (BPIN: Recursos Propios) (Tipo de banco: Banco Territorial) (Meta total del proyecto: 400) (Ejecutado: 400.0)"/>
    <s v="Apoyo a proyecto DRAF - Competencia de Regatas Artesanales en el municipio de Santiago de Tolú, departamento de Sucre (BPIN: 202600000000593) (Meta del proyecto: 200) (Tipo de Banco: Banco Territorial) (Estado en Portafolio: Entregado)_x000a__x000a_Apoyo a proyecto DRAF – CARRERA DE SAN BLAS EN EL MUNICIPIO DE MORROA, DEPARTAMENTO DE Sucre (BPIN: 202600000007924) (Meta del proyecto: 16734) (Tipo de Banco: Banco Territorial) (Estado en Portafolio: Entregado)_x000a__x000a_Fortalecimiento del deporte, la recreacion y la actividad fisica a través de la estrategia sistema departamental de capacitaciones en el departamento de Sucre (BPIN: 202600000007861) (Meta del proyecto: 1006044) (Tipo de Banco: Banco Territorial) (Estado en Portafolio: En Ejecución)_x000a__x000a_Fortalecimiento del deporte, la recreación y la actividad física a través de la gestión de nómina administrativa del Instituto Departamental de Deportes y Recreación de Sucre (BPIN: 202500000050554) (Meta del proyecto: 1026669) (Tipo de Banco: Banco Territorial)_x000a__x000a_Fortalecimiento del deporte asociado, talentos y reservas deportivas para la consolidación del alto rendiento en el departamento de Sucre (BPIN: 202600000008787) (Meta del proyecto: 1026669) (Tipo de Banco: Banco Territorial)"/>
    <s v="Apoyo a proyecto DRAF - Competencia de Regatas Artesanales en el municipio de Santiago de Tolú, departamento de  Sucre (Bpin: 202600000000593) (Meta de la vigencia: 200,00) (Ejecucion: 200) (Tipo de banco: Banco Territorial) (Estado en portafolio: Entregado)_x000a__x000a_Fortalecimiento del deporte, la recreacion y la actividad fisica  a través de la estrategia  sistema departamental de capacitaciones en el departamento de   Sucre (Bpin: 202600000007861) (Meta de la vigencia: 1.006.044,00) (Ejecucion: 335.348,00) (Tipo de banco: Banco Territorial) (Estado en portafolio: En Ejecución)_x000a__x000a_Fortalecimiento del deporte, la recreación y la actividad física a través de la gestión de nómina administrativa del Instituto Departamental de Deportes y Recreación de  Sucre (Bpin: 202500000050554) (Meta de la vigencia: 1.026.669,00) (Ejecucion: 186668) (Tipo de banco: Banco Territorial) (Estado en portafolio: )"/>
    <s v="EVENTOS DEPORTIVOS EN LOS MUNICIPIOS DEL DEPARTAMENTO DE SUCRE - PROGRAMAS MISIONALES DEL INSTITUTO (Bpin: )"/>
    <n v="17500"/>
    <n v="1"/>
    <s v="Superior"/>
    <n v="17795"/>
    <n v="1"/>
    <s v="Superior"/>
    <n v="522216"/>
    <n v="1"/>
    <s v="Superior"/>
    <n v="557511"/>
    <n v="1"/>
    <s v="Superior"/>
    <n v="0"/>
    <n v="1350000000"/>
    <n v="0"/>
    <n v="0"/>
    <n v="0"/>
    <n v="0"/>
    <n v="3150000000"/>
    <n v="0"/>
    <n v="0"/>
    <n v="0"/>
    <n v="4500000000"/>
    <n v="0"/>
    <n v="1350000000"/>
    <n v="0"/>
    <n v="0"/>
    <n v="0"/>
    <n v="0"/>
    <n v="3150000000"/>
    <n v="0"/>
    <n v="0"/>
    <n v="0"/>
    <n v="4500000000"/>
    <n v="0"/>
    <n v="1350000000"/>
    <n v="0"/>
    <n v="0"/>
    <n v="0"/>
    <n v="0"/>
    <n v="3150000000"/>
    <n v="0"/>
    <n v="0"/>
    <n v="0"/>
    <n v="4500000000"/>
    <n v="0"/>
    <n v="1350000000"/>
    <n v="0"/>
    <n v="0"/>
    <n v="0"/>
    <n v="0"/>
    <n v="3150000000"/>
    <n v="0"/>
    <n v="0"/>
    <n v="0"/>
    <n v="4500000000"/>
    <n v="18000000000"/>
    <m/>
    <s v="Recreación _x000a_Deporte social comunitario_x000a_Deporte formativo_x000a_Habitos y estilos de vida saludable_x000a_Sistema departamental de capacitaciones_x000a_Infraestructura deportiva_x000a_Deporte asociado y competitivo "/>
  </r>
  <r>
    <s v="MT146"/>
    <s v="2"/>
    <s v="Transformación del Ser Humano"/>
    <s v="Niñas, niños y adolescentes que acceden a serviciosdeportivos recreativos, de actividad física yaprovechamiento del tiempo libre"/>
    <s v="ND"/>
    <s v=""/>
    <s v="2023"/>
    <s v="INDERSUCRE"/>
    <s v="70000"/>
    <s v="Salud y_x000a_Bienestar"/>
    <s v="Deporte Y Recreación"/>
    <s v="14"/>
    <s v="Fomentando Oportunidades para el Deporte, la Recreación y Actividad Física en Sucre"/>
    <s v="Deporte y Recreación"/>
    <s v="43"/>
    <s v="Fomento a la recreación, la actividad física y el deporte"/>
    <s v="4301"/>
    <s v="Documentos normativos"/>
    <s v="4301006"/>
    <s v="Documentos normativos realizados"/>
    <s v="430100600"/>
    <s v="Corresponde a la formulación o reformulación de políticas públicas o normatividad concerniente a la práctica de la actividad física, de la recreación y el deporte."/>
    <s v="Número de documentos"/>
    <s v="No"/>
    <s v="Número"/>
    <n v="2"/>
    <s v="Acumulativo"/>
    <x v="5"/>
    <n v="0"/>
    <n v="2"/>
    <n v="0"/>
    <n v="0"/>
    <m/>
    <s v="Ordenanza Tasa PRO-DEPORTE (Tipo Banco: Banco de Gestiones) (Meta de la gestión: 1)_x000a__x000a_PAGO DE INCENTIVOS (BPIN: Recursos Propios) (Tipo de Banco: Banco Territorial)"/>
    <s v="Ordenanza Tasa PRO-DEPORTE (Tipo de banco: Banco de Gestiones) (Meta de la gestión: 1) (Ejecutado: 1)_x000a__x000a_PAGO DE INCENTIVOS (BPIN: Recursos Propios) (Tipo de banco: Banco Territorial) (Meta total del proyecto: 1) (Ejecutado: 1.0)"/>
    <s v="RESOLUCIÓN MEDIANTE LA CUAL SE IMPLEMENTA EL PROGRAMA DE DEPORTISTA APOYADO EN EL DEPARTAMENTO DE SUCRE (BPIN: Recursos Propios) (Meta del proyecto: 1) (Tipo de Banco: Banco Territorial)"/>
    <m/>
    <m/>
    <m/>
    <m/>
    <m/>
    <n v="2"/>
    <n v="1"/>
    <s v="Superior"/>
    <m/>
    <m/>
    <m/>
    <n v="2"/>
    <n v="1"/>
    <s v="Superior"/>
    <n v="0"/>
    <n v="0"/>
    <n v="0"/>
    <n v="0"/>
    <n v="0"/>
    <n v="0"/>
    <n v="0"/>
    <n v="0"/>
    <n v="0"/>
    <n v="0"/>
    <n v="0"/>
    <n v="0"/>
    <n v="0"/>
    <n v="0"/>
    <n v="0"/>
    <n v="0"/>
    <n v="0"/>
    <n v="0"/>
    <n v="0"/>
    <n v="0"/>
    <n v="0"/>
    <n v="0"/>
    <n v="0"/>
    <n v="0"/>
    <n v="0"/>
    <n v="0"/>
    <n v="0"/>
    <n v="0"/>
    <n v="0"/>
    <n v="0"/>
    <n v="0"/>
    <n v="0"/>
    <n v="0"/>
    <n v="0"/>
    <n v="0"/>
    <n v="0"/>
    <n v="0"/>
    <n v="0"/>
    <n v="0"/>
    <n v="0"/>
    <n v="0"/>
    <n v="0"/>
    <n v="0"/>
    <n v="0"/>
    <n v="0"/>
    <m/>
    <s v="Resolución de estimulos a deportistas_x000a_Resolución deportista apoyado"/>
  </r>
  <r>
    <s v="MT147"/>
    <s v="3"/>
    <s v="Transformación del Ser Humano"/>
    <s v="Niñas, niños y adolescentes que acceden a serviciosdeportivos recreativos, de actividad física yaprovechamiento del tiempo libre"/>
    <s v="ND"/>
    <s v=""/>
    <s v="2023"/>
    <s v="INDERSUCRE"/>
    <s v="70000"/>
    <s v="Salud y_x000a_Bienestar"/>
    <s v="Deporte Y Recreación"/>
    <s v="14"/>
    <s v="Fomentando Oportunidades para el Deporte, la Recreación y Actividad Física en Sucre"/>
    <s v="Deporte y Recreación"/>
    <s v="43"/>
    <s v="Fomento a la recreación, la actividad física y el deporte"/>
    <s v="4301"/>
    <s v="Servicio de Escuelas Deportivas"/>
    <s v="4301007"/>
    <s v="Niños, niñas, adolescentes y jóvenes inscritos en Escuelas Deportivas"/>
    <s v="430100700"/>
    <s v="Corresponde a los procesos de iniciación, fundamentación y perfeccionamiento deportivos a partir de  las clases donde se practica la actividad física, la recreación y/o el deporte."/>
    <s v="Número de niños, niñas, adolescentes y jóvenes"/>
    <s v="No"/>
    <s v="Número"/>
    <n v="1700"/>
    <s v="Acumulativo"/>
    <x v="5"/>
    <n v="425"/>
    <n v="425"/>
    <n v="425"/>
    <n v="425"/>
    <s v="PROGRAMAS DE ESCUELAS DE FORMACIÓN DEPORTIVA (BPIN: Recursos Propios y Gestión) (Meta del Proyecto: 425) (Ejecución 2024: 425)"/>
    <s v="JORNADAS COMPLEMENTARIAS ESCOLARES EN EL DEPARTAMENTO DE SUCRE CON EL MINISTERIO DE DEPORTE (BPIN: Recursos Propios y Gestión) (Tipo de Banco: Banco Territorial)"/>
    <s v="JORNADAS COMPLEMENTARIAS ESCOLARES EN EL DEPARTAMENTO DE SUCRE CON EL MINISTERIO DE DEPORTE (BPIN: Recursos Propios y Gestión) (Tipo de banco: Banco Territorial) (Meta total del proyecto: 5500) (Ejecutado: 5500.0)"/>
    <m/>
    <m/>
    <s v="PROGRAMAS DE ESCUELAS DE FORMACIÓN DEPORTIVA (Bpin: )"/>
    <n v="425"/>
    <n v="1"/>
    <s v="Superior"/>
    <n v="5500"/>
    <n v="1"/>
    <s v="Superior"/>
    <m/>
    <n v="1"/>
    <s v="Superior"/>
    <n v="5925"/>
    <n v="1"/>
    <s v="Superior"/>
    <n v="48000000"/>
    <n v="0"/>
    <n v="0"/>
    <n v="0"/>
    <n v="0"/>
    <n v="0"/>
    <n v="72000000"/>
    <n v="0"/>
    <n v="0"/>
    <n v="0"/>
    <n v="120000000"/>
    <n v="48000000"/>
    <n v="0"/>
    <n v="0"/>
    <n v="0"/>
    <n v="0"/>
    <n v="0"/>
    <n v="72000000"/>
    <n v="0"/>
    <n v="0"/>
    <n v="0"/>
    <n v="120000000"/>
    <n v="48000000"/>
    <n v="0"/>
    <n v="0"/>
    <n v="0"/>
    <n v="0"/>
    <n v="0"/>
    <n v="72000000"/>
    <n v="0"/>
    <n v="0"/>
    <n v="0"/>
    <n v="120000000"/>
    <n v="48000000"/>
    <n v="0"/>
    <n v="0"/>
    <n v="0"/>
    <n v="0"/>
    <n v="0"/>
    <n v="72000000"/>
    <n v="0"/>
    <n v="0"/>
    <n v="0"/>
    <n v="120000000"/>
    <n v="480000000"/>
    <m/>
    <s v="_x000a_Escuelas de formación deportiva "/>
  </r>
  <r>
    <s v="MT148"/>
    <s v="4"/>
    <s v="Transformación del Ser Humano"/>
    <s v="Niñas, niños y adolescentes que acceden a serviciosdeportivos recreativos, de actividad física yaprovechamiento del tiempo libre"/>
    <s v="ND"/>
    <s v=""/>
    <s v="2023"/>
    <s v="INDERSUCRE"/>
    <s v="70000"/>
    <s v="Salud y_x000a_Bienestar"/>
    <s v="Deporte Y Recreación"/>
    <s v="14"/>
    <s v="Fomentando Oportunidades para el Deporte, la Recreación y Actividad Física en Sucre"/>
    <s v="Deporte y Recreación"/>
    <s v="43"/>
    <s v="Fomento a la recreación, la actividad física y el deporte"/>
    <s v="4301"/>
    <s v="Servicio de educación informal en recreación"/>
    <s v="4301035"/>
    <s v="Personas capacitadas"/>
    <s v="430103500"/>
    <s v="Corresponde a la formación a la ciudadanía  en recreación, actividad física, deportes social comunitario y/o aprovechamiento del tiempo libre con enfoque diferencial."/>
    <s v="Número de personas"/>
    <s v="No"/>
    <s v="Número"/>
    <n v="400"/>
    <s v="Acumulativo"/>
    <x v="5"/>
    <n v="100"/>
    <n v="100"/>
    <n v="100"/>
    <n v="100"/>
    <s v="FUNDACIÓN NACIONAL DEL DEPORTE, LA ACTIVIDAD FÍSICA Y RECREACIÓN - FUNNDAR (N° IDDRS- PCESAL 002-202) por $100.000.000 (BPIN: Recursos Propios) (Meta del Proyecto: 100) (Ejecución 2024: 215)"/>
    <s v="SISTEMA DEPARTAMENTAL DE CAPACITACIONES: Capacitación en Administración deportiva, Campamentos Juveniles, Adulto Mayor, Hábitos y Estilos de Vida Saludable – HEVS y Deporte Social Comunitario - DSC (BPIN: Recursos Propios) (Tipo de Banco: Banco Territorial)"/>
    <s v="SISTEMA DEPARTAMENTAL DE CAPACITACIONES: Capacitación en Administración deportiva, Campamentos Juveniles, Adulto Mayor, Hábitos y Estilos de Vida Saludable – HEVS y Deporte Social Comunitario - DSC (BPIN: Recursos Propios) (Tipo de banco: Banco Territorial) (Meta total del proyecto: 35) (Ejecutado: 674.0)"/>
    <s v="SISTEMA DEPARTAMENTAL DE CAPACITACIONES_x000a__x000a_SISTEMA DEPARTAMENTAL DE CAPACITACIONES: Técnico laboral en entrenamiento y Preparación física, formados el Politécnico del Caribe. (Meta del proyecto: 80)"/>
    <m/>
    <s v="SISTEMA DEPARTAMENTAL DE CAPACITACIONES (Bpin: )"/>
    <n v="215"/>
    <n v="1"/>
    <s v="Superior"/>
    <n v="674"/>
    <n v="1"/>
    <s v="Superior"/>
    <m/>
    <n v="1"/>
    <s v="Superior"/>
    <n v="889"/>
    <n v="1"/>
    <s v="Superior"/>
    <n v="30000000"/>
    <n v="0"/>
    <n v="0"/>
    <n v="0"/>
    <n v="0"/>
    <n v="0"/>
    <n v="0"/>
    <n v="0"/>
    <n v="0"/>
    <n v="0"/>
    <n v="30000000"/>
    <n v="35000000"/>
    <n v="0"/>
    <n v="0"/>
    <n v="0"/>
    <n v="0"/>
    <n v="0"/>
    <n v="0"/>
    <n v="0"/>
    <n v="0"/>
    <n v="0"/>
    <n v="35000000"/>
    <n v="35000000"/>
    <n v="0"/>
    <n v="0"/>
    <n v="0"/>
    <n v="0"/>
    <n v="0"/>
    <n v="0"/>
    <n v="0"/>
    <n v="0"/>
    <n v="0"/>
    <n v="35000000"/>
    <n v="38000000"/>
    <n v="0"/>
    <n v="0"/>
    <n v="0"/>
    <n v="0"/>
    <n v="0"/>
    <n v="0"/>
    <n v="0"/>
    <n v="0"/>
    <n v="0"/>
    <n v="38000000"/>
    <n v="138000000"/>
    <s v="mediante el CONVENIO N° IDDRS- PCESAL 002-2024 suscrito con la ESAL Fundación Nacional del Deporte, la Actividad Física y Recreación – Funndar cuyo objeto es aunar esfuerzos administrativos, técnicos y financieros entre indersucre y la  Fundación Nacional del Deporte, la Actividad Física y Recreación para la implementación del sistema departamental de capacitaciones."/>
    <s v="Sistema departamental de capacitaciones"/>
  </r>
  <r>
    <s v="MT149"/>
    <s v="5"/>
    <s v="Transformación del Ser Humano"/>
    <s v="Niñas, niños y adolescentes que acceden a serviciosdeportivos recreativos, de actividad física yaprovechamiento del tiempo libre"/>
    <s v="ND"/>
    <s v=""/>
    <s v="2023"/>
    <s v="INDERSUCRE"/>
    <s v="70000"/>
    <s v="Salud y_x000a_Bienestar"/>
    <s v="Deporte Y Recreación"/>
    <s v="14"/>
    <s v="Fomentando Oportunidades para el Deporte, la Recreación y Actividad Física en Sucre"/>
    <s v="Deporte y Recreación"/>
    <s v="43"/>
    <s v="Fomento a la recreación, la actividad física y el deporte"/>
    <s v="4301"/>
    <s v="Servicio de promoción de la actividad física, la recreación y el deporte"/>
    <s v="4301037"/>
    <s v="Personas que acceden a servicios deportivos, recreativos y de actividad física"/>
    <s v="430103700"/>
    <s v="Aprovechamiento del deporte, la recreación y la actividad física con fines de esparcimiento y desarrollo físico procurando la integración el descanso mediante la realización de actividades deportivas y la promoción de espacios con  la participación comunitaria. Incluye el programa Supérate con la promoción del deporte en niños adolescentes y jóvenes de  los 7 a los 28 años en el territorio nacional a través de competencias deportivas."/>
    <s v="Número de personas"/>
    <s v="No"/>
    <s v="Número"/>
    <n v="48000"/>
    <s v="Acumulativo"/>
    <x v="5"/>
    <n v="12000"/>
    <n v="12000"/>
    <n v="12000"/>
    <n v="12000"/>
    <s v="PROGRAMAS MISIONALES Y EVENTOS DEPORTIVOS (BPIN: Recursos Propios y Gestión) (Meta del Proyecto: 12000) (Ejecución 2024: 12000)"/>
    <s v="PROGRAMAS MISIONALES Y EVENTOS DEPORTIVOS: Juegos Intercolegiados (BPIN: Recursos Propios y Gestión) (Tipo de Banco: Banco Territorial)_x000a__x000a_FORTALECIMIENTO DEL DEPORTE, LA RECREACION Y LA ACTIVIDAD FISICA A TRAVES DE LA GESTION DE NOMINA ADMINISTRATIVA Y OPERACIONAL DEL INSTITUTO DEPARTAMENTAL DE DEPORTES Y RECREACION DE SUCRE (BPIN: 202500000014149) (Tipo de Banco: Banco Territorial)_x000a__x000a_PROGRAMAS MISIONALES Y EVENTOS DEPORTIVOS: ESTRATEGIAS DE HÁBITOS DE ESTILO Y VIDA SALUDABLES. (BPIN: ) (Tipo de Banco: Banco Territorial)_x000a__x000a_PROGRAMAS MISIONALES Y EVENTOS DEPORTIVOS: CAMPAMENTO JUVENIL. (BPIN: ) (Tipo de Banco: Banco Territorial)_x000a__x000a_PROGRAMAS MISIONALES Y EVENTOS DEPORTIVOS: ADULTO MAYOR (BPIN: ) (Tipo de Banco: Banco Territorial)_x000a__x000a_PROGRAMAS MISIONALES Y EVENTOS DEPORTIVOS: DEPORTE SOCIAL COMUNITARIO. (BPIN: ) (Tipo de Banco: Banco Territorial)_x000a__x000a_PROGRAMAS MISIONALES Y EVENTOS DEPORTIVOS: CARRERA ATLETICA DEL GOLFO (BPIN: Recursos Propios) (Tipo de Banco: Banco Territorial)_x000a__x000a_Fortalecimiento institucional para la gestión de prestaciones de servicios profesionales y de apoyo a la gestión vigencia 2025 del instituto departamental de deportes y recreación de Sucre, Inder  Sucre (PROYECTO ARCHIVADO) (BPIN: 202500000012193) (Tipo de Banco: Banco Territorial)"/>
    <s v="Fortalecimiento del deporte, la recreación y la actividad física a través de la gestión de nómina administrativa y operacional del Instituto Departamental de Deportes y Recreación de  Sucre (Bpin: 202500000014149) (Tipo de Banco: Banco Territorial) (Meta total del indicador: 14710.0) (Meta total de la vigencia: 14710.0) (Ejecutado: 14710.0)_x000a__x000a_PROGRAMAS MISIONALES Y EVENTOS DEPORTIVOS: Juegos Intercolegiados (BPIN: Recursos Propios y Gestión) (Tipo de banco: Banco Territorial) (Meta total del proyecto: 7500) (Ejecutado: 7500.0)_x000a__x000a_PROGRAMAS MISIONALES Y EVENTOS DEPORTIVOS: CARRERA ATLETICA DEL GOLFO (BPIN: Recursos Propios) (Tipo de banco: Banco Territorial) (Meta total del proyecto: 3000) (Ejecutado: 3000.0)_x000a__x000a_Fortalecimiento institucional para la gestión de prestaciones de servicios profesionales y de apoyo a la gestión vigencia 2025 del instituto departamental de deportes y recreación de Sucre, Inder  Sucre (PROYECTO ARCHIVADO) (BPIN: 202500000012193) (Tipo de banco: Banco Territorial) (Meta total del proyecto: 14710) (Ejecutado: 14710.0)_x000a__x000a_PROGRAMAS MISIONALES Y EVENTOS DEPORTIVOS: DEPORTE SOCIAL COMUNITARIO. (BPIN: ) (Tipo de banco: Banco Territorial) (Meta total del proyecto: 1010) (Ejecutado: 1010.0)_x000a__x000a_PROGRAMAS MISIONALES Y EVENTOS DEPORTIVOS: ADULTO MAYOR (BPIN: ) (Tipo de banco: Banco Territorial) (Meta total del proyecto: 104) (Ejecutado: 104.0)_x000a__x000a_PROGRAMAS MISIONALES Y EVENTOS DEPORTIVOS: CAMPAMENTO JUVENIL. (BPIN: ) (Tipo de banco: Banco Territorial) (Meta total del proyecto: 350) (Ejecutado: 350.0)_x000a__x000a_PROGRAMAS MISIONALES Y EVENTOS DEPORTIVOS: ESTRATEGIAS DE HÁBITOS DE ESTILO Y VIDA SALUDABLES. (BPIN: ) (Tipo de banco: Banco Territorial) (Meta total del proyecto: 10941) (Ejecutado: 7600.0)"/>
    <s v="Fortalecimiento institucional para la gestion de prestaciones de servicios profesionales y de apoyo a la gestion vigencia 2026 del instituto departamental de deporte y recreacion de sucre, Inder Sucre (BPIN: 202600000001143) (Meta del proyecto: 1006044) (Tipo de Banco: Banco Territorial) (Estado en Portafolio: En Ejecución)_x000a__x000a_PROGRAMAS MISIONALES Y EVENTOS DEPORTIVOS"/>
    <s v="Fortalecimiento  institucional para la gestion de prestaciones de servicios profesionales y de apoyo a la gestion vigencia 2026 del instituto departamental de deporte y recreacion de sucre, Inder  Sucre (Bpin: 202600000001143) (Meta de la vigencia: 1.006.044,00) (Ejecucion: 410.668,00) (Tipo de banco: Banco Territorial) (Estado en portafolio: En Ejecución)"/>
    <s v="PROGRAMAS MISIONALES Y EVENTOS DEPORTIVOS (Bpin: )"/>
    <n v="12000"/>
    <n v="1"/>
    <s v="Superior"/>
    <n v="48984"/>
    <n v="1"/>
    <s v="Superior"/>
    <n v="410668"/>
    <n v="1"/>
    <s v="Superior"/>
    <n v="471652"/>
    <n v="1"/>
    <s v="Superior"/>
    <n v="0"/>
    <n v="0"/>
    <n v="0"/>
    <n v="0"/>
    <n v="0"/>
    <n v="0"/>
    <n v="0"/>
    <n v="0"/>
    <n v="0"/>
    <n v="0"/>
    <n v="0"/>
    <n v="0"/>
    <n v="0"/>
    <n v="0"/>
    <n v="0"/>
    <n v="0"/>
    <n v="0"/>
    <n v="0"/>
    <n v="0"/>
    <n v="0"/>
    <n v="0"/>
    <n v="0"/>
    <n v="0"/>
    <n v="0"/>
    <n v="0"/>
    <n v="0"/>
    <n v="0"/>
    <n v="0"/>
    <n v="0"/>
    <n v="0"/>
    <n v="0"/>
    <n v="0"/>
    <n v="0"/>
    <n v="0"/>
    <n v="0"/>
    <n v="0"/>
    <n v="0"/>
    <n v="0"/>
    <n v="0"/>
    <n v="0"/>
    <n v="0"/>
    <n v="0"/>
    <n v="0"/>
    <n v="0"/>
    <n v="0"/>
    <s v="Este indicador se cumple con el de personas beneficiadas430100100_x000a__x000a_Programa de recreación del Ministerio del Deporte en territorio, con la Universidad de Córdoba como operador, beneficiando a 12.000 personas con servicios deportivos, recreativos y de actividad física. Además, se realizaron los convenios: IDDRS-ESAL-015-2024 con FUNEVEN por $91.000.000 para el evento TEAM 249 en Corozal, y IDDRS-ESAL-028-2024 con la Fundación para el Desarrollo Sostenible de las Comunidades de Colombia por $206.160.952 para el Torneo Departamental de Sóftbol Masculino"/>
    <s v="Recreación _x000a_Deporte social comunitario_x000a_Deporte formativo_x000a_Actividad física - Habitos y estilos de vida saludable_x000a_Sistema departamental de capacitaciones_x000a_"/>
  </r>
  <r>
    <s v="MT150"/>
    <s v="6"/>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Servicio de mantenimiento a la infraestructura deportiva"/>
    <s v="4301004"/>
    <s v="Infraestructura deportiva mantenida"/>
    <s v="430100400"/>
    <s v="Mantenimiento de la infraestructura deportiva competencia de las Entidades Territoriales.  Garantizar las condiciones de funcionalidad del escenario deportivo, mejoramiento en pintura recuperación de implementación deportiva, mejoramiento de condiciones de cerramiento, funcionalidad de los servicios públicos, recuperación de mobiliario, mantenimiento de las zonas de juego)."/>
    <s v="Número de infraestructuras deportivas"/>
    <s v="No"/>
    <s v="Número"/>
    <n v="10"/>
    <s v="Acumulativo"/>
    <x v="5"/>
    <n v="1"/>
    <n v="3"/>
    <n v="3"/>
    <n v="3"/>
    <s v="ADECUACION Y MANTENIMIENTO DE PISTA DE PATINAJE Y CANCHA EN EL MUNICIPIO DE COROZAL, DEPARTAMENTO DE SUCRE (BPIN: Recursos propios) (Meta del Proyecto: 1) (Ejecución 2024: 1)_x000a__x000a_ADECUACIÓN Y MANTENIMIENTO DE LA CANCHA MÚLTIPLE Y PISTA DE PATINAJE EN EL BARRIO ALTO PRADO, MUNICIPIO DE COROZAL, DEPARTAMENTO DE SUCRE (BPIN: N/A) (Meta del Proyecto: 1) (Ejecución 2024: 1)"/>
    <s v="MANTENIMIENTO DE ESCENARIOS EN DIFERENTES MUNICIPIOS DEL DEPARTAMENTO DE SUCRE (BPIN: Recursos Propios) (Tipo de Banco: Banco Territorial)_x000a__x000a_ADECUACION Y MANTENIMIENTO DE CANCHA MULTIFUNCIONAL Y PISTA DE PATINAJE EN EL MUNICIPIO DE SAN MARCOS, DEPARTAMENTO DE SUCRE (BPIN: 202500000015693) (Tipo de Banco: Banco Territorial)_x000a__x000a_MANTEMIENTO DE INFRAESTRUCTURA DEPORTIVA EN EL DEPARTAMENTO DE SUCRE A TRAVES DEL MEJORAMIENTO EN PINTURA (PARQUE SACUDETE DE MORROA, CANCHA LA PAZ DE SINCELEJO, CANCHA 20 DE JULIO DE SINCELEJO, SEDE DEPORTVA DE BOXEO DE SAN ONOFRE, POLIDEPORTIVO EL RENACIMIENTO DE COROZAL, CANCHA COLEGIO CARMEN GARCIA DE COROZAL, PARQUE CENTRAL LAS LLANADAS DE COROZAL, PARQUE LA PALMIRA, ESTADIO DE SOFTBOL DE LOS PAMITOS, POLIDEPORTIVO DE SAN BENITO DE ABAD) (BPIN: Recursos propios) (Tipo de Banco: Banco Territorial)"/>
    <s v="Adecuación y mantenimiento de cancha multifuncional y pista de patinaje del municipio de San Marcos, departamento de   Sucre (Bpin: 202500000015693) (Tipo de Banco: Banco Territorial) (Meta total del indicador: 2.0) (Meta total de la vigencia: 2.0) (Ejecutado: 2.0)_x000a__x000a_MANTEMIENTO DE INFRAESTRUCTURA DEPORTIVA EN EL DEPARTAMENTO DE SUCRE A TRAVES DEL MEJORAMIENTO EN PINTURA (PARQUE SACUDETE DE MORROA, CANCHA LA PAZ DE SINCELEJO, CANCHA 20 DE JULIO DE SINCELEJO, SEDE DEPORTVA DE BOXEO DE SAN ONOFRE, POLIDEPORTIVO EL RENACIMIENTO DE COROZAL, CANCHA COLEGIO CARMEN GARCIA DE COROZAL, PARQUE CENTRAL LAS LLANADAS DE COROZAL, PARQUE LA PALMIRA, ESTADIO DE SOFTBOL DE LOS PAMITOS, POLIDEPORTIVO DE SAN BENITO DE ABAD) (BPIN: Recursos propios) (Tipo de banco: Banco Territorial) (Meta total del proyecto: 14) (Ejecutado: 14.0)"/>
    <s v="MANTENIMIENTO DE ESCENARIOS EN DIFERENTES MUNICIPIOS DEL DEPARTAMENTO DE SUCRE"/>
    <m/>
    <s v="MANTENIMIENTO DE ESCENARIOS EN DIFERENTES MUNICIPIOS DEL DEPARTAMENTO DE SUCRE (Bpin: )"/>
    <n v="2"/>
    <n v="1"/>
    <s v="Superior"/>
    <n v="16"/>
    <n v="1"/>
    <s v="Superior"/>
    <m/>
    <n v="1"/>
    <s v="Superior"/>
    <n v="18"/>
    <n v="1"/>
    <s v="Superior"/>
    <n v="0"/>
    <n v="850000000"/>
    <n v="0"/>
    <n v="0"/>
    <n v="0"/>
    <n v="0"/>
    <n v="0"/>
    <n v="0"/>
    <n v="0"/>
    <n v="0"/>
    <n v="850000000"/>
    <n v="0"/>
    <n v="850000000"/>
    <n v="0"/>
    <n v="0"/>
    <n v="0"/>
    <n v="0"/>
    <n v="0"/>
    <n v="0"/>
    <n v="0"/>
    <n v="0"/>
    <n v="850000000"/>
    <n v="0"/>
    <n v="850000000"/>
    <n v="0"/>
    <n v="0"/>
    <n v="0"/>
    <n v="0"/>
    <n v="0"/>
    <n v="0"/>
    <n v="0"/>
    <n v="0"/>
    <n v="850000000"/>
    <n v="0"/>
    <n v="850000000"/>
    <n v="0"/>
    <n v="0"/>
    <n v="0"/>
    <n v="0"/>
    <n v="0"/>
    <n v="0"/>
    <n v="0"/>
    <n v="0"/>
    <n v="850000000"/>
    <n v="3400000000"/>
    <s v="Pista de patinaje san marcos valor $400,000,000_x000a_Since$350,000,000"/>
    <s v="Mantenimiento de escenarios en los diferentes municipios del Departamento de Sucre"/>
  </r>
  <r>
    <s v="MT151"/>
    <s v="7"/>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Cancha adecuada"/>
    <s v="4301027"/>
    <s v="Canchas adecuadas"/>
    <s v="430102700"/>
    <s v="Obras necesarias para adaptar un inmueble o sus espacios o instalaciones a un nuevo uso, garantizando la preservación de sus características. Permiten modernizar las instalaciones, y optimizar y mejorar el uso de los espacios."/>
    <s v="Número de canchas"/>
    <s v="No"/>
    <s v="Número"/>
    <n v="4"/>
    <s v="Acumulativo"/>
    <x v="5"/>
    <n v="1"/>
    <n v="0"/>
    <n v="2"/>
    <n v="1"/>
    <s v="ADECUACION Y MANTENIMIENTO DE PISTA DE PATINAJE Y CANCHA EN EL MUNICIPIO DE COROZAL, DEPARTAMENTO DE SUCRE (BPIN: Recursos Propios) (Meta del Proyecto: 1) (Ejecución 2024: 1)"/>
    <s v="ADECUACIÓN DE ESCENARIOS EN DIFERENTES MUNICIPIOS DEL DEPARTAMENTO DE SUCRE (BPIN: Recursos Propios) (Tipo de Banco: Banco Territorial)"/>
    <m/>
    <s v="ADECUACIÓN DE ESCENARIOS EN DIFERENTES MUNICIPIOS DEL DEPARTAMENTO DE SUCRE"/>
    <m/>
    <s v="ADECUACIÓN DE ESCENARIOS EN DIFERENTES MUNICIPIOS DEL DEPARTAMENTO DE SUCRE (Bpin: )"/>
    <n v="1"/>
    <n v="1"/>
    <s v="Superior"/>
    <m/>
    <m/>
    <m/>
    <m/>
    <n v="0"/>
    <s v="Minimo"/>
    <n v="1"/>
    <n v="0.25"/>
    <s v="Minimo"/>
    <n v="0"/>
    <n v="100000000"/>
    <n v="0"/>
    <n v="0"/>
    <n v="0"/>
    <n v="0"/>
    <n v="0"/>
    <n v="0"/>
    <n v="0"/>
    <n v="0"/>
    <n v="100000000"/>
    <n v="0"/>
    <n v="100000000"/>
    <n v="0"/>
    <n v="0"/>
    <n v="0"/>
    <n v="0"/>
    <n v="0"/>
    <n v="0"/>
    <n v="0"/>
    <n v="0"/>
    <n v="100000000"/>
    <n v="0"/>
    <n v="100000000"/>
    <n v="0"/>
    <n v="0"/>
    <n v="0"/>
    <n v="0"/>
    <n v="0"/>
    <n v="0"/>
    <n v="0"/>
    <n v="0"/>
    <n v="100000000"/>
    <n v="0"/>
    <n v="100000000"/>
    <n v="0"/>
    <n v="0"/>
    <n v="0"/>
    <n v="0"/>
    <n v="0"/>
    <n v="0"/>
    <n v="0"/>
    <n v="0"/>
    <n v="100000000"/>
    <n v="400000000"/>
    <s v="Este indicador se cumple Infraestructura deportiva mantenida, en este indicador se adecuaron una pista de patinaje y una cancha multifuncional,."/>
    <s v="Adecuación de Canchas diferentes a las multifuncionales, "/>
  </r>
  <r>
    <s v="MT152"/>
    <s v="8"/>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Estudios y diseños de infraestructura recreo-deportiva"/>
    <s v="4301031"/>
    <s v="Estudios y diseños elaborados"/>
    <s v="430103100"/>
    <s v="Corresponde a todos los productos relacionados a la etapa de preinversión en infraestructura recreo-deportiva, como son estudios de factibilidad, diseños arquitectónicos, planos, estudio de suelos y otros estudios y/o instrumentos similares."/>
    <s v="Número de estudios y diseños"/>
    <s v="No"/>
    <s v="Número"/>
    <n v="4"/>
    <s v="Acumulativo"/>
    <x v="5"/>
    <n v="1"/>
    <n v="1"/>
    <n v="1"/>
    <n v="1"/>
    <s v="ESTUDIOS Y DISEÑOS PARA LA CONSTRUCCIÓN DE VILLA OLIMPICA FASE II EN EL MUNICIPIO DE TOLÚ, DEPARTAMENTO DE SUCRE (BPIN: Por Gestión) (Meta del Proyecto: 1) (Ejecución 2024: 1)_x000a__x000a_ESTUDIOS Y DISEÑOS PARA LA CONSTRUCCIÓN DE LA CANCHA DE SOFTBOL DEL CORREGIMIENTO DE MANICA, MUNICIPIO DE TOLUVIEJO (BPIN: Recursos propios) (Meta del Proyecto: 1) (Ejecución 2024: 1)_x000a__x000a_ESTUDIOS Y DISEÑOS PARA LA CONSTRUCCIÓN DE LA PISTA DE PATINAJE DEL ROBLE (BPIN: Recursos propios) (Meta del Proyecto: 1) (Ejecución 2024: 1)"/>
    <s v="ESTUDIOS Y DISEÑOS PARA LA CONSTRUCCIÓN DE LAS PISTA DE PATINAJE DEL ROBLE (Tipo Banco: Banco de Gestiones) (Meta de la gestión: 1)_x000a__x000a_ESTUDIOS Y DISEÑOS PARA LA CONSTRUCCIÓN Y ADECUACIÓN DEL PARQUE PRINCIPAL DEL MUNICIPIO DE SAN JUAN DE BETULIA, DEPARTAMENTO DE SUCRE (BPIN: 202500000023649) (Tipo de Banco: Banco Territorial)"/>
    <s v="Estudios y Diseños para la construcción y adecuación del parque principal del municipio de San Juan de Betulia, departamento de   Sucre (Bpin: 202500000023649) (Tipo de Banco: Banco Territorial) (Meta total del indicador: 1.0) (Meta total de la vigencia: 1.0) (Ejecutado: 1.0)_x000a__x000a_ESTUDIOS Y DISEÑOS PARA LA CONSTRUCCIÓN DE LAS PISTA DE PATINAJE DEL ROBLE (Tipo de banco: Banco de Gestiones) (Meta de la gestión: 1) (Ejecutado: 1)"/>
    <s v="ESTUDIOS Y DISEÑOS PARA LA CONSTRUCCIÓN DE LA CANCHA DE SOFTBOL DEL MUNICIPIO DE TOLUVIEJO (BPIN: 202600000011979) (Meta del proyecto: 1) (Tipo de Banco: Banco Territorial)_x000a__x000a_ESTUDIOS Y DISEÑOS PARA LA CONSTRUCCIÓN DE ESCENARIOS DEPORTIVOS Y RECREATIVOS EN EL DEPARTAMENTO DE SUCRE"/>
    <m/>
    <s v="ESTUDIOS Y DISEÑOS PARA LA CONSTRUCCIÓN DE ESCENARIOS DEPORTIVOS Y RECREATIVOS EN EL DEPARTAMENTO DE SUCRE (Bpin: )"/>
    <n v="3"/>
    <n v="1"/>
    <s v="Superior"/>
    <n v="2"/>
    <n v="1"/>
    <s v="Superior"/>
    <m/>
    <n v="1"/>
    <s v="Superior"/>
    <n v="5"/>
    <n v="1"/>
    <s v="Superior"/>
    <n v="0"/>
    <n v="100000000"/>
    <n v="0"/>
    <n v="0"/>
    <n v="0"/>
    <n v="0"/>
    <n v="0"/>
    <n v="0"/>
    <n v="0"/>
    <n v="0"/>
    <n v="100000000"/>
    <n v="0"/>
    <n v="100000000"/>
    <n v="0"/>
    <n v="0"/>
    <n v="0"/>
    <n v="0"/>
    <n v="0"/>
    <n v="0"/>
    <n v="0"/>
    <n v="0"/>
    <n v="100000000"/>
    <n v="0"/>
    <n v="100000000"/>
    <n v="0"/>
    <n v="0"/>
    <n v="0"/>
    <n v="0"/>
    <n v="0"/>
    <n v="0"/>
    <n v="0"/>
    <n v="0"/>
    <n v="100000000"/>
    <n v="0"/>
    <n v="100000000"/>
    <n v="0"/>
    <n v="0"/>
    <n v="0"/>
    <n v="0"/>
    <n v="0"/>
    <n v="0"/>
    <n v="0"/>
    <n v="0"/>
    <n v="100000000"/>
    <n v="400000000"/>
    <s v="Se encuentra en ciontratación consultoria en los municipios de Toluviejo y El Roble, para su ejecución en 2024."/>
    <s v="Estudios y diseños de proyectos de infraestructura recreativa y deportiva para presentar"/>
  </r>
  <r>
    <s v="MT153"/>
    <s v="9"/>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Canchas multifuncionales construidas y dotadas"/>
    <s v="4301015"/>
    <s v="Canchas multifuncionales construidas y dotadas"/>
    <s v="430101500"/>
    <s v="Construcción y dotación de canchas multiformes para garantizar  la práctica de la actividad física, la recreación y el deporte."/>
    <s v="Número de canchas"/>
    <s v="Sí"/>
    <s v="Número"/>
    <n v="2"/>
    <s v="Acumulativo"/>
    <x v="5"/>
    <n v="0"/>
    <n v="0"/>
    <n v="1"/>
    <n v="1"/>
    <m/>
    <m/>
    <m/>
    <s v="Construcción de cancha deportiva energética en el corregimiento de El Sitio, municipio de El Roble, Sucre (BPIN: 2025002700011) (Meta del proyecto: 1) (Tipo de Banco: Banco de Regalías)"/>
    <m/>
    <m/>
    <m/>
    <m/>
    <m/>
    <m/>
    <m/>
    <m/>
    <m/>
    <n v="0"/>
    <s v="Minimo"/>
    <n v="0"/>
    <n v="0"/>
    <s v="Minimo"/>
    <n v="0"/>
    <n v="0"/>
    <n v="0"/>
    <n v="0"/>
    <n v="0"/>
    <n v="0"/>
    <n v="0"/>
    <n v="0"/>
    <n v="0"/>
    <n v="0"/>
    <n v="0"/>
    <n v="0"/>
    <n v="0"/>
    <n v="0"/>
    <n v="0"/>
    <n v="0"/>
    <n v="0"/>
    <n v="0"/>
    <n v="0"/>
    <n v="1250000000"/>
    <n v="0"/>
    <n v="1250000000"/>
    <n v="0"/>
    <n v="0"/>
    <n v="0"/>
    <n v="0"/>
    <n v="0"/>
    <n v="0"/>
    <n v="0"/>
    <n v="0"/>
    <n v="1250000000"/>
    <n v="0"/>
    <n v="1250000000"/>
    <n v="0"/>
    <n v="0"/>
    <n v="0"/>
    <n v="0"/>
    <n v="0"/>
    <n v="0"/>
    <n v="0"/>
    <n v="0"/>
    <n v="0"/>
    <n v="0"/>
    <n v="0"/>
    <n v="2500000000"/>
    <s v="Se cumplió con el indicador. Parques recreativos mejorados. se cumplió con el indicador. 430101300. En el parque Recreativo San Martín, se construyó una cancha multifuncional que cumple con el indicador."/>
    <s v="Construcción de canchas"/>
  </r>
  <r>
    <s v="MT154"/>
    <s v="10"/>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Parque recreodeprotivo construido y dotado"/>
    <s v="4301030"/>
    <s v="Parque recreodeprotivo construido y dotado"/>
    <s v="430103000"/>
    <s v="Construcción y dotación de un parque recreo-deportivo que contiene zona de juegos infantiles, área de gimnasio, pista de trote, bebederos y demás equipamientos destinados a la recreación y el deporte al aire libre."/>
    <s v="Número de parques recreo-deportivos"/>
    <s v="Sí"/>
    <s v="Número"/>
    <n v="1"/>
    <s v="Acumulativo"/>
    <x v="5"/>
    <n v="0"/>
    <n v="1"/>
    <n v="0"/>
    <n v="0"/>
    <m/>
    <s v="CONSTRUCCIÓN DE PARQUES LINEALES EN LAS CALLES 28 Y 29 ENTRE CARRERAS 26 Y 27 EN LA ZONA URBANA DEL MUNICIPIO DE COROZAL, DEPARTAMENTO DE SUCRE  1 - En ejecución  HOMOLOGADO (BPIN: 2023002700029) (Tipo de Banco: Banco de Regalías)"/>
    <s v="CONSTRUCCIÓN DE PARQUES LINEALES EN LAS CALLES 28 Y 29 ENTRE CARRERAS 26 Y 27 EN LA ZONA URBANA DEL MUNICIPIO DE COROZAL, DEPARTAMENTO DE SUCRE  1 - En ejecución  HOMOLOGADO (BPIN: 2023002700029) (Tipo de banco: Banco de Regalías) (Meta total del proyecto: 2) (Ejecutado: 2.0)"/>
    <s v="CONSTRUCCION DE PARQUE RECREODEPORTIVO EN EL CORREGIMIENTO DE LAS PIEDRAS, MUNICIPIO DE TOLUVIEJO, DEPARTAMENTO DE SUCRE (BPIN: 2025002700010) (Tipo de Banco: Banco de Regalías) (Estado en Portafolio: Contratado)"/>
    <m/>
    <m/>
    <m/>
    <m/>
    <m/>
    <n v="2"/>
    <n v="1"/>
    <s v="Superior"/>
    <m/>
    <m/>
    <m/>
    <n v="2"/>
    <n v="1"/>
    <s v="Superior"/>
    <n v="0"/>
    <n v="0"/>
    <n v="0"/>
    <n v="0"/>
    <n v="0"/>
    <n v="0"/>
    <n v="0"/>
    <n v="0"/>
    <n v="0"/>
    <n v="0"/>
    <n v="0"/>
    <n v="0"/>
    <n v="0"/>
    <n v="0"/>
    <n v="0"/>
    <n v="0"/>
    <n v="0"/>
    <n v="0"/>
    <n v="0"/>
    <n v="0"/>
    <n v="0"/>
    <n v="0"/>
    <n v="0"/>
    <n v="0"/>
    <n v="0"/>
    <n v="0"/>
    <n v="0"/>
    <n v="0"/>
    <n v="0"/>
    <n v="0"/>
    <n v="1500000000"/>
    <n v="0"/>
    <n v="1500000000"/>
    <n v="0"/>
    <n v="0"/>
    <n v="0"/>
    <n v="0"/>
    <n v="0"/>
    <n v="0"/>
    <n v="0"/>
    <n v="0"/>
    <n v="0"/>
    <n v="0"/>
    <n v="0"/>
    <n v="1500000000"/>
    <m/>
    <s v="Construcción de escenarios"/>
  </r>
  <r>
    <s v="MT155"/>
    <s v="11"/>
    <s v="Transformación del Ser Humano"/>
    <s v="Escenarios deportivos y recreativos en condiciones de calidad para el desarrollo de programas"/>
    <s v="109"/>
    <s v=""/>
    <s v="2017"/>
    <s v="Ministerio de Deporte"/>
    <s v="131"/>
    <s v="Ciudades y comunidades sostenibles "/>
    <s v="Deporte Y Recreación"/>
    <s v="14"/>
    <s v="Fomentando Oportunidades para el Deporte, la Recreación y Actividad Física en Sucre"/>
    <s v="Deporte y Recreación"/>
    <s v="43"/>
    <s v="Fomento a la recreación, la actividad física y el deporte"/>
    <s v="4301"/>
    <s v="Parques recreativos mejorados"/>
    <s v="4301013"/>
    <s v="Parques recreativos mejorados"/>
    <s v="430101300"/>
    <s v="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
    <s v="Número de parques"/>
    <s v="No"/>
    <s v="Número"/>
    <n v="3"/>
    <s v="Acumulativo"/>
    <x v="5"/>
    <n v="2"/>
    <n v="1"/>
    <n v="0"/>
    <n v="0"/>
    <s v="MANTENIMIENTO Y ADECUACIÓN DE LAS INSTALACIONES DEL CENTRO RECREACIONAL PELINKU, EN EL MUNICIPIO DE GALERAS - SUCRE 1 - Entregado (BPIN: 2023002700125) (Meta del Proyecto: 1) (Ejecución 2024: 1)_x000a__x000a_ADECUACIÓN Y MANTENIMIENTO DE PARQUE RECREODEPORTIVO EN EL BARRIO SAN MARTÍN EN EL MUNICIPIO DE GALERAS EN EL DEPARTAMENTO DE SUCRE: 1 HOMOLOGADO (BPIN: 2023002700079) (Meta del Proyecto: 1) (Ejecución 2024: 1)"/>
    <m/>
    <m/>
    <s v="CONSTRUCCIÓN DE PARQUE RECREATIVO EN EL BARRIO LAS MARIANAS EN LA ZONA URBANA DEL MUNICIPIO DE MORROA - DEPARTAMENTO DE SUCRE (BPIN: 2022002700007) (Meta del proyecto: 1) (Tipo de Banco: Banco de Aliados) (Estado en Portafolio: Registrado en banco)_x000a__x000a_MEJORAMIENTO Y ADECUACIÓN DEL PARQUE CENTRAL DEL MUNICIPIO DE SANTIAGO DE TOLÚ Y DEL PARQUE PRINCIPAL DEL BARRIO LAS MARGARITAS DEL MUNICIPIO DE SINCELEJO DEPARTAMENTO DE SUCRE (BPIN: 2024002700075) (Meta del proyecto: 1) (Tipo de Banco: Banco de Regalías)"/>
    <m/>
    <m/>
    <n v="2"/>
    <n v="1"/>
    <s v="Superior"/>
    <n v="0"/>
    <n v="0"/>
    <s v="Minimo"/>
    <m/>
    <m/>
    <m/>
    <n v="2"/>
    <n v="0.66666666666666663"/>
    <s v="Alto"/>
    <n v="0"/>
    <n v="0"/>
    <n v="0"/>
    <n v="0"/>
    <n v="0"/>
    <n v="0"/>
    <n v="0"/>
    <n v="0"/>
    <n v="3344195992"/>
    <n v="0"/>
    <n v="3344195992"/>
    <n v="0"/>
    <n v="0"/>
    <n v="0"/>
    <n v="0"/>
    <n v="0"/>
    <n v="0"/>
    <n v="0"/>
    <n v="0"/>
    <n v="0"/>
    <n v="0"/>
    <n v="0"/>
    <n v="0"/>
    <n v="0"/>
    <n v="0"/>
    <n v="0"/>
    <n v="0"/>
    <n v="0"/>
    <n v="0"/>
    <n v="0"/>
    <n v="0"/>
    <n v="0"/>
    <n v="0"/>
    <n v="0"/>
    <n v="0"/>
    <n v="0"/>
    <n v="0"/>
    <n v="0"/>
    <n v="0"/>
    <n v="0"/>
    <n v="0"/>
    <n v="0"/>
    <n v="0"/>
    <n v="0"/>
    <n v="3344195992"/>
    <m/>
    <s v="Lineales Corozal, Pelinkú y San Martin"/>
  </r>
  <r>
    <s v="MT156"/>
    <s v="1"/>
    <s v="Transformación del Ser Humano"/>
    <s v="Escenarios deportivos y recreativos en condiciones de calidad para el desarrollo de programas"/>
    <s v="109"/>
    <s v=""/>
    <s v="2017"/>
    <s v="Ministerio de Deporte"/>
    <s v="131"/>
    <s v="Ciudades y comunidades sostenibles "/>
    <s v="Deporte Y Recreación"/>
    <s v="15"/>
    <s v="Oportunidades de Formación y preparación de deportistas: Ligas Fuertes, Futuro Ganador."/>
    <s v="Deporte y Recreación"/>
    <s v="43"/>
    <s v="Formación y preparación de deportistas"/>
    <s v="4302"/>
    <s v="Complejo deportivo de alto rendimiento construido"/>
    <s v="4302082"/>
    <s v="Complejo deportivo de alto rendimiento construido"/>
    <s v="430208200"/>
    <s v="Instalación con destinación específica para el desarrollo del deporte de alto rendimiento. Cuenta con escenarios cubiertos y descubiertos especializados para el desarrollo, capacitación, entrenamiento, perfeccionamiento  y concentración de deportistas de alto rendimiento en variadas disciplinas simultáneamente"/>
    <s v="Número de complejos deportivos"/>
    <s v="No"/>
    <s v="Número"/>
    <n v="1"/>
    <s v="Acumulativo"/>
    <x v="5"/>
    <n v="0"/>
    <n v="0"/>
    <n v="0"/>
    <n v="1"/>
    <m/>
    <m/>
    <m/>
    <m/>
    <m/>
    <s v="CONSTRUCCIÓN DE VILLA OLÍMPICA FASE I MUNICIPIO DE TOLÚ DEPARTAMENTO DE SUCRE (Bpin: 2024002700193) (Tipo de banco: Banco de Regalías)"/>
    <m/>
    <m/>
    <m/>
    <m/>
    <m/>
    <m/>
    <m/>
    <m/>
    <m/>
    <n v="0"/>
    <n v="0"/>
    <s v="Minimo"/>
    <n v="0"/>
    <n v="0"/>
    <n v="0"/>
    <n v="0"/>
    <n v="0"/>
    <n v="0"/>
    <n v="0"/>
    <n v="0"/>
    <n v="0"/>
    <n v="0"/>
    <n v="0"/>
    <n v="0"/>
    <n v="0"/>
    <n v="0"/>
    <n v="0"/>
    <n v="0"/>
    <n v="0"/>
    <n v="0"/>
    <n v="0"/>
    <n v="0"/>
    <n v="0"/>
    <n v="0"/>
    <n v="0"/>
    <n v="0"/>
    <n v="0"/>
    <n v="0"/>
    <n v="0"/>
    <n v="0"/>
    <n v="0"/>
    <n v="0"/>
    <n v="0"/>
    <n v="0"/>
    <n v="0"/>
    <n v="0"/>
    <n v="0"/>
    <n v="0"/>
    <n v="0"/>
    <n v="0"/>
    <n v="0"/>
    <n v="0"/>
    <n v="0"/>
    <n v="0"/>
    <n v="0"/>
    <n v="0"/>
    <n v="0"/>
    <m/>
    <s v="Villa Olimpica"/>
  </r>
  <r>
    <s v="MT157"/>
    <s v="2"/>
    <s v="Transformación del Ser Humano"/>
    <s v="Niñas, niños y adolescentes que acceden a serviciosdeportivos recreativos, de actividad física yaprovechamiento del tiempo libre"/>
    <s v="ND"/>
    <s v=""/>
    <s v="2023"/>
    <s v="INDERSUCRE"/>
    <s v="70000"/>
    <s v="Salud y_x000a_Bienestar"/>
    <s v="Deporte Y Recreación"/>
    <s v="15"/>
    <s v="Oportunidades de Formación y preparación de deportistas: Ligas Fuertes, Futuro Ganador."/>
    <s v="Deporte y Recreación"/>
    <s v="43"/>
    <s v="Formación y preparación de deportistas"/>
    <s v="4302"/>
    <s v="Servicio de preparación deportiva"/>
    <s v="4302001"/>
    <s v="Atletas preparados"/>
    <s v="430200100"/>
    <s v="Corresponde a la preparación para las competencias de alto rendimiento deportivas que debe garantizarle al deportista un entrenador, una concentración deportiva para su entrenamiento y hospedaje"/>
    <s v="Número de atletas"/>
    <s v="No"/>
    <s v="Número"/>
    <n v="400"/>
    <s v="Acumulativo"/>
    <x v="5"/>
    <n v="100"/>
    <n v="100"/>
    <n v="100"/>
    <n v="100"/>
    <s v="PROGRAMA DEPORTE ASOCIADO Y ALTOS _x000a_LOGROS (BPIN: Recursos Propios) (Meta del Proyecto: 100) (Ejecución 2024: 125)"/>
    <s v="PROGRAMA DEPORTE ASOCIADO Y ALTOS _x000a_LOGROS (BPIN: Recursos Propios) (Tipo de Banco: Banco Territorial)"/>
    <s v="PROGRAMA DEPORTE ASOCIADO Y ALTOS _x000a_LOGROS (BPIN: Recursos Propios) (Tipo de banco: Banco Territorial) (Meta total del proyecto: 250) (Ejecutado: 250.0)"/>
    <s v="PROGRAMA DEPORTE ASOCIADO Y TALENTOS Y RESERVAS DEPORTIVAS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de atletas preparados mediante la contratación del entrenadore deportivos.   (Meta Programada: 200) (Tipo de Banco: Banco de Gestiones)"/>
    <m/>
    <s v="PROGRAMA DEPORTE ASOCIADO Y ALTOS _x000d__x000a_LOGROS (Bpin: )"/>
    <n v="125"/>
    <n v="1"/>
    <s v="Superior"/>
    <n v="250"/>
    <n v="1"/>
    <s v="Superior"/>
    <m/>
    <n v="1"/>
    <s v="Superior"/>
    <n v="375"/>
    <n v="0.9375"/>
    <s v="Alto"/>
    <n v="500000000"/>
    <n v="0"/>
    <n v="0"/>
    <n v="0"/>
    <n v="0"/>
    <n v="0"/>
    <n v="0"/>
    <n v="0"/>
    <n v="0"/>
    <n v="0"/>
    <n v="500000000"/>
    <n v="500000000"/>
    <n v="0"/>
    <n v="0"/>
    <n v="0"/>
    <n v="0"/>
    <n v="0"/>
    <n v="0"/>
    <n v="0"/>
    <n v="0"/>
    <n v="0"/>
    <n v="500000000"/>
    <n v="500000000"/>
    <n v="0"/>
    <n v="0"/>
    <n v="0"/>
    <n v="0"/>
    <n v="0"/>
    <n v="0"/>
    <n v="0"/>
    <n v="0"/>
    <n v="0"/>
    <n v="500000000"/>
    <n v="500000000"/>
    <n v="0"/>
    <n v="0"/>
    <n v="0"/>
    <n v="0"/>
    <n v="0"/>
    <n v="0"/>
    <n v="0"/>
    <n v="0"/>
    <n v="0"/>
    <n v="500000000"/>
    <n v="2000000000"/>
    <s v="Este indicador cumple con el de Personas beneficiadas"/>
    <s v="Talentos y reservas deportivas_x000a_Rendimiento deportivo _x000a_Alto rendimiento_x000a_"/>
  </r>
  <r>
    <s v="MT158"/>
    <s v="3"/>
    <s v="Transformación del Ser Humano"/>
    <s v="Niñas, niños y adolescentes que acceden a serviciosdeportivos recreativos, de actividad física yaprovechamiento del tiempo libre"/>
    <s v="ND"/>
    <s v=""/>
    <s v="2023"/>
    <s v="INDERSUCRE"/>
    <s v="70000"/>
    <s v="Salud y_x000a_Bienestar"/>
    <s v="Deporte Y Recreación"/>
    <s v="15"/>
    <s v="Oportunidades de Formación y preparación de deportistas: Ligas Fuertes, Futuro Ganador."/>
    <s v="Deporte y Recreación"/>
    <s v="43"/>
    <s v="Formación y preparación de deportistas"/>
    <s v="4302"/>
    <s v="Servicio de apoyo financiero a atletas"/>
    <s v="4302002"/>
    <s v="Estímulos entregados"/>
    <s v="430200200"/>
    <s v="Corresponde a los estímulos económicos entregados a los deportistas para que éstos tengan una buena preparación y oportunidades para competir."/>
    <s v="Número de estímulos"/>
    <s v="No"/>
    <s v="Número"/>
    <n v="40"/>
    <s v="Acumulativo"/>
    <x v="5"/>
    <n v="10"/>
    <n v="10"/>
    <n v="10"/>
    <n v="10"/>
    <s v="DEPORTISTA APOYADO  - (ENTREGA DE INCENTIVO ECONÓMICOS A LOS ATLETAS DESTACADO POR OBTENER MEDALLA EN LOS XXII JUEGOS DEPORTIVOS NACIONALES Y VI JUEGOS DEPORTIVOS PARANACIONALES DEL EJE CAFETERO 2023&quot;) (BPIN: Recursos Propios) (Meta del Proyecto: 10) (Ejecución 2024: 61)"/>
    <s v="DEPORTISTA APOYADO: Estimulos para Educación Superior con Universidad Autónoma (BPIN: Recursos Propios y Gestión) (Tipo de Banco: Banco Territorial)_x000a__x000a_DEPORTISTA APOYADO: Pago medallas (BPIN: Recursos Propios) (Tipo de Banco: Banco Territorial)"/>
    <s v="DEPORTISTA APOYADO: Estimulos para Educación Superior con Universidad Autónoma (BPIN: Recursos Propios y Gestión) (Tipo de banco: Banco Territorial) (Meta total del proyecto: 2) (Ejecutado: 2.0)_x000a__x000a_DEPORTISTA APOYADO: Pago medallas (BPIN: Recursos Propios) (Tipo de banco: Banco Territorial) (Meta total del proyecto: 70) (Ejecutado: 70.0)"/>
    <s v="DEPORTISTA APOYADO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estilemos entregados mediante el apoyo a deportistas para educación superior y el estímulo para incentivar la preparación deportiva de alto rendimiento.   (Meta Programada: 10) (Tipo de Banco: Banco de Gestiones)"/>
    <m/>
    <s v="DEPORTISTA APOYADO (Bpin: )"/>
    <n v="61"/>
    <n v="1"/>
    <s v="Superior"/>
    <n v="72"/>
    <n v="1"/>
    <s v="Superior"/>
    <m/>
    <n v="1"/>
    <s v="Superior"/>
    <n v="133"/>
    <n v="1"/>
    <s v="Superior"/>
    <n v="135000000"/>
    <n v="0"/>
    <n v="0"/>
    <n v="0"/>
    <n v="0"/>
    <n v="0"/>
    <n v="0"/>
    <n v="0"/>
    <n v="0"/>
    <n v="0"/>
    <n v="135000000"/>
    <n v="150000000"/>
    <n v="0"/>
    <n v="0"/>
    <n v="0"/>
    <n v="0"/>
    <n v="0"/>
    <n v="0"/>
    <n v="0"/>
    <n v="0"/>
    <n v="0"/>
    <n v="150000000"/>
    <n v="0"/>
    <n v="0"/>
    <n v="0"/>
    <n v="0"/>
    <n v="0"/>
    <n v="0"/>
    <n v="0"/>
    <n v="0"/>
    <n v="0"/>
    <n v="0"/>
    <n v="0"/>
    <n v="160000000"/>
    <n v="0"/>
    <n v="0"/>
    <n v="0"/>
    <n v="0"/>
    <n v="0"/>
    <n v="0"/>
    <n v="0"/>
    <n v="0"/>
    <n v="0"/>
    <n v="160000000"/>
    <n v="445000000"/>
    <m/>
    <s v="Deportista apoyado"/>
  </r>
  <r>
    <s v="MT159"/>
    <s v="4"/>
    <s v="Transformación del Ser Humano"/>
    <s v="Niñas, niños y adolescentes que acceden a serviciosdeportivos recreativos, de actividad física yaprovechamiento del tiempo libre"/>
    <s v="ND"/>
    <s v=""/>
    <s v="2023"/>
    <s v="INDERSUCRE"/>
    <s v="70000"/>
    <s v="Salud y_x000a_Bienestar"/>
    <s v="Deporte Y Recreación"/>
    <s v="15"/>
    <s v="Oportunidades de Formación y preparación de deportistas: Ligas Fuertes, Futuro Ganador."/>
    <s v="Deporte y Recreación"/>
    <s v="43"/>
    <s v="Formación y preparación de deportistas"/>
    <s v="4302"/>
    <s v="Servicio de atención médica especializada"/>
    <s v="4302003"/>
    <s v="Atletas atendidos con medicina especializada"/>
    <s v="430200300"/>
    <s v="Corresponde a la atención médica especializada a deportistas. Ésta incluye atención psicosocial, nutricional, fisioterapéutica.(El servicio se presta por demanda de  acuerdo a la necesidad del deportista) "/>
    <s v="Número de atletas"/>
    <s v="No"/>
    <s v="Número"/>
    <n v="1400"/>
    <s v="Acumulativo"/>
    <x v="5"/>
    <n v="350"/>
    <n v="350"/>
    <n v="350"/>
    <n v="350"/>
    <s v="Estrategia Ciencias aplicadas al deporte en Sucre (BPIN: Recursos Propios) (Meta del Proyecto: 350) (Ejecución 2024: 350)"/>
    <s v="Fortalecimiento del deporte de reserva y alto rendimiento deportivo de sucre a través del instituto departamental de deportes y recreación de sucre, Inder Sucre: Estrategia Ciencias aplicadas al deporte en Sucre (CADS) (PROYECTO ARCHIVADO. ESTRATEGIA EJECUTADA POR INDER) (BPIN: 202500000014354) (Tipo de Banco: Banco Territorial)"/>
    <s v="Fortalecimiento del deporte de reserva y alto rendimiento deportivo de sucre a través del instituto departamental de deportes y recreación de sucre, Inder Sucre: Estrategia Ciencias aplicadas al deporte en Sucre (CADS) (PROYECTO ARCHIVADO. ESTRATEGIA EJECUTADA POR INDER) (BPIN: 202500000014354) (Tipo de banco: Banco Territorial) (Meta total del proyecto: 350) (Ejecutado: 350.0)"/>
    <s v="CIENCIAS APLICADAS AL DEPORTE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atletas atendidos con medicina especializada mediante la intervención del grupo de ciencias aplicadas al deporte en Sucre.   (Meta Programada: 350) (Tipo de Banco: Banco de Gestiones)"/>
    <m/>
    <s v="Estrategia Ciencias aplicadas al deporte en Sucre (Bpin: )"/>
    <n v="350"/>
    <n v="1"/>
    <s v="Superior"/>
    <n v="350"/>
    <n v="1"/>
    <s v="Superior"/>
    <m/>
    <n v="0"/>
    <s v="Minimo"/>
    <n v="700"/>
    <n v="0.5"/>
    <s v="Medio"/>
    <n v="0"/>
    <n v="300000000"/>
    <n v="0"/>
    <n v="0"/>
    <n v="0"/>
    <n v="0"/>
    <n v="0"/>
    <n v="0"/>
    <n v="0"/>
    <n v="0"/>
    <n v="300000000"/>
    <n v="0"/>
    <n v="300000000"/>
    <n v="0"/>
    <n v="0"/>
    <n v="0"/>
    <n v="0"/>
    <n v="0"/>
    <n v="0"/>
    <n v="0"/>
    <n v="0"/>
    <n v="300000000"/>
    <n v="0"/>
    <n v="310000000"/>
    <n v="0"/>
    <n v="0"/>
    <n v="0"/>
    <n v="0"/>
    <n v="0"/>
    <n v="0"/>
    <n v="0"/>
    <n v="0"/>
    <n v="310000000"/>
    <n v="0"/>
    <n v="0"/>
    <n v="0"/>
    <n v="0"/>
    <n v="0"/>
    <n v="0"/>
    <n v="0"/>
    <n v="0"/>
    <n v="0"/>
    <n v="0"/>
    <n v="0"/>
    <n v="910000000"/>
    <m/>
    <s v="Equipo metodologico "/>
  </r>
  <r>
    <s v="MT160"/>
    <s v="5"/>
    <s v="Transformación del Ser Humano"/>
    <s v="Niñas, niños y adolescentes que acceden a serviciosdeportivos recreativos, de actividad física yaprovechamiento del tiempo libre"/>
    <s v="ND"/>
    <s v=""/>
    <s v="2023"/>
    <s v="INDERSUCRE"/>
    <s v="70000"/>
    <s v="Salud y_x000a_Bienestar"/>
    <s v="Deporte Y Recreación"/>
    <s v="15"/>
    <s v="Oportunidades de Formación y preparación de deportistas: Ligas Fuertes, Futuro Ganador."/>
    <s v="Deporte y Recreación"/>
    <s v="43"/>
    <s v="Formación y preparación de deportistas"/>
    <s v="4302"/>
    <s v="Servicio de organización de eventos deportivos de alto rendimiento"/>
    <s v="4302004"/>
    <s v="Deportistas que participan en eventos deportivos de alto rendimiento con sede en Colombia"/>
    <s v="430200400"/>
    <s v="Corresponde a la planeación, organización y realización de eventos deportivos con sede en Colombia"/>
    <s v="Número de deportistas"/>
    <s v="No"/>
    <s v="Número"/>
    <n v="200"/>
    <s v="Acumulativo"/>
    <x v="5"/>
    <n v="200"/>
    <n v="0"/>
    <n v="0"/>
    <n v="0"/>
    <s v="PROGRAMA DEPORTE ASOCIADO Y COMPETITIVO (BPIN: Recursos Propios) (Meta del Proyecto: 200) (Ejecución 2024: 200)"/>
    <s v="PROGRAMA DEPORTE ASOCIADO Y COMPETITIVO: Deportistas de ALTO RENDIMIENTO (BPIN: Recursos Propios) (Tipo de Banco: Banco Territorial)"/>
    <s v="PROGRAMA DEPORTE ASOCIADO Y COMPETITIVO: Deportistas de ALTO RENDIMIENTO (BPIN: Recursos Propios) (Tipo de banco: Banco Territorial) (Meta total del proyecto: 10) (Ejecutado: 100.0)"/>
    <s v="APOYO A LIGAS DEPORTIVAS - PROGRAMA DEPORTE ASOCIADO Y COMPETITIVO -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Servicio de organización de eventos deportivos de alto rendimiento mediante la participación de atletas adscritos a las ligas deportivas del departamento de sucre en eventos deportivos de alto rendimiento con sede en Colombia.   (Meta Programada: 200) (Tipo de Banco: Banco de Gestiones)"/>
    <m/>
    <s v="PROGRAMA DEPORTE ASOCIADO Y COMPETITIVO (Bpin: )"/>
    <n v="200"/>
    <n v="1"/>
    <s v="Superior"/>
    <n v="100"/>
    <n v="1"/>
    <s v="Superior"/>
    <m/>
    <m/>
    <m/>
    <n v="300"/>
    <n v="1"/>
    <s v="Superior"/>
    <n v="0"/>
    <n v="500000000"/>
    <n v="0"/>
    <n v="0"/>
    <n v="0"/>
    <n v="0"/>
    <n v="0"/>
    <n v="0"/>
    <n v="0"/>
    <n v="0"/>
    <n v="500000000"/>
    <n v="0"/>
    <n v="500000000"/>
    <n v="0"/>
    <n v="0"/>
    <n v="0"/>
    <n v="500000000"/>
    <n v="6500000000"/>
    <n v="0"/>
    <n v="0"/>
    <n v="0"/>
    <n v="7500000000"/>
    <n v="0"/>
    <n v="300000000"/>
    <n v="0"/>
    <n v="0"/>
    <n v="0"/>
    <n v="0"/>
    <n v="0"/>
    <n v="0"/>
    <n v="0"/>
    <n v="0"/>
    <n v="300000000"/>
    <n v="0"/>
    <n v="600000000"/>
    <n v="0"/>
    <n v="0"/>
    <n v="0"/>
    <n v="600000000"/>
    <n v="0"/>
    <n v="0"/>
    <n v="0"/>
    <n v="0"/>
    <n v="1200000000"/>
    <n v="9500000000"/>
    <m/>
    <s v="Juegos de mar y playa _x000a_Juegos departamentales _x000a_Eventos federados con sede en sucre"/>
  </r>
  <r>
    <s v="MT161"/>
    <s v="6"/>
    <s v="Transformación del Ser Humano"/>
    <s v="Escenarios deportivos y recreativos en condiciones de calidad para el desarrollo de programas"/>
    <s v="109"/>
    <s v=""/>
    <s v="2017"/>
    <s v="Ministerio de Deporte"/>
    <s v="131"/>
    <s v="Ciudades y comunidades sostenibles "/>
    <s v="Deporte Y Recreación"/>
    <s v="15"/>
    <s v="Oportunidades de Formación y preparación de deportistas: Ligas Fuertes, Futuro Ganador."/>
    <s v="Deporte y Recreación"/>
    <s v="43"/>
    <s v="Formación y preparación de deportistas"/>
    <s v="4302"/>
    <s v="Estadios mejorados"/>
    <s v="4302013"/>
    <s v="Estadios mejorados"/>
    <s v="430201300"/>
    <s v="Obras que están destinadas a corregir las instalaciones existentes, a fin de garantizar mejores condiciones en la habitabilidad del espacio y la mejora consecuente en la prestación del servicio. Aumento de la cantidad de baterías sanitarias, la implementación de espacios de servicios que antes no se tenían."/>
    <s v="Número de estadios"/>
    <s v="No"/>
    <s v="Número"/>
    <n v="1"/>
    <s v="Acumulativo"/>
    <x v="5"/>
    <n v="1"/>
    <n v="0"/>
    <n v="0"/>
    <n v="0"/>
    <s v="CONSTRUCCIÓN ESTADIO 20 DE ENERO EN EL MUNICIPIO DE SINCELEJO, DEPARTAMENTO DE SUCRE (BPIN: 2019700010025) (Meta del Proyecto: 1) (Ejecución 2024: 1)"/>
    <m/>
    <m/>
    <m/>
    <m/>
    <s v="MEJORAMIENTO DE ESTADIO EN EL  DEPARTAMENTO DE SUCRE (Bpin: )"/>
    <n v="1"/>
    <n v="1"/>
    <s v="Superior"/>
    <m/>
    <m/>
    <m/>
    <m/>
    <m/>
    <m/>
    <n v="1"/>
    <n v="1"/>
    <s v="Superior"/>
    <n v="0"/>
    <n v="0"/>
    <n v="0"/>
    <n v="0"/>
    <n v="0"/>
    <n v="0"/>
    <n v="0"/>
    <n v="0"/>
    <n v="0"/>
    <n v="0"/>
    <n v="0"/>
    <n v="0"/>
    <n v="0"/>
    <n v="0"/>
    <n v="0"/>
    <n v="0"/>
    <n v="0"/>
    <n v="0"/>
    <n v="0"/>
    <n v="0"/>
    <n v="0"/>
    <n v="0"/>
    <n v="0"/>
    <n v="0"/>
    <n v="0"/>
    <n v="0"/>
    <n v="0"/>
    <n v="0"/>
    <n v="0"/>
    <n v="0"/>
    <n v="0"/>
    <n v="0"/>
    <n v="0"/>
    <n v="0"/>
    <n v="0"/>
    <n v="0"/>
    <n v="0"/>
    <n v="0"/>
    <n v="0"/>
    <n v="0"/>
    <n v="0"/>
    <n v="0"/>
    <n v="0"/>
    <n v="0"/>
    <n v="0"/>
    <m/>
    <s v="Estadio corozal"/>
  </r>
  <r>
    <s v="MT162"/>
    <s v="7"/>
    <s v="Transformación del Ser Humano"/>
    <s v="Niñas, niños y adolescentes que acceden a serviciosdeportivos recreativos, de actividad física yaprovechamiento del tiempo libre"/>
    <s v="ND"/>
    <s v=""/>
    <s v="2023"/>
    <s v="INDERSUCRE"/>
    <s v="70000"/>
    <s v="Salud y_x000a_Bienestar"/>
    <s v="Deporte Y Recreación"/>
    <s v="15"/>
    <s v="Oportunidades de Formación y preparación de deportistas: Ligas Fuertes, Futuro Ganador."/>
    <s v="Deporte y Recreación"/>
    <s v="43"/>
    <s v="Formación y preparación de deportistas"/>
    <s v="4302"/>
    <s v="Servicio de asistencia técnica para la promoción del deporte"/>
    <s v="4302075"/>
    <s v="Organismos deportivos asistidos"/>
    <s v="430207500"/>
    <s v="Corresponde al fortalecimiento de las Federaciones, Clubes y Ligas deportivas en Colombia. Incluye la capacitación y formación del recurso humano técnico, de jueces y de dirigentes deportivos."/>
    <s v="Número de organismos deportivos"/>
    <s v="No"/>
    <s v="Número"/>
    <n v="28"/>
    <s v="Acumulativo"/>
    <x v="5"/>
    <n v="7"/>
    <n v="7"/>
    <n v="7"/>
    <n v="7"/>
    <s v="PROGRAMA DEPORTE ASOCIADO Y ALTOS _x000a_LOGROS (BPIN: Recursos Propios) (Meta del Proyecto: 7) (Ejecución 2024: 24)"/>
    <s v="PROGRAMA DEPORTE ASOCIADO Y ALTOS _x000a_LOGROS (BPIN: Recursos Propios) (Tipo de Banco: Banco Territorial)"/>
    <s v="PROGRAMA DEPORTE ASOCIADO Y ALTOS _x000a_LOGROS (BPIN: Recursos Propios) (Tipo de banco: Banco Territorial) (Meta total del proyecto: 7) (Ejecutado: 12.0)"/>
    <s v="APOYO A LIGAS DEPORTIVAS  - DEPORTE ASOCIADO, A TALENTOS Y RESERVAS DEPORTIVAS- En marco del proyecto Fortalecimiento del deporte asociado, talentos y reservas deportivas para la consolidación del alto rendimiento en el departamento de Sucre identificado con BPIN 202600000008787 se suscribió convenio de asociación IDDRS-PC-ESAL-003-2026 bajo decreto 092 de 2017 cuyo objeto es AUNAR ESFUERZOS ADMINISTRATIVOS, TÉCNICOS Y FINANCIEROS ENTRE EL INSTITUTO DEPARTAMENTAL DE DEPORTES Y RECREACIÓN DE SUCRE – INDERSUCRE Y UNA ENTIDAD SIN ÁNIMO DE LUCRO, PARA LA IMPLEMENTACIÓN DE UNA ESTRATEGIA INTEGRAL DE FORTALECIMIENTO DEL DEPORTE ASOCIADO, TALENTOS Y RESERVAS DEPORTIVAS DEL DEPARTAMENTO DE SUCRE, ORIENTADA A LA PREPARACIÓN Y PARTICIPACIÓN EN EVENTOS OFICIALES DEL CICLO NACIONAL E INTERNACIONAL se da cumplimiento al indicador organismos deportivos asistidos mediante el apoyo otorgado a ligas deportivas del departamento de sucre para la realización y participación en eventos federados del orden nacional.    (Meta Programada: 22) (Tipo de Banco: Banco de Gestiones)"/>
    <m/>
    <s v="PROGRAMA DEPORTE ASOCIADO Y ALTOS _x000d__x000a_LOGROS (Bpin: )"/>
    <n v="24"/>
    <n v="1"/>
    <s v="Superior"/>
    <n v="12"/>
    <n v="1"/>
    <s v="Superior"/>
    <m/>
    <n v="1"/>
    <s v="Superior"/>
    <n v="36"/>
    <n v="1"/>
    <s v="Superior"/>
    <n v="0"/>
    <n v="3863689250"/>
    <n v="0"/>
    <n v="0"/>
    <n v="0"/>
    <n v="0"/>
    <n v="0"/>
    <n v="0"/>
    <n v="0"/>
    <n v="0"/>
    <n v="3863689250"/>
    <n v="0"/>
    <n v="3863689250"/>
    <n v="0"/>
    <n v="0"/>
    <n v="0"/>
    <n v="0"/>
    <n v="0"/>
    <n v="0"/>
    <n v="0"/>
    <n v="0"/>
    <n v="3863689250"/>
    <n v="0"/>
    <n v="3863689250"/>
    <n v="0"/>
    <n v="0"/>
    <n v="0"/>
    <n v="0"/>
    <n v="0"/>
    <n v="0"/>
    <n v="0"/>
    <n v="0"/>
    <n v="3863689250"/>
    <n v="0"/>
    <n v="3863689250"/>
    <n v="0"/>
    <n v="0"/>
    <n v="0"/>
    <n v="0"/>
    <n v="0"/>
    <n v="0"/>
    <n v="0"/>
    <n v="0"/>
    <n v="3863689250"/>
    <n v="15454757000"/>
    <s v="Se han brindado apoyo a ligas, clubes y organismos deportivos "/>
    <s v="SE CUMPLE MEDIANTE ASESORIA A LOS ORGANISMOS DEPORTIVOS EN EL DEPARTAMENTO DE SUCRE"/>
  </r>
  <r>
    <s v="MT163"/>
    <s v="1"/>
    <s v="Transformación del Ser Humano"/>
    <s v="Niñas, niños y adolescentes que acceden a serviciosdeportivos recreativos, de actividad física yaprovechamiento del tiempo libre"/>
    <s v="ND"/>
    <s v=""/>
    <s v="2023"/>
    <s v="INDERSUCRE"/>
    <s v="70000"/>
    <s v="Salud y_x000a_Bienestar"/>
    <s v="Deporte Y Recreación"/>
    <s v="16"/>
    <s v="Gestión y dirección del deporte y la recreación para Sucre."/>
    <s v="Deporte y Recreación"/>
    <s v="43"/>
    <s v="Formación y preparación de deportistas"/>
    <s v="4302"/>
    <s v="Documentos de lineamientos técnicos"/>
    <s v="4302009"/>
    <s v="Documentos de lineamientos técnicos realizados"/>
    <s v="430200900"/>
    <s v="Documentos cuyo objetivo es describir y explicar instrumentos, estándares, requisitos y condiciones necesarias para llevar a cabo un proceso o actividad"/>
    <s v="Número de documentos"/>
    <s v="Sí"/>
    <s v="Número"/>
    <n v="1"/>
    <s v="Acumulativo"/>
    <x v="5"/>
    <n v="0"/>
    <n v="1"/>
    <n v="0"/>
    <n v="0"/>
    <m/>
    <s v="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Tipo Banco: Banco de Gestiones) (Meta de la gestión: 1)"/>
    <s v="POLITICA PUBLICA DEL DEPORTE, LA RECREACION Y LA ACTIVIDAD FISICA EN EL DEPARTAMENTO DE SUCRE (Contrato: PRESTACIÓN DE SERVICIOS PROFESIONALES, TECNICOS, LOGISTICOS Y DE APOYO PARA LLEVAR A CABO LA FORMULACIÓN DE LA POLITICA PÚBLICA DEL DEPORTE, LA RECREACIÓN Y LA ACTIVIDAD FISICA EN EL DEPARTAMENTO DE SUCRE 2023 – 203; No. IDDRS-PS- 044- 2023) (Tipo de banco: Banco de Gestiones) (Meta de la gestión: 1) (Ejecutado: 1)"/>
    <m/>
    <m/>
    <m/>
    <m/>
    <m/>
    <m/>
    <n v="1"/>
    <n v="1"/>
    <s v="Superior"/>
    <m/>
    <m/>
    <m/>
    <n v="1"/>
    <n v="1"/>
    <s v="Superior"/>
    <n v="0"/>
    <n v="30000000"/>
    <n v="0"/>
    <n v="0"/>
    <n v="0"/>
    <n v="0"/>
    <n v="0"/>
    <n v="0"/>
    <n v="0"/>
    <n v="0"/>
    <n v="30000000"/>
    <n v="0"/>
    <n v="30000000"/>
    <n v="0"/>
    <n v="0"/>
    <n v="0"/>
    <n v="0"/>
    <n v="0"/>
    <n v="0"/>
    <n v="0"/>
    <n v="0"/>
    <n v="30000000"/>
    <n v="0"/>
    <n v="30000000"/>
    <n v="0"/>
    <n v="0"/>
    <n v="0"/>
    <n v="0"/>
    <n v="0"/>
    <n v="0"/>
    <n v="0"/>
    <n v="0"/>
    <n v="30000000"/>
    <n v="0"/>
    <n v="30000000"/>
    <n v="0"/>
    <n v="0"/>
    <n v="0"/>
    <n v="0"/>
    <n v="0"/>
    <n v="0"/>
    <n v="0"/>
    <n v="0"/>
    <n v="30000000"/>
    <n v="120000000"/>
    <m/>
    <s v="Manual de proceso y procedimientos"/>
  </r>
  <r>
    <s v="MT164"/>
    <s v="2"/>
    <s v="Transformación del Ser Humano"/>
    <s v="Niñas, niños y adolescentes que acceden a serviciosdeportivos recreativos, de actividad física yaprovechamiento del tiempo libre"/>
    <s v="ND"/>
    <s v=""/>
    <s v="2023"/>
    <s v="INDERSUCRE"/>
    <s v="70000"/>
    <s v="Salud y_x000a_Bienestar"/>
    <s v="Deporte Y Recreación"/>
    <s v="16"/>
    <s v="Gestión y dirección del deporte y la recreación para Sucre."/>
    <s v="Deporte y Recreación"/>
    <s v="43"/>
    <s v="Formación y preparación de deportistas"/>
    <s v="4302"/>
    <s v="Servicio de educación informal"/>
    <s v="4302062"/>
    <s v="Capacitaciones realizadas"/>
    <s v="430206200"/>
    <s v="Capacitaciones en deporte, en hábitos de salud, en recreación, entre otros."/>
    <s v="Número de capacitaciones"/>
    <s v="No"/>
    <s v="Número"/>
    <n v="16"/>
    <s v="Acumulativo"/>
    <x v="5"/>
    <n v="4"/>
    <n v="4"/>
    <n v="4"/>
    <n v="4"/>
    <s v="Estrategia sistema departamental de capacitaciones (BPIN: Recursos Propios) (Meta del Proyecto: 12) (Ejecución 2024: 12)"/>
    <s v="Estrategia sistema departamental de capacitaciones: CODED, Ministerio del Deporte, Deporte social comunitario, campamentos juveniles, adulto mayor y habitos estilo de vida saludable (BPIN: Recursos Propios) (Tipo de Banco: Banco Territorial)"/>
    <s v="Estrategia sistema departamental de capacitaciones: CODED, Ministerio del Deporte, Deporte social comunitario, campamentos juveniles, adulto mayor y habitos estilo de vida saludable (BPIN: Recursos Propios) (Tipo de banco: Banco Territorial) (Meta total del proyecto: 6) (Ejecutado: 6.0)"/>
    <s v="Estrategia sistema departamental de capacitaciones"/>
    <m/>
    <s v="Estrategia sistema departamental de capacitaciones (Bpin: )"/>
    <n v="12"/>
    <n v="1"/>
    <s v="Superior"/>
    <n v="6"/>
    <n v="1"/>
    <s v="Superior"/>
    <m/>
    <n v="1"/>
    <s v="Superior"/>
    <n v="18"/>
    <n v="1"/>
    <s v="Superior"/>
    <n v="0"/>
    <n v="100000000"/>
    <n v="0"/>
    <n v="0"/>
    <n v="0"/>
    <n v="0"/>
    <n v="0"/>
    <n v="0"/>
    <n v="0"/>
    <n v="0"/>
    <n v="100000000"/>
    <n v="0"/>
    <n v="120000000"/>
    <n v="0"/>
    <n v="0"/>
    <n v="0"/>
    <n v="0"/>
    <n v="0"/>
    <n v="0"/>
    <n v="0"/>
    <n v="0"/>
    <n v="120000000"/>
    <n v="0"/>
    <n v="140000000"/>
    <n v="0"/>
    <n v="0"/>
    <n v="0"/>
    <n v="0"/>
    <n v="0"/>
    <n v="0"/>
    <n v="0"/>
    <n v="0"/>
    <n v="140000000"/>
    <n v="0"/>
    <n v="150000000"/>
    <n v="0"/>
    <n v="0"/>
    <n v="0"/>
    <n v="0"/>
    <n v="0"/>
    <n v="0"/>
    <n v="0"/>
    <n v="0"/>
    <n v="150000000"/>
    <n v="510000000"/>
    <s v="Las programaciones se realizaron de acuerdo con los transferencias, se realizaron dos capacitaciones para mejorar los rendimientos deportivos."/>
    <s v="Sistema departamental de capacitaciones"/>
  </r>
  <r>
    <s v="MT165"/>
    <s v="3"/>
    <s v="Transformación del Ser Humano"/>
    <s v="Niñas, niños y adolescentes que acceden a serviciosdeportivos recreativos, de actividad física yaprovechamiento del tiempo libre"/>
    <s v="ND"/>
    <s v=""/>
    <s v="2023"/>
    <s v="INDERSUCRE"/>
    <s v="70000"/>
    <s v="Salud y_x000a_Bienestar"/>
    <s v="Deporte Y Recreación"/>
    <s v="16"/>
    <s v="Gestión y dirección del deporte y la recreación para Sucre."/>
    <s v="Gobierno Territorial"/>
    <s v="45"/>
    <s v="Fortalecimiento a la gestión y dirección de la administración pública territorial"/>
    <s v="4599"/>
    <s v="Sedes construidas"/>
    <s v="4599009"/>
    <s v="Sedes construidas"/>
    <s v="459900900"/>
    <s v="Corresponde a un inmueble resultado de obras de edificación en terrenos no construidos o cuya área esté libre por autorización de demolición total. No incluye la dotación del inmueble. (Corresponde a la licencia de construcción por obra nueva)"/>
    <s v="Número de sedes"/>
    <s v="Sí"/>
    <s v="Número"/>
    <n v="1"/>
    <s v="Acumulativo"/>
    <x v="5"/>
    <n v="0"/>
    <n v="0"/>
    <n v="0"/>
    <n v="1"/>
    <m/>
    <m/>
    <m/>
    <m/>
    <m/>
    <s v="CONSTRUCCION DE SEDE ADMINISTRATIVA DE INDERSUCRE (Bpin: )"/>
    <m/>
    <m/>
    <m/>
    <m/>
    <m/>
    <m/>
    <m/>
    <m/>
    <m/>
    <n v="0"/>
    <n v="0"/>
    <s v="Minimo"/>
    <n v="0"/>
    <n v="600000000"/>
    <n v="0"/>
    <n v="0"/>
    <n v="0"/>
    <n v="0"/>
    <n v="0"/>
    <n v="0"/>
    <n v="0"/>
    <n v="0"/>
    <n v="600000000"/>
    <n v="0"/>
    <n v="600000000"/>
    <n v="0"/>
    <n v="0"/>
    <n v="0"/>
    <n v="0"/>
    <n v="0"/>
    <n v="0"/>
    <n v="0"/>
    <n v="0"/>
    <n v="600000000"/>
    <n v="0"/>
    <n v="0"/>
    <n v="0"/>
    <n v="0"/>
    <n v="0"/>
    <n v="0"/>
    <n v="0"/>
    <n v="0"/>
    <n v="0"/>
    <n v="0"/>
    <n v="0"/>
    <n v="0"/>
    <n v="0"/>
    <n v="0"/>
    <n v="0"/>
    <n v="0"/>
    <n v="0"/>
    <n v="0"/>
    <n v="0"/>
    <n v="0"/>
    <n v="0"/>
    <n v="0"/>
    <n v="1200000000"/>
    <m/>
    <m/>
  </r>
  <r>
    <s v="MT166"/>
    <s v="1"/>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educación informal al sector artístico y cultural"/>
    <s v="3301051"/>
    <s v="Personas capacitadas"/>
    <s v="330105100"/>
    <s v="Son las capacitaciones para fortalecer las competencias y la calidad de los conocimientos de creadores de contenidos culturales mediáticos, de gestores y agentes culturales, de bibliotecarios, de músicos, de agentes que trabajan con la primera infancia, agentes del campo literario y el libro y agentes del campo de artes visuales y plásticas. La educación informal hace referencia a la adquisición del aprendizaje y todo tipo de conocimiento libre y espontáneo, proveniente de personas, entidades, medios masivos de comunicación, medios impresos, tradiciones, costumbres, comportamientos sociales y otros no estructurados. Incluye charlas, talleres, cursos no certificados."/>
    <s v="Número de personas"/>
    <s v="No"/>
    <s v="Número"/>
    <n v="300"/>
    <s v="Acumulativo"/>
    <x v="6"/>
    <n v="0"/>
    <n v="0"/>
    <n v="150"/>
    <n v="150"/>
    <m/>
    <m/>
    <m/>
    <s v="Estrategia para el fortalecimiento de la investigación-creación en artes (plásticas y visuales, cine, musica, danza, teatro, circo) que permitan la adquisión  de competencias disciplinares y transdisciplinares para el desarrollo del quehacer creativo."/>
    <m/>
    <s v="Estrategia para el fortalecimiento de la investigación-creación en artes (plásticas y visuales, cine, musica, danza, teatro, circo) que permitan la adquisión  de competencias disciplinares y transdisciplinares para el desarrollo del quehacer creativo. (Bpin: )_x000a__x000a_Capacitación  a los  Bibliotecarios en  la prestación de los servicios públicos reglamentados por la Ley de Bibliotecas Públicas. (Bpin: )"/>
    <m/>
    <m/>
    <m/>
    <m/>
    <m/>
    <m/>
    <m/>
    <n v="0"/>
    <s v="Minimo"/>
    <n v="0"/>
    <n v="0"/>
    <s v="Minimo"/>
    <n v="0"/>
    <n v="50000000"/>
    <n v="0"/>
    <n v="0"/>
    <n v="0"/>
    <n v="0"/>
    <n v="0"/>
    <n v="0"/>
    <n v="0"/>
    <n v="0"/>
    <n v="50000000"/>
    <n v="0"/>
    <n v="175000000"/>
    <n v="0"/>
    <n v="0"/>
    <n v="0"/>
    <n v="0"/>
    <n v="0"/>
    <n v="0"/>
    <n v="0"/>
    <n v="0"/>
    <n v="175000000"/>
    <n v="0"/>
    <n v="200000000"/>
    <n v="0"/>
    <n v="0"/>
    <n v="0"/>
    <n v="0"/>
    <n v="0"/>
    <n v="0"/>
    <n v="0"/>
    <n v="0"/>
    <n v="200000000"/>
    <n v="0"/>
    <n v="225000000"/>
    <n v="0"/>
    <n v="0"/>
    <n v="0"/>
    <n v="0"/>
    <n v="0"/>
    <n v="0"/>
    <n v="0"/>
    <n v="0"/>
    <n v="225000000"/>
    <n v="650000000"/>
    <m/>
    <s v="Capacitación   a los  Bibliotecarios en  la prestación de los servicios públicos reglamentados por la Ley de Bibliotecas Públicas._x000a_LABORATORIO INTER Y TRANSDISCIPLINAR EN ARTES.  Estrategia para el fortalecimiento de la investigación-creación en artes (pl"/>
  </r>
  <r>
    <s v="MT167"/>
    <s v="2"/>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educación formal al sector artístico y cultural"/>
    <s v="3301052"/>
    <s v="Personas capacitadas"/>
    <s v="330105200"/>
    <s v="Oferta educativa entregada a agentes culturales la cual se imparte en establecimientos educativos aprobados, en una secuencia regular de ciclos lectivos, con sujeción a pautas curriculares progresivas, y conducente a grados y títulos con el fin de fortalecer las capacidades en las disciplinas propias del sector.  "/>
    <s v="Número de personas"/>
    <s v="No"/>
    <s v="Número"/>
    <n v="126"/>
    <s v="Acumulativo"/>
    <x v="6"/>
    <n v="0"/>
    <n v="126"/>
    <n v="0"/>
    <n v="0"/>
    <m/>
    <m/>
    <m/>
    <m/>
    <m/>
    <s v="IMPLEMENTACION DE UNA ESTRATEGIA DE PROFESIONALIZACION DE ARTISTAS,ARTISTAS FORMADORES Y GESTORES CULTURALES EN EL DEPARTAMENTO DE SUCRE (Bpin: 2021000020028) (Meta del proyecto: 126) (Tipo de banco: Banco de Regalías)"/>
    <m/>
    <m/>
    <m/>
    <n v="0"/>
    <n v="0"/>
    <s v="Minimo"/>
    <m/>
    <m/>
    <m/>
    <n v="0"/>
    <n v="0"/>
    <s v="Minimo"/>
    <n v="0"/>
    <n v="0"/>
    <n v="0"/>
    <n v="0"/>
    <n v="0"/>
    <n v="0"/>
    <n v="0"/>
    <n v="0"/>
    <n v="340000000"/>
    <n v="0"/>
    <n v="340000000"/>
    <n v="0"/>
    <n v="0"/>
    <n v="0"/>
    <n v="0"/>
    <n v="0"/>
    <n v="0"/>
    <n v="0"/>
    <n v="0"/>
    <n v="315000000"/>
    <n v="0"/>
    <n v="315000000"/>
    <n v="0"/>
    <n v="0"/>
    <n v="0"/>
    <n v="0"/>
    <n v="0"/>
    <n v="0"/>
    <n v="0"/>
    <n v="0"/>
    <n v="0"/>
    <n v="0"/>
    <n v="0"/>
    <n v="0"/>
    <n v="0"/>
    <n v="0"/>
    <n v="0"/>
    <n v="0"/>
    <n v="0"/>
    <n v="0"/>
    <n v="0"/>
    <n v="0"/>
    <n v="0"/>
    <n v="0"/>
    <n v="655000000"/>
    <m/>
    <m/>
  </r>
  <r>
    <s v="MT168"/>
    <s v="3"/>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promoción de actividades culturales."/>
    <s v="3301053"/>
    <s v="Eventos de promoción de actividades culturales realizadas"/>
    <s v="330105300"/>
    <s v="Corresponde a la organización y desarrollo de  actividades culturales de carácter patrimonial, literario, artístico, musical, entre otros. También la realización de eventos y actividades con libreros y organizaciones responsables de ferias. Así como actividades culturales para el goce de los ciudadanos."/>
    <s v="Número de eventos de promoción"/>
    <s v="No"/>
    <s v="Numero"/>
    <n v="172"/>
    <s v="Acumulativo"/>
    <x v="6"/>
    <n v="42"/>
    <n v="43"/>
    <n v="43"/>
    <n v="44"/>
    <s v="Fortalecimiento a festivales encuentros culturales artísticos y patrimoniales carnavales fiestas y ferias tradicionales en el departamento de Sucre. (BPIN: 2024002700160) (Meta del Proyecto: 20) (Ejecución 2024: 20)_x000a__x000a_LABORATORIO ARTESANAL: Implementación del Laboratorio Artesanal de Sucre, una apuesta para el fortalecimiento de los oficios tradicionales y el impulso al desarrollo económico del sector productivo artesanal en 15 municipios del departamento de Sucre (202 (BPIN: 2023002700037) (Meta del Proyecto: 16) (Ejecución 2024: 16)_x000a__x000a_1 Feria del Libro de Sucre, 1 encuentro de Bibliotecarios y Mediadores Socioculturales y 1 encuentro de Narradores orales. Sucre Teje Red y actividades de fortalecimieto (BPIN: Por Gestión) (Meta del Proyecto: 4) (Ejecución 2024: 4)_x000a__x000a_Festival cultural de Sucre (BPIN: Por Gestión) (Meta del Proyecto: 1) (Ejecución 2024: 1)_x000a__x000a_Festivales apoyados a traves de gestión (BPIN: Por Gestión) (Meta del Proyecto: 10) (Ejecución 2024: 10)"/>
    <s v="APOYO A LA PROMOCION, FOMENTO Y FORTALECIMIENTO CULTURAL Y COMERCIAL DE LOS SUBSECTORES CALZADO, MARROQUINERIA, ARTESANIAS, MODA, TEXTIL Y TURISMO 2025, EN EL MARCO DE LA REACTIVACIÓN ECONOMICA DEL DEPARTAMENTO DE SUCRE (BPIN: 202500000028822) (Tipo de Banco: Banco Territorial)_x000a__x000a_APOYO EN LA PARTICIPACION INSTITUCIONAL EN EL MARCO DEL XXIIENCUENTRO CULTURAL A LA POLLERA COLORÁ, EN EL MUNICIPIO SAN LUIS DE SINCÉ, DEPARTAMENTO DE SUCRE (BPIN: 202500000029102) (Tipo de Banco: Banco Territorial)_x000a__x000a_Apoyo a la promoción y posicionamiento en la feria de arte manual del caribe &quot;AMA&quot; del sector artesanal del departamento de Sucre (BPIN: 202500000021883) (Tipo de Banco: Banco Territorial)_x000a__x000a_FORTALECIMIENTO A FESTIVALES, ENCUENTROS CULTURALES, ARTISTICOS Y PATRIMONIALES, CARNAVALES, FIESTAS Y FERIAS TRADICIONALES PARA EL 2025, EN EL DEPARTAMENTO DE SURE (BPIN: 202400000007062) (Tipo de Banco: Banco Territorial)_x000a__x000a_Implementación de actividades bibliotecarias y de mediación en el Marco del Encuentro de Bibliotecarios y mediadores socioculturales 2025, en el departamento de Sucre (BPIN: 202500000032133) (Tipo de Banco: Banco Territorial)_x000a__x000a_Apoyo a la Promoción Y Posicionamiento En La Feria Gastronómica “Sabor Barranquilla” Del Sector Cultural del Departamento de Sucre (BPIN: 202500000031494) (Tipo de Banco: Banco Territorial)_x000a__x000a_Apoyo a la promoción Gastronómica, Cultural y Turística en el marco de la continuidad de la estrategia Sucre Sabe Diferente en el departamento de Sucre (BPIN: 202500000026876) (Tipo de Banco: Banco Territorial)_x000a__x000a_Implementación de Actividades Literarias y de Mediación Cultural vigencia 2025, en el departamento de Sucre (BPIN: 202500000035205) (Tipo de Banco: Banco Territorial)"/>
    <s v="Apoyo a la promoción y posicionamiento en la feria de arte manual del caribe &quot;AMA&quot; del sector artesanal del departamento de  Sucre (Bpin: 202500000021883) (Tipo de Banco: Banco Territorial) (Meta total del indicador: 1.0) (Meta total de la vigencia: 1.0) (Ejecutado: 1.0)_x000a__x000a_Fortalecimiento a festivales, encuentros culturales, artísticos y patrimoniales, carnavales, fiestas y ferias tradicionales durante el año 2025, en el departamento de   Sucre (Bpin: 202400000007062) (Tipo de Banco: Banco Territorial) (Meta total del indicador: 80.0) (Meta total de la vigencia: 80.0) (Ejecutado: 89.0)_x000a__x000a_Apoyo a la Promoción Y Posicionamiento En La Feria Gastronómica “Sabor Barranquilla” Del Sector Cultural del Departamento de   Sucre (Bpin: 202500000031494) (Tipo de Banco: Banco Territorial) (Meta total del indicador: 1.0) (Meta total de la vigencia: 1.0) (Ejecutado: 1.0)_x000a__x000a_Apoyo a la promoción Gastronómica, Cultural y Turística en el marco de la continuidad de la estrategia Sucre Sabe Diferente en el departamento de  Sucre (Bpin: 202500000026876) (Tipo de Banco: Banco Territorial) (Meta total del indicador: 1.0) (Meta total de la vigencia: 1.0) (Ejecutado: 1.0)_x000a__x000a_Apoyo a la promoción, fomento y fortalecimiento cultural y comercial de los subsectores calzado, marroquinería, artesanías, moda, textil, y turismo 2025, en el marco de la reactivación económica del departamento de  Sucre (Bpin: 202500000028822) (Tipo de Banco: Banco Territorial) (Meta total del indicador: 1.0) (Meta total de la vigencia: 1.0) (Ejecutado: 163808404.3)_x000a__x000a_Apoyo en la Participación Institucional en el Marco Del XXII Encuentro Cultural La Pollera Colorá, en el Municipio San Luis de Sincé, Departamento de  Sucre (Bpin: 202500000029102) (Tipo de Banco: Banco Territorial) (Meta total del indicador: 1.0) (Meta total de la vigencia: 1.0) (Ejecutado: 1.0)_x000a__x000a_Implementación de actividades bibliotecarias y de mediación en el Marco del Encuentro de Bibliotecarios y mediadores socioculturales 2025, en el departamento de   Sucre (Bpin: 202500000032133) (Tipo de Banco: Banco Territorial) (Meta total del indicador: 1.0) (Meta total de la vigencia: 1.0) (Ejecutado: 1.0)"/>
    <s v="Festival Cultural de Sucre y apoyos a festivales, carnavales, ferias. 1 Feria del Libro de Sucre, 1 encuentro de Bibliotecarios y Mediadores Socioculturales y 1 encuentro de Narradores orales. Sucre Teje Red y actividades de fortalecimieto  de la lectura,_x000a__x000a_Fortalecimiento a Festivales, Encuentros Culturales, Artísticos y Patrimoniales, Carnavales, Fiestas y Ferias Tradicionales para el 2026 en el Departamento de Sucre (BPIN: 202600000001594) (Meta del proyecto: 50) (Tipo de Banco: Banco Territorial)"/>
    <m/>
    <s v="Festival Cultural de Sucre y apoyos a festivales, carnavales, ferias. 1 Feria del Libro de Sucre, 1 encuentro de Bibliotecarios y Mediadores Socioculturales y 1 encuentro de Narradores orales. Sucre Teje Red y actividades de fortalecimieto  de la lectura, (Bpin: )"/>
    <n v="51"/>
    <n v="1"/>
    <s v="Superior"/>
    <n v="163808498.30000001"/>
    <n v="1"/>
    <s v="Superior"/>
    <m/>
    <n v="1"/>
    <s v="Superior"/>
    <n v="163808549.30000001"/>
    <n v="1"/>
    <s v="Superior"/>
    <n v="0"/>
    <n v="840000000"/>
    <n v="0"/>
    <n v="0"/>
    <n v="0"/>
    <n v="0"/>
    <n v="0"/>
    <n v="0"/>
    <n v="0"/>
    <n v="0"/>
    <n v="840000000"/>
    <n v="0"/>
    <n v="990000000"/>
    <n v="0"/>
    <n v="0"/>
    <n v="0"/>
    <n v="0"/>
    <n v="0"/>
    <n v="0"/>
    <n v="0"/>
    <n v="0"/>
    <n v="990000000"/>
    <n v="0"/>
    <n v="1060000000"/>
    <n v="0"/>
    <n v="0"/>
    <n v="0"/>
    <n v="0"/>
    <n v="0"/>
    <n v="0"/>
    <n v="0"/>
    <n v="0"/>
    <n v="1060000000"/>
    <n v="0"/>
    <n v="1210000000"/>
    <n v="0"/>
    <n v="0"/>
    <n v="0"/>
    <n v="0"/>
    <n v="0"/>
    <n v="0"/>
    <n v="0"/>
    <n v="0"/>
    <n v="1210000000"/>
    <n v="4100000000"/>
    <s v="Se está formulando el proyecto para radicar en banco de proyecto con la finalidad de obtener BPIN para el mes de septiembre 2024, Se está ejecutando el proyecto de Leo a la Calle  en convenio con ministerio de la cultura durante la  vigencia 2024. "/>
    <s v="4 Ferias del Libro de Sucre ( III, IV , V  y VI versión) , 4 encuentros de Bibliotecarios y Mediadores Socioculturales y 4 encuentros de Narradores orales._x000a_ Sucre Teje Red y actividades de fortalecimieto  de la lectura, la escritura y la oralidad  LEO  en"/>
  </r>
  <r>
    <s v="MT169"/>
    <s v="4"/>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asistencia técnica en procesos de comunicación cultural"/>
    <s v="3301059"/>
    <s v="Personas asistidas técnicamente"/>
    <s v="330105900"/>
    <s v="Apoyo y asesoría  a los creadores para el fortalecimiento  de los contenidos culturales mediáticos, pertinentes y de calidad."/>
    <s v="Número de personas"/>
    <s v="No"/>
    <s v="Número"/>
    <n v="150"/>
    <s v="Acumulativo"/>
    <x v="6"/>
    <n v="0"/>
    <n v="40"/>
    <n v="40"/>
    <n v="70"/>
    <m/>
    <s v="FORTALECIMIENTO AL SECTOR CULTURAL EN EL DEPARTAMENTO DE SUCRE Y EN EL FONDO MIXTO DE PROMOCION DE LA CULTURA Y LAS ARTES DE SUCRE (BPIN: 202500000011274) (Tipo de Banco: Banco Territorial)"/>
    <s v="Fortalecimiento al sector cultural en el departamento de Sucre y en el Fondo Mixto de Promoción de la Cultura y las Artes de   Sucre (Bpin: 202500000011274) (Tipo de Banco: Banco Territorial) (Meta total del indicador: 100.0) (Meta total de la vigencia: 100.0) (Ejecutado: 100.0)"/>
    <s v="Fortalecimiento al sector cultural en el departamento de Sucre y en el Fondo Mixto de Promoción de la Cultura y las Artes de Sucre (BPIN: 202500000048300) (Meta del proyecto: 100) (Tipo de Banco: Banco Territorial) (Estado en Portafolio: En Ejecución)_x000a__x000a_Fortalecimiento institucional del Fondo Mixto de Promoción de la cultura y las Artes de Sucre (BPIN: 202500000049935) (Meta del proyecto: 100) (Tipo de Banco: Banco Territorial) (Estado en Portafolio: En Ejecución)_x000a__x000a_Fortalecimiento de las capacidades de creación de contenido digital y narrativas culturales en la ponlación juvenil del Departamento de Sucre. (BPIN: 202600000011466) (Meta del proyecto: 100) (Tipo de Banco: Banco Territorial)_x000a__x000a_Fortalecimiento del  sector editorial de Sucre,editores y libreros."/>
    <s v="Fortalecimiento al sector cultural en el departamento de Sucre y en el Fondo Mixto de Promoción de la Cultura y las Artes de  Sucre (Bpin: 202500000048300) (Meta de la vigencia: 100,00) (Ejecucion: 20,00) (Tipo de banco: Banco Territorial) (Estado en portafolio: En Ejecución)_x000a__x000a_Fortalecimiento institucional  del Fondo Mixto de Promoción de la cultura y las Artes de  Sucre (Bpin: 202500000049935) (Meta de la vigencia: 100,00) (Ejecucion: 30,00) (Tipo de banco: Banco Territorial) (Estado en portafolio: En Ejecución)"/>
    <s v="Proyecto Fortalecimiento productivo del ecosistema del sector cinematografico de Sucre  (Bpin: )_x000a__x000a_Fortalecimiento del  sector editorial de Sucre,editores y libreros. (Bpin: )"/>
    <m/>
    <m/>
    <m/>
    <n v="100"/>
    <n v="1"/>
    <s v="Superior"/>
    <n v="50"/>
    <n v="1"/>
    <s v="Superior"/>
    <n v="150"/>
    <n v="1"/>
    <s v="Superior"/>
    <n v="0"/>
    <n v="15000000"/>
    <n v="0"/>
    <n v="0"/>
    <n v="0"/>
    <n v="0"/>
    <n v="0"/>
    <n v="0"/>
    <n v="0"/>
    <n v="0"/>
    <n v="15000000"/>
    <n v="0"/>
    <n v="15000000"/>
    <n v="0"/>
    <n v="0"/>
    <n v="0"/>
    <n v="0"/>
    <n v="0"/>
    <n v="0"/>
    <n v="0"/>
    <n v="0"/>
    <n v="15000000"/>
    <n v="0"/>
    <n v="15000000"/>
    <n v="0"/>
    <n v="0"/>
    <n v="0"/>
    <n v="0"/>
    <n v="0"/>
    <n v="0"/>
    <n v="0"/>
    <n v="0"/>
    <n v="15000000"/>
    <n v="0"/>
    <n v="15000000"/>
    <n v="0"/>
    <n v="0"/>
    <n v="0"/>
    <n v="0"/>
    <n v="0"/>
    <n v="0"/>
    <n v="1000000000"/>
    <n v="0"/>
    <n v="1015000000"/>
    <n v="1060000000"/>
    <m/>
    <s v="Fortalecimiento del  sector editorial de Sucre,editores y libreros."/>
  </r>
  <r>
    <s v="MT170"/>
    <s v="5"/>
    <s v="Transformación del Ser Humano"/>
    <s v="Operatividad del consejo de cultura"/>
    <s v="65"/>
    <s v="Nivel"/>
    <s v="2023"/>
    <s v="Fondo Mixto de Promoción de la Cultura y las Artes de Sucre"/>
    <s v="70"/>
    <s v="16. Paz, justicia e instituciones sólidas_x000a_"/>
    <s v="Sucre un cuadro vivo de Cultura"/>
    <s v="17"/>
    <s v="Promoción y acceso efectivo a procesos culturales y artísticos"/>
    <s v="Cultura"/>
    <s v="33"/>
    <s v="Promoción y acceso efectivo a procesos culturales y artísticos"/>
    <s v="3301"/>
    <s v="Servicio de asistencia técnica en el fortalecimiento de los consejeros de cultura"/>
    <s v="3301061"/>
    <s v="Personas asistidas técnicamente"/>
    <s v="330106100"/>
    <s v="La Dirección de Poblaciones realiza un proceso de fortalecimiento a los consejeros de Cultura, Afro, Indígenas y Discapacidad para promover el reconocimiento de la diversidad étnica y cultural como riqueza de nuestra Nación. "/>
    <s v="Número de personas"/>
    <s v="No"/>
    <s v="Número"/>
    <n v="70"/>
    <s v="No acumulativo"/>
    <x v="6"/>
    <n v="70"/>
    <n v="70"/>
    <n v="70"/>
    <n v="70"/>
    <s v="Fortalecimiento a los consejos departamentales de cultura de patrimonio y areas artisticas constituidos en el Departamento de Sucre (BPIN: Por Gestión) (Meta del Proyecto: 70) (Ejecución 2024: 70)"/>
    <s v="Fortalecimiento a los consejos departamentales de cultura de patrimonio y areas artisticas constituidos en el Departamento de Sucre (Tipo Banco: Banco de Gestiones) (Meta de la gestión: 77)"/>
    <s v="Fortalecimiento a los consejos departamentales de cultura de patrimonio y areas artisticas constituidos en el Departamento de Sucre (Tipo de banco: Banco de Gestiones) (Meta de la gestión: 77) (Ejecutado: 77)"/>
    <s v="Fortalecimiento a los consejos departamentales de cultura de patrimonio y areas artisticas constituidos en el Departamento de Sucre"/>
    <m/>
    <s v="Fortalecimiento a los consejos departamentales de cultura de patrimonio y areas artisticas constituidos en el Departamento de Sucre (Bpin: )"/>
    <n v="70"/>
    <n v="1"/>
    <s v="Superior"/>
    <n v="77"/>
    <n v="1"/>
    <s v="Superior"/>
    <m/>
    <n v="0"/>
    <s v="Minimo"/>
    <n v="147"/>
    <n v="1"/>
    <s v="Superior"/>
    <n v="0"/>
    <n v="25000000"/>
    <n v="0"/>
    <n v="0"/>
    <n v="0"/>
    <n v="0"/>
    <n v="0"/>
    <n v="0"/>
    <n v="0"/>
    <n v="0"/>
    <n v="25000000"/>
    <n v="0"/>
    <n v="35000000"/>
    <n v="0"/>
    <n v="0"/>
    <n v="0"/>
    <n v="0"/>
    <n v="0"/>
    <n v="0"/>
    <n v="0"/>
    <n v="0"/>
    <n v="35000000"/>
    <n v="0"/>
    <n v="40000000"/>
    <n v="0"/>
    <n v="0"/>
    <n v="0"/>
    <n v="0"/>
    <n v="0"/>
    <n v="0"/>
    <n v="0"/>
    <n v="0"/>
    <n v="40000000"/>
    <n v="0"/>
    <n v="45000000"/>
    <n v="0"/>
    <n v="0"/>
    <n v="0"/>
    <n v="0"/>
    <n v="0"/>
    <n v="0"/>
    <n v="0"/>
    <n v="0"/>
    <n v="45000000"/>
    <n v="145000000"/>
    <s v="Es un meta de mantenimiento ya que las 70 personas asistidas son los consejeros departamentales que se citan 4 veces al año "/>
    <s v="Fortalecimiento a los consejos departamentales de cultura de patrimonio y areas artisticas constituidos en el Departamento de Sucre"/>
  </r>
  <r>
    <s v="MT171"/>
    <s v="6"/>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asistencia técnica en asuntos de gestión de bibliotecas públicas y lectura."/>
    <s v="3301065"/>
    <s v="Personas asistidas técnicamente"/>
    <s v="330106500"/>
    <s v="Asistencias técnicas a bibliotecarios, administraciones locales, entidades públicas y privadas entre otros, en el campo de las bibliotecas públicas y la lectura."/>
    <s v="Número de personas"/>
    <s v="No"/>
    <s v="Número"/>
    <n v="400"/>
    <s v="Acumulativo"/>
    <x v="6"/>
    <n v="100"/>
    <n v="100"/>
    <n v="100"/>
    <n v="100"/>
    <s v="Asistencias técnicas y operativas a las Bibliotecas Adscritas a la Red Departamental de Sucre y a las administraciones municipales. (BPIN: Recursos Propios) (Meta del Proyecto: 100) (Ejecución 2024: 100)"/>
    <s v="Fortalecimiento de la red departamental de bibliotecas públicas de Sucre, mediante asistencias técnicas y operativas. (Tipo Banco: Banco de Gestiones) (Meta de la gestión: 100)_x000a__x000a_Fortalecimiento institucional en la Biblioteca Pública departamental José Elías Cury Lambraño, en el departamento de Sucre (BPIN: 202500000016943) (Tipo de Banco: Banco Territorial)"/>
    <s v="Fortalecimiento institucional en la Biblioteca Pública departamental José Elías Cury Lambraño, en el departamento de   Sucre (Bpin: 202500000016943) (Tipo de Banco: Banco Territorial) (Meta total del indicador: 100.0) (Meta total de la vigencia: 100.0) (Ejecutado: 100.0)_x000a__x000a_Fortalecimiento de la red departamental de bibliotecas públicas de Sucre, mediante asistencias técnicas y operativas. (Tipo de banco: Banco de Gestiones) (Meta de la gestión: 100) (Ejecutado: 100)"/>
    <s v="Asistencias técnicas y operativas a las Bibliotecas Adscritas a la Red Departamental de Sucre y a las administraciones municipales._x000a__x000a_Fortalecimiento institucional en la Biblioteca Pública departamental José Elías Cury Lambraño, en el departamento de Sucre (BPIN: 202600000007252) (Meta del proyecto: 100) (Tipo de Banco: Banco Territorial)"/>
    <s v="Fortalecimiento institucional en la Biblioteca Pública departamental José Elías Cury Lambraño, en el departamento de   Sucre (Bpin: 202600000007252) (Meta de la vigencia: 100,00) (Ejecucion: 20,00) (Tipo de banco: Banco Territorial) (Estado en portafolio: )"/>
    <s v="Asistencias técnicas y operativas a las Bibliotecas Adscritas a la Red Departamental de Sucre y a las administraciones municipales. (Bpin: )"/>
    <n v="100"/>
    <n v="1"/>
    <s v="Superior"/>
    <n v="200"/>
    <n v="1"/>
    <s v="Superior"/>
    <n v="20"/>
    <n v="1"/>
    <s v="Superior"/>
    <n v="320"/>
    <n v="0.8"/>
    <s v="Alto"/>
    <n v="0"/>
    <n v="30000000"/>
    <n v="0"/>
    <n v="0"/>
    <n v="0"/>
    <n v="0"/>
    <n v="0"/>
    <n v="0"/>
    <n v="0"/>
    <n v="0"/>
    <n v="30000000"/>
    <n v="0"/>
    <n v="30000000"/>
    <n v="0"/>
    <n v="0"/>
    <n v="0"/>
    <n v="0"/>
    <n v="0"/>
    <n v="0"/>
    <n v="0"/>
    <n v="0"/>
    <n v="30000000"/>
    <n v="0"/>
    <n v="30000000"/>
    <n v="0"/>
    <n v="0"/>
    <n v="0"/>
    <n v="0"/>
    <n v="0"/>
    <n v="0"/>
    <n v="0"/>
    <n v="0"/>
    <n v="30000000"/>
    <n v="0"/>
    <n v="30000000"/>
    <n v="0"/>
    <n v="0"/>
    <n v="0"/>
    <n v="0"/>
    <n v="0"/>
    <n v="0"/>
    <n v="0"/>
    <n v="0"/>
    <n v="30000000"/>
    <n v="120000000"/>
    <m/>
    <s v="Asistencias técnicas y operativas a las Bibliotecas Adscritas a la Red Departamental de Sucre y a las administraciones municipales."/>
  </r>
  <r>
    <s v="MT172"/>
    <s v="7"/>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Documentos de investigación"/>
    <s v="3301069"/>
    <s v="Número de investigación realizados"/>
    <s v="330106900"/>
    <s v="Corresponde a las investigaciones en áreas culturales y artísticas."/>
    <s v="Número de documentos"/>
    <s v="Sí"/>
    <s v="Número"/>
    <n v="1"/>
    <s v="Acumulativo"/>
    <x v="6"/>
    <n v="0"/>
    <n v="0"/>
    <n v="1"/>
    <n v="0"/>
    <m/>
    <m/>
    <m/>
    <s v="Investigación y caracterización sobre el estado  y actores de los subsectores de las artes, patrimonio, medios comunitarios y ciudadanos y bibliotecas  "/>
    <m/>
    <m/>
    <m/>
    <m/>
    <m/>
    <m/>
    <m/>
    <m/>
    <m/>
    <n v="0"/>
    <s v="Minimo"/>
    <n v="0"/>
    <n v="0"/>
    <s v="Minimo"/>
    <m/>
    <m/>
    <m/>
    <m/>
    <m/>
    <m/>
    <m/>
    <m/>
    <m/>
    <m/>
    <n v="0"/>
    <n v="0"/>
    <n v="300000000"/>
    <n v="0"/>
    <n v="0"/>
    <n v="0"/>
    <n v="0"/>
    <n v="0"/>
    <n v="0"/>
    <n v="0"/>
    <n v="0"/>
    <n v="300000000"/>
    <n v="0"/>
    <n v="0"/>
    <n v="0"/>
    <n v="0"/>
    <n v="0"/>
    <n v="0"/>
    <n v="0"/>
    <n v="0"/>
    <n v="0"/>
    <n v="0"/>
    <n v="0"/>
    <n v="0"/>
    <n v="0"/>
    <n v="0"/>
    <n v="0"/>
    <n v="0"/>
    <n v="0"/>
    <n v="0"/>
    <n v="0"/>
    <n v="0"/>
    <n v="0"/>
    <n v="0"/>
    <n v="300000000"/>
    <m/>
    <s v="INVESTIGACIÓN Y CARACTERIZACIÓN SOBRE EL ESTADO  Y ACTORES DE LOS SUBSECTORES DE LAS ARTES, PATRIMONIO, MEDIOS COMUNITARIOS Y CIUDADANOS Y BIBLIOTECAS  "/>
  </r>
  <r>
    <s v="MT173"/>
    <s v="8"/>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circulación artística y cultural"/>
    <s v="3301073"/>
    <s v="Contenidos culturales en circulación"/>
    <s v="330107300"/>
    <s v="Corresponde a la generación de condiciones para la creación, gestión, producción, difusión, circulación y apropiación de las prácticas artísticas y contenidos culturales mediáticos. Incluye la creación de obras, coproducciones y la producción y circulación de exhibiciones, de los agentes del sector artístico y cultural, así como la circulación de contenidos culturales mediáticos apoyados por el Ministerio de Cultura."/>
    <s v="Número de contenidos culturales"/>
    <s v="No"/>
    <s v="Número"/>
    <n v="130"/>
    <s v="Acumulativo"/>
    <x v="6"/>
    <n v="15"/>
    <n v="35"/>
    <n v="40"/>
    <n v="40"/>
    <s v="Implementación de una estrategia para el fortalecimiento de la circulación artística a través del programa Artes en Movimiento 2024 en el departamento de Sucre. (BPIN: 2024002700153) (Meta del Proyecto: 44) (Ejecución 2024: 28)"/>
    <s v="Estrategia Conexión: Red de Circulación Cultural y artística (Tipo Banco: Banco de Gestiones) (Meta de la gestión: 2)_x000a__x000a_IMPLEMENTACION DE UNA ESTRATEGIA PARA EL FORTALECIMIENTO DE LA CIRCULACION ARTISITICA A TRAVES DEL PROGRAMA ARTES EN MOVIMIENTO 2025 EN EL DEPARTAMENTO DE SUCRE (BPIN: 202500000014385) (Tipo de Banco: Banco Territorial)"/>
    <s v="Implementación de una estrategia para el fortalecimiento de la circulación artística a través del programa artes en movimiento 2025, en el departamento de  Sucre (Bpin: 202500000014385) (Tipo de Banco: Banco Territorial) (Meta total del indicador: 201.0) (Meta total de la vigencia: 201.0) (Ejecutado: 65.0)_x000a__x000a_Estrategia Conexión: Red de Circulación Cultural y artística (Tipo de banco: Banco de Gestiones) (Meta de la gestión: 2) (Ejecutado: 12)"/>
    <s v="Implementación de una estrategia para el fortalecimiento de la circulación artística a través del programa Artes en Movimiento 2026 en el departamento de Sucre (BPIN: 202600000005643) (Meta del proyecto: 100) (Tipo de Banco: Banco Territorial) (Estado en Portafolio: En Ejecución)_x000a__x000a_Promover la circulación de autores y autoras Sucreñas en ferias eventos, y encuentros asociados a la literatura a nivel regional y nacional."/>
    <s v="Implementación de una estrategia para el fortalecimiento de la circulación artística a través del programa Artes en Movimiento 2026  en el departamento de   Sucre (Bpin: 202600000005643) (Meta de la vigencia: 100,00) (Ejecucion: 11,00) (Tipo de banco: Banco Territorial) (Estado en portafolio: En Ejecución)"/>
    <s v="Promover la circulación de autores y autoras Sucreñas en ferias eventos, y encuentros asociados a la literatura a nivel regional y nacional. (Bpin: )"/>
    <n v="28"/>
    <n v="1"/>
    <s v="Superior"/>
    <n v="77"/>
    <n v="1"/>
    <s v="Superior"/>
    <n v="11"/>
    <n v="1"/>
    <s v="Superior"/>
    <n v="116"/>
    <n v="0.89230769230769236"/>
    <s v="Alto"/>
    <n v="0"/>
    <n v="130000000"/>
    <n v="0"/>
    <n v="0"/>
    <n v="0"/>
    <n v="0"/>
    <n v="0"/>
    <n v="0"/>
    <n v="0"/>
    <n v="0"/>
    <n v="130000000"/>
    <n v="0"/>
    <n v="180000000"/>
    <n v="0"/>
    <n v="0"/>
    <n v="0"/>
    <n v="0"/>
    <n v="0"/>
    <n v="0"/>
    <n v="0"/>
    <n v="0"/>
    <n v="180000000"/>
    <n v="0"/>
    <n v="200000000"/>
    <n v="0"/>
    <n v="0"/>
    <n v="0"/>
    <n v="0"/>
    <n v="0"/>
    <n v="0"/>
    <n v="0"/>
    <n v="0"/>
    <n v="200000000"/>
    <n v="0"/>
    <n v="230000000"/>
    <n v="0"/>
    <n v="0"/>
    <n v="0"/>
    <n v="0"/>
    <n v="0"/>
    <n v="0"/>
    <n v="0"/>
    <n v="0"/>
    <n v="230000000"/>
    <n v="740000000"/>
    <s v="El presente proyecto está en ejecución, inició el 1° de octubre 2024"/>
    <s v="Promover la circulación de autores y autoras Sucreñas en ferias eventos, y encuentros asociados a la literatura a nivel regional y nacional."/>
  </r>
  <r>
    <s v="MT174"/>
    <s v="9"/>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educación informal en áreas artísticas y culturales"/>
    <s v="3301087"/>
    <s v="Cursos realizados"/>
    <s v="330108700"/>
    <s v="Oferta educativa entregada  a la ciudadanía con el fin de fortalecer sus capacidades en diferentes disciplinas artísticas como la música, la danza, la lectura, entre otros."/>
    <s v="Número de cursos"/>
    <s v="No"/>
    <s v="Número"/>
    <n v="117"/>
    <s v="Acumulativo"/>
    <x v="6"/>
    <n v="43"/>
    <n v="22"/>
    <n v="23"/>
    <n v="29"/>
    <s v="Fortalecimiento de las artes plásticas y visuales en los municipios de Sincelejo, Corozal, Morroa, Santiago de Tolú y San Pedro en el departamento de Sucre (BPIN: 2023002700011) (Meta del Proyecto: 43) (Ejecución 2024: 46)"/>
    <s v="Estrategia Alianza Formativa para las Artes, las culturas y los saberes vivos . (Tipo Banco: Banco de Gestiones) (Meta de la gestión: 3)_x000a__x000a_Fortalecimiento de los procesos de formación y difusión musical a través del programa &quot;Sonidos para la Vida” durante el 2025 en el departamento de Sucre (BPIN: 202500000031648) (Tipo de Banco: Banco Territorial)"/>
    <s v="Fortalecimiento de los procesos de formación y difusión musical a través del programa &quot;Sonidos para la Vida” durante el 2025 en el departamento de  Sucre (Bpin: 202500000031648) (Tipo de Banco: Banco Territorial) (Meta total del indicador: 16.0) (Meta total de la vigencia: 16.0) (Ejecutado: 16.0)_x000a__x000a_Estrategia Alianza Formativa para las Artes, las culturas y los saberes vivos . (Tipo de banco: Banco de Gestiones) (Meta de la gestión: 3) (Ejecutado: 13)"/>
    <s v="Fortalecimiento de la idedntidad cultural mediante la formación en confección de trajes típicos en el Departamento de Sucre. (BPIN: 202600000010949) (Meta del proyecto: 1) (Tipo de Banco: Banco Territorial) (Estado en Portafolio: Registrado en banco)_x000a__x000a_Fortalecimiento de los procesos de formación y difusión musical a través del programa &quot;sonidos para la Vida&quot; Durante el año 2026 en el Departamento de Sucre. (BPIN: 202600000011489) (Meta del proyecto: 16) (Tipo de Banco: Banco Territorial)_x000a__x000a_Fomento  de la oferta educativa  entregada  a la ciudadanía  para la formación en musicas tradicionales y sinfónicas en el departamento con el fin de fortalecer el patrimonio sonoro sucreño._x000a__x000a_Fortalecimiento  a la oferta educativa   con enfoque psicosocial dirigida a la ciudadanía con el fin de fomentar  habilidades sociales y  capacidades en diferentes disciplinas artísticas como la danza, el teatro, las artes plásticas, el cine, circo como h"/>
    <m/>
    <s v="Fomento  de la oferta educativa  entregada  a la ciudadanía  para la formación en musicas tradicionales y sinfónicas en el departamento con el fin de fortalecer el patrimonio sonoro sucreño. (Bpin: )_x000a__x000a_Fortalecimiento  a la oferta educativa   con enfoque psicosocial dirigida a la ciudadanía con el fin de fomentar  habilidades sociales y  capacidades en diferentes disciplinas artísticas como la danza, el teatro, las artes plásticas, el cine, circo como h (Bpin: )"/>
    <n v="46"/>
    <n v="1"/>
    <s v="Superior"/>
    <n v="29"/>
    <n v="1"/>
    <s v="Superior"/>
    <m/>
    <n v="0"/>
    <s v="Minimo"/>
    <n v="75"/>
    <n v="0.64102564102564108"/>
    <s v="Alto"/>
    <n v="0"/>
    <n v="250000000"/>
    <n v="0"/>
    <n v="0"/>
    <n v="0"/>
    <n v="0"/>
    <n v="0"/>
    <n v="0"/>
    <n v="1702000000"/>
    <n v="0"/>
    <n v="1952000000"/>
    <n v="0"/>
    <n v="500000000"/>
    <n v="0"/>
    <n v="0"/>
    <n v="0"/>
    <n v="0"/>
    <n v="0"/>
    <n v="0"/>
    <n v="0"/>
    <n v="0"/>
    <n v="500000000"/>
    <n v="0"/>
    <n v="500000000"/>
    <n v="0"/>
    <n v="0"/>
    <n v="0"/>
    <n v="0"/>
    <n v="0"/>
    <n v="0"/>
    <n v="0"/>
    <n v="0"/>
    <n v="500000000"/>
    <n v="0"/>
    <n v="500000000"/>
    <n v="0"/>
    <n v="0"/>
    <n v="0"/>
    <n v="0"/>
    <n v="0"/>
    <n v="0"/>
    <n v="0"/>
    <n v="0"/>
    <n v="500000000"/>
    <n v="3452000000"/>
    <s v="Fortalecimiento de las artes plásticas y visuales en los municipios de Sincelejo, Corozal, Morroa, Santiago de Tolú y San Pedro en el departamento de Sucre (2023002700011) Recursos Regalias. Se encuentra en ejecución                                                                                                                                               Fomento  de la oferta educativa  entregada  a la ciudadanía  para la formación en musicas tradicionales y sinfónicas en el departamento con el fin de fortalecer el patrimonio sonoro Sucreño. Recursos ICDE, el proyecto está en formulación"/>
    <s v="ESPACIOS  CREATIVOS PARA LA VIDA. Oferta educativa   con enfoque psicosocial dirigida a la ciudadanía con el fin de fortalecer habilidades sociales y  capacidades en diferentes disciplinas artísticas como la danza, el teatro, las artes plásticas, el cine,"/>
  </r>
  <r>
    <s v="MT175"/>
    <s v="10"/>
    <s v="Transformación del Ser Humano"/>
    <s v="Infraestructura y servicios culturales - Infraestructuras de uso cultural"/>
    <s v="2"/>
    <s v="Número"/>
    <s v="2023"/>
    <s v="Ministerio de Cultura"/>
    <s v="6"/>
    <s v="9. Industria, innovación e infraestructura._x000a_ 11.  Ciudades y Comunidades Sostenibles"/>
    <s v="Sucre un cuadro vivo de Cultura"/>
    <s v="17"/>
    <s v="Promoción y acceso efectivo a procesos culturales y artísticos"/>
    <s v="Cultura"/>
    <s v="33"/>
    <s v="Promoción y acceso efectivo a procesos culturales y artísticos"/>
    <s v="3301"/>
    <s v="Centros culturales adecuados"/>
    <s v="3301090"/>
    <s v="Centros culturales adecuados"/>
    <s v="330109000"/>
    <s v="Cambio del uso de la infraestructura cultural o parte de ella, garantizando la permanencia del inmueble original."/>
    <s v="Número de centros culturales"/>
    <s v="No"/>
    <s v="Número"/>
    <n v="2"/>
    <s v="Acumulativo"/>
    <x v="6"/>
    <n v="0"/>
    <n v="1"/>
    <n v="0"/>
    <n v="1"/>
    <m/>
    <m/>
    <m/>
    <s v="_x000d__x000a_ADECUACION Y MANTENIMIENTO MUSEO ARQUEOLOGICO MANUEL HUERTAS VERGARA UBICADO EN EL MUNICIPIO DE SINCELEJO, DEPARTAMENTO DE SUCRE (Meta del proyecto: 1) (Tipo de Banco: Banco Territorial)"/>
    <m/>
    <s v="Segunda fase para la  Ampliación de la infraestructura y dotación  de la Biblioteca Departamental José Elias Cury Lambraño. (Bpin: )_x000a__x000a_Segunda fase para la  Ampliación de la infraestructura y dotación  de la Biblioteca Departamental José Elias Cury Lambraño."/>
    <m/>
    <m/>
    <m/>
    <n v="0"/>
    <n v="0"/>
    <s v="Minimo"/>
    <m/>
    <m/>
    <m/>
    <n v="0"/>
    <n v="0"/>
    <s v="Minimo"/>
    <m/>
    <m/>
    <m/>
    <m/>
    <m/>
    <m/>
    <m/>
    <m/>
    <m/>
    <m/>
    <n v="0"/>
    <n v="0"/>
    <n v="300000000"/>
    <n v="0"/>
    <n v="0"/>
    <n v="0"/>
    <n v="0"/>
    <n v="0"/>
    <n v="0"/>
    <n v="10000000000"/>
    <n v="0"/>
    <n v="10300000000"/>
    <n v="0"/>
    <n v="0"/>
    <n v="0"/>
    <n v="0"/>
    <n v="0"/>
    <n v="0"/>
    <n v="0"/>
    <n v="0"/>
    <n v="0"/>
    <n v="4000000000"/>
    <n v="4000000000"/>
    <n v="0"/>
    <n v="0"/>
    <n v="0"/>
    <n v="0"/>
    <n v="0"/>
    <n v="0"/>
    <n v="0"/>
    <n v="0"/>
    <n v="0"/>
    <n v="0"/>
    <n v="0"/>
    <n v="14300000000"/>
    <s v="El presente proyecto ( apliacion museo) está en formulación a la espera de presentarlo al banco de proyectos para que la gobernación asigne los recursos por un valor de $150,000,000 en la vigencia 2024 _x000a_"/>
    <s v="Ampliación de  la infraestructura y dotación de la Biblioteca departamental de Sucre José Elias Cury Lambraño, con espacios para el archivo histórico (archivo filmico),  sala infantil, sala de asistencia técnica técnica al material Bibliográfico, cinemate"/>
  </r>
  <r>
    <s v="MT176"/>
    <s v="11"/>
    <s v="Transformación del Ser Humano"/>
    <s v="Infraestructura y servicios culturales - Infraestructuras de uso cultural"/>
    <s v="2"/>
    <s v="Número"/>
    <s v="2023"/>
    <s v="Ministerio de Cultura"/>
    <s v="6"/>
    <s v="9. Industria, innovación e infraestructura._x000a_ 11.  Ciudades y Comunidades Sostenibles"/>
    <s v="Sucre un cuadro vivo de Cultura"/>
    <s v="17"/>
    <s v="Promoción y acceso efectivo a procesos culturales y artísticos"/>
    <s v="Cultura"/>
    <s v="33"/>
    <s v="Promoción y acceso efectivo a procesos culturales y artísticos"/>
    <s v="3301"/>
    <s v="Centros culturales construidos y dotados"/>
    <s v="3301093"/>
    <s v="Centros culturales construidos y dotados"/>
    <s v="330109300"/>
    <s v="Son todas aquellas infraestructuras culturales que se construyan en un predio o terreno donde no existen elementos o construcciones previstas. "/>
    <s v="Número de centros culturales"/>
    <s v="No"/>
    <s v="Número"/>
    <n v="2"/>
    <s v="Acumulativo"/>
    <x v="6"/>
    <n v="0"/>
    <n v="1"/>
    <n v="0"/>
    <n v="1"/>
    <m/>
    <m/>
    <m/>
    <s v="Construcción y dotación del centro de pensamientos y saberes ancestrales zenú en el municipio de San Antonio de palmito sucre. (BPIN: 2023002700039) (Meta del proyecto: 1) (Tipo de Banco: Banco de Regalías) (Estado en Portafolio: En gestión de recursos)"/>
    <m/>
    <s v="Construcción y adecuación de infraestructura cultural para la ambientación turística y apropiación cultural de la obra y vida de Gabriel García Márquez, producto turístico del municipio de sucre, para la reactivación económica de departamento de sucre. (c (Bpin: )_x000a__x000a_Construcción y adecuación de infraestructura cultural para la ambientación turística y apropiación cultural de la obra y vida de Gabriel García Márquez, producto turístico del municipio de sucre, para la reactivación económica de departamento de sucre."/>
    <m/>
    <m/>
    <m/>
    <n v="0"/>
    <n v="0"/>
    <s v="Minimo"/>
    <m/>
    <m/>
    <m/>
    <n v="0"/>
    <n v="0"/>
    <s v="Minimo"/>
    <n v="0"/>
    <n v="0"/>
    <n v="0"/>
    <n v="0"/>
    <n v="0"/>
    <n v="0"/>
    <n v="0"/>
    <n v="0"/>
    <n v="10000000000"/>
    <n v="0"/>
    <n v="10000000000"/>
    <n v="0"/>
    <n v="0"/>
    <n v="0"/>
    <n v="0"/>
    <n v="0"/>
    <n v="0"/>
    <n v="0"/>
    <n v="0"/>
    <n v="0"/>
    <n v="0"/>
    <n v="0"/>
    <n v="0"/>
    <n v="0"/>
    <n v="0"/>
    <n v="0"/>
    <n v="0"/>
    <n v="0"/>
    <n v="0"/>
    <n v="0"/>
    <n v="0"/>
    <n v="0"/>
    <n v="0"/>
    <n v="0"/>
    <n v="0"/>
    <n v="0"/>
    <n v="0"/>
    <n v="0"/>
    <n v="0"/>
    <n v="0"/>
    <n v="0"/>
    <n v="0"/>
    <n v="0"/>
    <n v="0"/>
    <n v="10000000000"/>
    <s v="El proyecto se encuentra en revision de Banco de Proyectos y se espera  que la Gobernacion envie el documento de sostenibilidad firmado, para que el Ministerio de Cultura otorgue la viabiliad y pueda emitir el código BPIN en el mes de octubre del 2024, para adelantar el proceso de contratacion y ejecutar en la vigencia 2025._x000a__x000a_En el presupuesto de cuadro de indicadores es financiado por fuente de regalías  por un monto de $10 mil millones para la vigencia 2024 el proyecto centro de saberes y el proyecto complejo cultural mojana por valor de $18 mil millones regalias o fondo de adaptación _x000a_"/>
    <s v="Construcción del Centro de pensamientos y saberes ancestrales Zenú, en el Municipio de San Antonio de Palmito. _x000a_Construcción y adecuación de infraestructura cultural, para la ambientación turística y apropiación cultural de la vida y obra de Gabriel Garcí"/>
  </r>
  <r>
    <s v="MT177"/>
    <s v="12"/>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asistencia técnica en gestión artística y cultural"/>
    <s v="3301095"/>
    <s v="Personas asistidas técnicamente"/>
    <s v="330109500"/>
    <s v="Hace referencia a las visitas de asistencia técnica a la institucionalidad cultural brindadas a los consejos y territoriales de cultura y a los gestores culturales, en temas relacionados con procesos de planeación, formulación de proyectos, fuentes de financiación, formación y participación ciudadana."/>
    <s v="Número de personas"/>
    <s v="No"/>
    <s v="Número"/>
    <n v="400"/>
    <s v="Acumulativo"/>
    <x v="6"/>
    <n v="100"/>
    <n v="100"/>
    <n v="100"/>
    <n v="100"/>
    <s v="Agentes del sector que reciben asistencia técnica en gestión cultural y formulación de proyectos culturales, artisticos y de patrimonio.  (BPIN: Recursos Propios) (Meta del Proyecto: 100) (Ejecución 2024: 711)"/>
    <s v="Agentes del sector que reciben asistencia técnica en gestión cultural y formulación de proyectos culturales, artisticos y de patrimonio. (Tipo Banco: Banco de Gestiones) (Meta de la gestión: 100)"/>
    <s v="Agentes del sector que reciben asistencia técnica en gestión cultural y formulación de proyectos culturales, artisticos y de patrimonio. (Tipo de banco: Banco de Gestiones) (Meta de la gestión: 100) (Ejecutado: 75)"/>
    <s v="Agentes del sector que reciben asistencia técnica en gestión cultural y formulación de proyectos culturales, artisticos y de patrimonio. "/>
    <m/>
    <s v="Agentes del sector que reciben asistencia técnica en gestión cultural y formulación de proyectos culturales, artisticos y de patrimonio.  (Bpin: )"/>
    <n v="711"/>
    <n v="1"/>
    <s v="Superior"/>
    <n v="75"/>
    <n v="1"/>
    <s v="Superior"/>
    <m/>
    <n v="1"/>
    <s v="Superior"/>
    <n v="786"/>
    <n v="1"/>
    <s v="Superior"/>
    <n v="0"/>
    <n v="20000000"/>
    <n v="0"/>
    <n v="0"/>
    <n v="0"/>
    <n v="0"/>
    <n v="0"/>
    <n v="0"/>
    <n v="0"/>
    <n v="0"/>
    <n v="20000000"/>
    <n v="0"/>
    <n v="23000000"/>
    <n v="0"/>
    <n v="0"/>
    <n v="0"/>
    <n v="0"/>
    <n v="0"/>
    <n v="0"/>
    <n v="0"/>
    <n v="0"/>
    <n v="23000000"/>
    <n v="0"/>
    <n v="25000000"/>
    <n v="0"/>
    <n v="0"/>
    <n v="0"/>
    <n v="0"/>
    <n v="0"/>
    <n v="0"/>
    <n v="0"/>
    <n v="0"/>
    <n v="25000000"/>
    <n v="0"/>
    <n v="27000000"/>
    <n v="0"/>
    <n v="0"/>
    <n v="0"/>
    <n v="0"/>
    <n v="0"/>
    <n v="0"/>
    <n v="0"/>
    <n v="0"/>
    <n v="27000000"/>
    <n v="95000000"/>
    <m/>
    <s v="Agentes del sector que reciben asistencia técnica en gestión cultural y formulación de proyectos culturales, artisticos y de patrimonio. "/>
  </r>
  <r>
    <s v="MT178"/>
    <s v="13"/>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acceso a materiales de lectura"/>
    <s v="3301098"/>
    <s v="Materiales de lectura disponibles en bibliotecas públicas y espacios no convencionales"/>
    <s v="330109800"/>
    <s v="Dotación de las bibliotecas públicas con actualizaciones, suscripciones a periódicos y revistas, publicaciones digitales, entre otros materiales de lectura adquiridos para el acceso del público."/>
    <s v="Número de materiales de lectura"/>
    <s v="No"/>
    <s v="Número"/>
    <n v="100"/>
    <s v="Acumulativo"/>
    <x v="6"/>
    <n v="39"/>
    <n v="21"/>
    <n v="20"/>
    <n v="20"/>
    <s v="Dotación e impresión  de obras literarias de escritores Sucreños  producidas por el Fondo Editorial de Sucre, para el fortalecimieto de  las colecciones locales  de las Bibliotecas publicas adscritas a la Red Departamental de Bibliotecas Públicas de Sucre (BPIN: Recursos propios) (Meta del Proyecto: 39) (Ejecución 2024: 36)"/>
    <m/>
    <m/>
    <s v="Edición e impresión de obras literarias de escritores del Departamento de Sucre. (BPIN: 202600000011502) (Meta del proyecto: 6) (Tipo de Banco: Banco Territorial)"/>
    <m/>
    <s v="Dotación e impresión  de obras literarias de escritores Sucreños  producidas por el Fondo Editorial de Sucre, para el fortalecimieto de  las colecciones locales  de las Bibliotecas publicas adscritas a la Red Departamental de Bibliotecas Públicas de Sucre (Bpin: )"/>
    <n v="36"/>
    <n v="0.92307692307692324"/>
    <s v="Alto"/>
    <n v="0"/>
    <n v="0"/>
    <s v="Minimo"/>
    <m/>
    <n v="0"/>
    <s v="Minimo"/>
    <n v="36"/>
    <n v="0.36"/>
    <s v="Medio"/>
    <n v="0"/>
    <n v="60000000"/>
    <n v="0"/>
    <n v="0"/>
    <n v="0"/>
    <n v="0"/>
    <n v="0"/>
    <n v="0"/>
    <n v="0"/>
    <n v="0"/>
    <n v="60000000"/>
    <n v="0"/>
    <n v="80000000"/>
    <n v="0"/>
    <n v="0"/>
    <n v="0"/>
    <n v="0"/>
    <n v="0"/>
    <n v="0"/>
    <n v="0"/>
    <n v="0"/>
    <n v="80000000"/>
    <n v="0"/>
    <n v="80000000"/>
    <n v="0"/>
    <n v="0"/>
    <n v="0"/>
    <n v="0"/>
    <n v="0"/>
    <n v="0"/>
    <n v="0"/>
    <n v="0"/>
    <n v="80000000"/>
    <n v="0"/>
    <n v="80000000"/>
    <n v="0"/>
    <n v="0"/>
    <n v="0"/>
    <n v="0"/>
    <n v="0"/>
    <n v="0"/>
    <n v="0"/>
    <n v="0"/>
    <n v="80000000"/>
    <n v="300000000"/>
    <s v="Este proyecto está en estructuración y su ejecución para diciembre- feria del libro"/>
    <s v="Dotación e impresión  de obras literarias de escritores Sucreños  producidas por el Fondo Editorial de Sucre, para el fortalecimieto de  las colecciones locales  de las Bibliotecas publicas adscritas a la Red Departamental de Bibliotecas Públicas de Sucre"/>
  </r>
  <r>
    <s v="MT179"/>
    <s v="14"/>
    <s v="Transformación del Ser Humano"/>
    <s v="Infraestructura y servicios culturales - Infraestructuras de uso cultural"/>
    <s v="2"/>
    <s v="Número"/>
    <s v="2023"/>
    <s v="Ministerio de Cultura"/>
    <s v="6"/>
    <s v="9. Industria, innovación e infraestructura._x000a_ 11.  Ciudades y Comunidades Sostenibles"/>
    <s v="Sucre un cuadro vivo de Cultura"/>
    <s v="17"/>
    <s v="Promoción y acceso efectivo a procesos culturales y artísticos"/>
    <s v="Cultura"/>
    <s v="33"/>
    <s v="Promoción y acceso efectivo a procesos culturales y artísticos"/>
    <s v="3301"/>
    <s v="Infrestructuras culturales dotadas"/>
    <s v="3301127"/>
    <s v="Infraestructuras culturales dotadas"/>
    <s v="330112700"/>
    <s v="Corresponde a la disposición de material didáctico, pedagógico, tecnológico y/o mobiliario para espacios estructurados para el desarrollo de procesos artístico y/o cultural, este incluye también el desarrollo de infraestructura tecnológica  para la conexión y el acceso a internet de las bibliotecas y espacios culturales."/>
    <s v="Número de infraestructuras"/>
    <s v="No"/>
    <s v="Número"/>
    <n v="1"/>
    <s v="Acumulativo"/>
    <x v="6"/>
    <n v="0"/>
    <n v="0"/>
    <n v="1"/>
    <n v="0"/>
    <m/>
    <s v="Dotación de equipos tecnológicos y material didáctico a las bibliotecas que integran la Red departamental de bibliotecas. (Tipo Banco: Banco de Gestiones) (Meta de la gestión: 64)"/>
    <s v="Dotación de equipos tecnológicos y material didáctico a las bibliotecas que integran la Red departamental de bibliotecas. (Tipo de banco: Banco de Gestiones) (Meta de la gestión: 64) (Ejecutado: 64)"/>
    <s v="Dotación y fortalecimiento a los procesos culturales , artisticos y de las tradiciones del Pueblo Gitano en la Casa de la Cultura del Pueblo  Rom en el Municipio de  Sampués."/>
    <m/>
    <m/>
    <m/>
    <m/>
    <m/>
    <n v="64"/>
    <n v="1"/>
    <s v="Superior"/>
    <m/>
    <n v="1"/>
    <s v="Superior"/>
    <n v="64"/>
    <n v="1"/>
    <s v="Superior"/>
    <m/>
    <m/>
    <m/>
    <m/>
    <m/>
    <m/>
    <m/>
    <m/>
    <m/>
    <m/>
    <n v="0"/>
    <n v="0"/>
    <n v="0"/>
    <n v="0"/>
    <n v="0"/>
    <n v="0"/>
    <n v="0"/>
    <n v="0"/>
    <n v="0"/>
    <n v="0"/>
    <n v="0"/>
    <n v="0"/>
    <n v="0"/>
    <n v="100000000"/>
    <n v="0"/>
    <n v="0"/>
    <n v="0"/>
    <n v="0"/>
    <n v="0"/>
    <n v="0"/>
    <n v="0"/>
    <n v="0"/>
    <n v="100000000"/>
    <n v="0"/>
    <n v="0"/>
    <n v="0"/>
    <n v="0"/>
    <n v="0"/>
    <n v="0"/>
    <n v="0"/>
    <n v="0"/>
    <n v="0"/>
    <n v="0"/>
    <n v="0"/>
    <n v="100000000"/>
    <s v="Se hizo la gestión para que el Municipio de Sampués donara el lote donde El ministerio de cultura  construirá la casa de la cultura gitana, el Fondo mixto de cultura se encargará de la dotación de la infraestructura que se espera que el ministerio entregue en el año 2025"/>
    <m/>
  </r>
  <r>
    <s v="MT180"/>
    <s v="15"/>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7"/>
    <s v="Promoción y acceso efectivo a procesos culturales y artísticos"/>
    <s v="Cultura"/>
    <s v="33"/>
    <s v="Promoción y acceso efectivo a procesos culturales y artísticos"/>
    <s v="3301"/>
    <s v="Servicio de apoyo financiero para creadores y gestores culturales"/>
    <s v="3301128"/>
    <s v="Creadores y gestores culturales beneficiados"/>
    <s v="330112800"/>
    <s v="Corresponde al beneficio económico periódico entregado a los creadores y gestores culturales, para garantizar una renta vitalicia a estos agentes."/>
    <s v="Número de creadores y gestores culturales"/>
    <s v="No"/>
    <s v="Número"/>
    <n v="50"/>
    <s v="Acumulativo"/>
    <x v="6"/>
    <n v="28"/>
    <n v="0"/>
    <n v="0"/>
    <n v="22"/>
    <s v="beneficios económicos periódicos  BEPS entregado a los creadores y gestores culturales, para garantizar una renta vitalicia a estos agentes. (BPIN: Recursos Propios) (Meta del Proyecto: 28) (Ejecución 2024: 28)"/>
    <s v="Apoyo a la implementación de los planes especiales de salvaguardia del patrimonio inmaterial en el municipio de Santiago de Tolú, departamento de Sucre (BPIN: 202500000021507) (Tipo de Banco: Banco Territorial)"/>
    <s v="Apoyo a la implementación de los planes especiales de salvaguardia del patrimonio inmaterial en el municipio de Santiago de Tolú, departamento de   Sucre (Bpin: 202500000021507) (Tipo de Banco: Banco Territorial) (Meta total del indicador: 200.0) (Meta total de la vigencia: 200.0) (Ejecutado: 200.0)"/>
    <m/>
    <m/>
    <s v="beneficios económicos periódicos  BEPS entregado a los creadores y gestores culturales, para garantizar una renta vitalicia a estos agentes. (Bpin: ) (Meta del proyecto: 22)"/>
    <n v="28"/>
    <n v="1"/>
    <s v="Superior"/>
    <n v="200"/>
    <n v="1"/>
    <s v="Superior"/>
    <m/>
    <m/>
    <m/>
    <n v="228"/>
    <n v="1"/>
    <s v="Superior"/>
    <n v="0"/>
    <n v="760000000"/>
    <n v="0"/>
    <n v="0"/>
    <n v="0"/>
    <n v="0"/>
    <n v="0"/>
    <n v="0"/>
    <n v="0"/>
    <n v="0"/>
    <n v="760000000"/>
    <n v="0"/>
    <n v="0"/>
    <n v="0"/>
    <n v="0"/>
    <n v="0"/>
    <n v="0"/>
    <n v="0"/>
    <n v="0"/>
    <n v="0"/>
    <n v="0"/>
    <n v="0"/>
    <n v="0"/>
    <n v="0"/>
    <n v="0"/>
    <n v="0"/>
    <n v="0"/>
    <n v="0"/>
    <n v="0"/>
    <n v="0"/>
    <n v="0"/>
    <n v="0"/>
    <n v="0"/>
    <n v="0"/>
    <n v="1500000000"/>
    <n v="0"/>
    <n v="0"/>
    <n v="0"/>
    <n v="0"/>
    <n v="0"/>
    <n v="0"/>
    <n v="0"/>
    <n v="0"/>
    <n v="1500000000"/>
    <n v="2260000000"/>
    <m/>
    <s v="Corresponde al beneficios económicos periódicos  BEPS entregado a los creadores y gestores culturales, para garantizar una renta vitalicia a estos agentes."/>
  </r>
  <r>
    <s v="MT181"/>
    <s v="16"/>
    <s v="Transformación del Ser Humano"/>
    <s v="Estímulos, incentivos y proyectos culturales apoyados a través de convocatorias públicas"/>
    <s v="294"/>
    <s v="Número"/>
    <s v="2023"/>
    <s v="Fondo Mixto de Cultura de Sucre."/>
    <s v="604"/>
    <s v="9. Industria, innovación e infraestructura._x000a_ 11.  Ciudades y Comunidades Sostenibles"/>
    <s v="Sucre un cuadro vivo de Cultura"/>
    <s v="17"/>
    <s v="Promoción y acceso efectivo a procesos culturales y artísticos"/>
    <s v="Cultura"/>
    <s v="33"/>
    <s v="Promoción y acceso efectivo a procesos culturales y artísticos"/>
    <s v="3301"/>
    <s v="Servicio de apoyo financiero al sector artístico y cultural"/>
    <s v="3301054"/>
    <s v="Estímulos otorgados"/>
    <s v="330105400"/>
    <s v="Corresponde a los estímulos económicos entregados a los actores del sector artístico y cultural, entre ellos el sector del teatro, del cine, de las artes, de la literatura y el libro, de la música y al programa de salas concertadas con el fin de dar un impulso a la práctica y circulación del trabajo del sector cultural, permitiendo fortalecer el desarrollo y acceso a la cultura al público en general."/>
    <s v="Número de estímulos"/>
    <s v="No"/>
    <s v="Número"/>
    <n v="604"/>
    <s v="Acumulativo"/>
    <x v="6"/>
    <n v="140"/>
    <n v="145"/>
    <n v="150"/>
    <n v="169"/>
    <s v="Fortalecimiento para el desarrollo y la promoción cultural de los gestores y creadores culturales a traves de la convocatoria de estimulos en el Departamento de Sucre (BPIN: 2024002700124) (Meta del Proyecto: 140) (Ejecución 2024: 126)"/>
    <m/>
    <m/>
    <s v="Convocatoria pública de portafolio de estímulos "/>
    <m/>
    <s v="Convocatoria pública de portafolio de estímulos  (Bpin: )"/>
    <n v="126"/>
    <n v="0.9"/>
    <s v="Alto"/>
    <n v="0"/>
    <n v="0"/>
    <s v="Minimo"/>
    <m/>
    <n v="0"/>
    <s v="Minimo"/>
    <n v="126"/>
    <n v="0.20860927152317882"/>
    <s v="Minimo"/>
    <n v="0"/>
    <n v="750000000"/>
    <n v="0"/>
    <n v="0"/>
    <n v="0"/>
    <n v="0"/>
    <n v="0"/>
    <n v="0"/>
    <n v="0"/>
    <n v="0"/>
    <n v="750000000"/>
    <n v="0"/>
    <n v="910000000"/>
    <n v="0"/>
    <n v="0"/>
    <n v="0"/>
    <n v="0"/>
    <n v="0"/>
    <n v="0"/>
    <n v="0"/>
    <n v="0"/>
    <n v="910000000"/>
    <n v="0"/>
    <n v="60000000"/>
    <n v="0"/>
    <n v="0"/>
    <n v="0"/>
    <n v="0"/>
    <n v="0"/>
    <n v="0"/>
    <n v="2500000000"/>
    <n v="0"/>
    <n v="2560000000"/>
    <n v="0"/>
    <n v="120000000"/>
    <n v="0"/>
    <n v="0"/>
    <n v="0"/>
    <n v="0"/>
    <n v="0"/>
    <n v="0"/>
    <n v="2500000000"/>
    <n v="0"/>
    <n v="2620000000"/>
    <n v="6840000000"/>
    <s v="Se ejecuta a traves de convocatoria pública y es susceptible al numero de ganadores anualmente, a fecha de octubre 18 se tienen los listados de los beneficiarios, está en ejecución. "/>
    <s v="Portafolio de Estímulos del Departamento de Sucre. Convocatoria anual de estimulos departamentales para financiar iniciativas con enfoque territorial, subsectorial y poblacional para las 5 subregiones  del departamento en las modalidades de becas, premios"/>
  </r>
  <r>
    <s v="MT182"/>
    <s v="1"/>
    <s v="Transformación del Ser Humano"/>
    <s v="Instrumentos normativos actualizados o formulados."/>
    <s v="11"/>
    <s v="Número"/>
    <s v="2023"/>
    <s v="Ministerio de Cultura"/>
    <s v="9"/>
    <s v="11. Ciudades y Comunidades Sostenibles"/>
    <s v="Sucre un cuadro vivo de Cultura"/>
    <s v="18"/>
    <s v="Gestión, protección y salvaguardia del patrimonio cultural de Sucre"/>
    <s v="Cultura"/>
    <s v="33"/>
    <s v="Gestión, protección y salvaguardia del patrimonio cultural colombiano"/>
    <s v="3302"/>
    <s v="Documentos normativos"/>
    <s v="3302003"/>
    <s v="Documentos normativos realizados"/>
    <s v="330200300"/>
    <s v="Hace referencia a actos administrativos, declaratorias y solicitudes a cargo del Ministerio de Cultura en materia de patrimonio material e inmaterial."/>
    <s v="Número de documentos"/>
    <s v="No"/>
    <s v="Número"/>
    <n v="9"/>
    <s v="Acumulativo"/>
    <x v="6"/>
    <n v="0"/>
    <n v="1"/>
    <n v="4"/>
    <n v="4"/>
    <m/>
    <s v="Apoyo en la formulación del plan especial de manejo y protección del centro histórico del municipio de Corozal, Departamento de  Sucre (BPIN: 202500000033602) (Tipo de Banco: Banco Territorial)"/>
    <s v="Apoyo en la formulación del plan especial de manejo y protección del centro histórico del municipio de Corozal, Departamento de  Sucre (Bpin: 202500000033602) (Tipo de Banco: Banco Territorial) (Meta total del indicador: 1.0) (Meta total de la vigencia: 1.0) (Ejecutado: 1.0)"/>
    <s v="Formulación del plan especial de manejo y protección PEMP de Sucre, Sucre. (Meta del proyecto: 1)_x000a__x000a_Elaboración de planes especiales de manejo y protección PEMP para garantizar la protección, la conservación y la sostenibilidad de los bienes de interes cultural del departamento de Sucre. (Meta del proyecto: 1)_x000a__x000a_Elaboración de plan especial de salvaguardia para establecer las acciones y los lineamientos encaminados a garantizar la salvaguardia del Patrimonio Cultural Inmaterial del departamento de Sucre. (Musica de Banda). (Meta del proyecto: 1)_x000a__x000a_Apoyo a la implementación de los planes especiales de salvaguardia del patrimoinio inmaterial del departamento de Sucre ( cuadros vivos, trenzado caña flecha, ritos y festejos de la semana santa en Santiago de Tolù). (Meta del proyecto: 1)_x000a__x000a_Proceso de identificación e Inventario del patrimonio cultural material e inmaterial en los municipios del departamento de Sucre (Meta del proyecto: 1)"/>
    <m/>
    <s v="Apoyo a la implementación de los planes especiales de salvaguardia del patrimoinio inmaterial del departamento de Sucre ( cuadros vivos, trenzado caña flecha, ritos y festejos de la semana santa en Santiago de Tolù). (Bpin: )_x000a__x000a_Elaboración de planes especiales de manejo y protección PEMP para garantizar la protección, la conservación y la sostenibilidad de los bienes de interes cultural del departamento de Sucre. (Bpin: )_x000a__x000a_Elaboración de plan especial de salvaguardia para establecer las acciones y los lineamientos encaminados a garantizar la salvaguardia del Patrimonio Cultural Inmaterial del departamento de Sucre. (Musica de Banda). (Bpin: )_x000a__x000a_Proceso de identificación e Inventario del patrimonio cultural material e inmaterial en los municipios del departamento de Sucre (Bpin: )"/>
    <m/>
    <m/>
    <m/>
    <n v="1"/>
    <n v="1"/>
    <s v="Superior"/>
    <m/>
    <n v="0"/>
    <s v="Minimo"/>
    <n v="1"/>
    <n v="0.1111111111111111"/>
    <s v="Minimo"/>
    <n v="0"/>
    <n v="50000000"/>
    <n v="0"/>
    <n v="0"/>
    <n v="0"/>
    <n v="0"/>
    <n v="0"/>
    <n v="0"/>
    <n v="0"/>
    <n v="200000000"/>
    <n v="250000000"/>
    <n v="0"/>
    <n v="195000000"/>
    <n v="0"/>
    <n v="0"/>
    <n v="0"/>
    <n v="0"/>
    <n v="0"/>
    <n v="0"/>
    <n v="0"/>
    <n v="90000000"/>
    <n v="285000000"/>
    <n v="0"/>
    <n v="125000000"/>
    <n v="0"/>
    <n v="0"/>
    <n v="0"/>
    <n v="0"/>
    <n v="0"/>
    <n v="0"/>
    <n v="0"/>
    <n v="240000000"/>
    <n v="365000000"/>
    <n v="0"/>
    <n v="125000000"/>
    <n v="0"/>
    <n v="0"/>
    <n v="0"/>
    <n v="0"/>
    <n v="0"/>
    <n v="0"/>
    <n v="0"/>
    <n v="240000000"/>
    <n v="365000000"/>
    <n v="1265000000"/>
    <m/>
    <s v="Elaboración de planes especiales de manejo y protección PEMP para garantizar la protección, la conservación y la sostenibilidad de los bienes de interes cultural del departamento de Sucre._x000a_Apoyo a la implementación de los planes espaciales de salvaguardia"/>
  </r>
  <r>
    <s v="MT183"/>
    <s v="2"/>
    <s v="Transformación del Ser Humano"/>
    <s v="Personas que se benefician y/o visitan los museos"/>
    <s v="0"/>
    <s v="Número"/>
    <s v="2023"/>
    <s v="Ministerio de Cultura"/>
    <s v="200"/>
    <s v="11. Ciudades y Comunidades Sostenibles"/>
    <s v="Sucre un cuadro vivo de Cultura"/>
    <s v="18"/>
    <s v="Gestión, protección y salvaguardia del patrimonio cultural de Sucre"/>
    <s v="Cultura"/>
    <s v="33"/>
    <s v="Gestión, protección y salvaguardia del patrimonio cultural colombiano"/>
    <s v="3302"/>
    <s v="Servicio de educación informal sobre museos"/>
    <s v="3302017"/>
    <s v="Capacitaciones realizadas"/>
    <s v="330201700"/>
    <s v="Corresponde a las capacitaciones ofrecidas a la comunidad de museos en el marco del programa de voluntariado y durante los cursos de preparación de monitores para las exposiciones temporales."/>
    <s v="Número de capacitaciones"/>
    <s v="No"/>
    <s v="Número"/>
    <n v="200"/>
    <s v="Acumulativo"/>
    <x v="6"/>
    <n v="20"/>
    <n v="60"/>
    <n v="60"/>
    <n v="60"/>
    <s v="Convocatoria del Ministerio de las Culturas, las Artes y los Saberes, se fortalecieron los servicios de extensión bibliotecaria en cuatro bibliotecas públicas de Sucre, ubicadas en Sampués, Morroa, San Antonio de Palmito y Santiago de Tolú. (BPIN: Recursos Propios) (Meta del Proyecto: 20) (Ejecución 2024: 40)"/>
    <s v="Implementación del programa  “Conectando Sentidos” dirigido a la población con discapacidad visual y auditiva en el Museo Arqueológico Manuel Huertas Vergara en el Departamento de  Sucre (BPIN: 202500000035326) (Tipo de Banco: Banco Territorial)_x000a__x000a_Implementación de estrategias de apropiación social del patrimonio para la consolidación del Museo Arqueológico Manuel Huertas Vergara en Sincelejo,   Sucre (BPIN: 202500000035330) (Tipo de Banco: Banco Territorial)"/>
    <s v="Implementación de estrategias de apropiación social del patrimonio para la consolidación del Museo Arqueológico Manuel Huertas Vergara en Sincelejo,   Sucre (Bpin: 202500000035330) (Tipo de Banco: Banco Territorial) (Meta total del indicador: 1.0) (Meta total de la vigencia: 1.0) (Ejecutado: 1.0)_x000a__x000a_Implementación del programa  “Conectando Sentidos” dirigido a la población con discapacidad visual y auditiva en el Museo Arqueológico Manuel Huertas Vergara en el Departamento de  Sucre (Bpin: 202500000035326) (Tipo de Banco: Banco Territorial) (Meta total del indicador: 19.0) (Meta total de la vigencia: 19.0) (Ejecutado: 19.0)"/>
    <s v="Fortalecimiento de espacios de conversatorios, talleres,  y participación de la comunidad Sucreña alrededor del Museo Arqueologico Manuel Huertas Vergara y otros espacio museales. "/>
    <m/>
    <s v="Fortalecimiento de espacios de conversatorios, talleres,  y participación de la comunidad Sucreña alrededor del Museo Arqueologico Manuel Huertas Vergara y otros espacio museales.  (Bpin: )"/>
    <n v="40"/>
    <n v="1"/>
    <s v="Superior"/>
    <n v="20"/>
    <n v="0.66666666666666663"/>
    <s v="Alto"/>
    <m/>
    <n v="0"/>
    <s v="Minimo"/>
    <n v="60"/>
    <n v="0.3"/>
    <s v="Medio"/>
    <n v="100000000"/>
    <n v="20000000"/>
    <n v="0"/>
    <n v="0"/>
    <n v="0"/>
    <n v="0"/>
    <n v="0"/>
    <n v="0"/>
    <n v="0"/>
    <n v="0"/>
    <n v="120000000"/>
    <n v="100000000"/>
    <n v="50000000"/>
    <n v="0"/>
    <n v="0"/>
    <n v="0"/>
    <n v="0"/>
    <n v="0"/>
    <n v="0"/>
    <n v="0"/>
    <n v="0"/>
    <n v="150000000"/>
    <n v="0"/>
    <n v="50000000"/>
    <n v="0"/>
    <n v="0"/>
    <n v="0"/>
    <n v="0"/>
    <n v="0"/>
    <n v="0"/>
    <n v="0"/>
    <n v="0"/>
    <n v="50000000"/>
    <n v="0"/>
    <n v="50000000"/>
    <n v="0"/>
    <n v="0"/>
    <n v="0"/>
    <n v="0"/>
    <n v="0"/>
    <n v="0"/>
    <n v="0"/>
    <n v="0"/>
    <n v="50000000"/>
    <n v="370000000"/>
    <s v="Este proyecto se encuentra en formulación, su ejecución inicia este año, pero está proyectada su ejecución a dos años, para este año se alcanza a ejecutar la suma de $49897500"/>
    <s v="Fortalecimiento de espacios de conversatorios, talleres,  y participación de la comunidad Sucreña alrededor del Museo Arqueologico Manuel Huertas Vergara"/>
  </r>
  <r>
    <s v="MT184"/>
    <s v="3"/>
    <s v="Transformación del Ser Humano"/>
    <s v="Vigías de patrimonio activos"/>
    <s v="2"/>
    <s v="Número"/>
    <s v="2023"/>
    <s v="Fondo Mixto de Cultura de Sucre."/>
    <s v="4"/>
    <s v="4. Educación de calidad_x000a_11. Ciudades y Comunidades Sostenibles"/>
    <s v="Sucre un cuadro vivo de Cultura"/>
    <s v="18"/>
    <s v="Gestión, protección y salvaguardia del patrimonio cultural de Sucre"/>
    <s v="Cultura"/>
    <s v="33"/>
    <s v="Gestión, protección y salvaguardia del patrimonio cultural colombiano"/>
    <s v="3302"/>
    <s v="Servicio de educación informal a Vigías del Patrimonio"/>
    <s v="3302019"/>
    <s v="Capacitaciones realizadas"/>
    <s v="330201900"/>
    <s v="Hace referencia a las actividades que se llevan a cabo fuera del ámbito escolar, que buscan desarrollar competencias y facultades de los individuos ofrecidas en el marco del programa nacional de vigías del patrimonio"/>
    <s v="Número de capacitaciones"/>
    <s v="No"/>
    <s v="Número"/>
    <n v="4"/>
    <s v="Acumulativo"/>
    <x v="6"/>
    <n v="0"/>
    <n v="0"/>
    <n v="2"/>
    <n v="2"/>
    <m/>
    <m/>
    <m/>
    <s v="Incentivar la participación comunitaria en los grupos de vigias a traves de capacitaciones para desarrollar actividades que fortalezcan la apropiación social del patrimonio y el respeto por la diversidad cultural del departamento "/>
    <m/>
    <s v="Incentivar la participación comunitaria en los grupos de vigias a traves de capacitaciones para desarrollar actividades que fortalezcan la apropiación social del patrimonio y el respeto por la diversidad cultural del departamento  (Bpin: )"/>
    <m/>
    <m/>
    <m/>
    <m/>
    <m/>
    <m/>
    <m/>
    <n v="0"/>
    <s v="Minimo"/>
    <n v="0"/>
    <n v="0"/>
    <s v="Minimo"/>
    <n v="0"/>
    <n v="12000000"/>
    <n v="0"/>
    <n v="0"/>
    <n v="0"/>
    <n v="0"/>
    <n v="0"/>
    <n v="0"/>
    <n v="0"/>
    <n v="0"/>
    <n v="12000000"/>
    <n v="0"/>
    <n v="30000000"/>
    <n v="0"/>
    <n v="0"/>
    <n v="0"/>
    <n v="0"/>
    <n v="0"/>
    <n v="0"/>
    <n v="0"/>
    <n v="0"/>
    <n v="30000000"/>
    <n v="0"/>
    <n v="30000000"/>
    <n v="0"/>
    <n v="0"/>
    <n v="0"/>
    <n v="0"/>
    <n v="0"/>
    <n v="0"/>
    <n v="0"/>
    <n v="0"/>
    <n v="30000000"/>
    <n v="0"/>
    <n v="30000000"/>
    <n v="0"/>
    <n v="0"/>
    <n v="0"/>
    <n v="0"/>
    <n v="0"/>
    <n v="0"/>
    <n v="0"/>
    <n v="0"/>
    <n v="30000000"/>
    <n v="102000000"/>
    <s v="Reprogramada para la vigencia 2025"/>
    <s v="Incentivar la participación comunitaria en los grupos de vigias a traves de capacitaciones para desarrollar actividades que fortalezcan la apropiación social del patrimonio y el respeto por la diversidad cultural del departamento "/>
  </r>
  <r>
    <s v="MT185"/>
    <s v="4"/>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8"/>
    <s v="Gestión, protección y salvaguardia del patrimonio cultural de Sucre"/>
    <s v="Cultura"/>
    <s v="33"/>
    <s v="Gestión, protección y salvaguardia del patrimonio cultural colombiano"/>
    <s v="3302"/>
    <s v="Servicio de asistencia técnica en asuntos de gestión del patrimonio bibliográfico y documental"/>
    <s v="3302021"/>
    <s v="Asistencias técnicas realizadas al sector bibliotecario, del libro y la lectura."/>
    <s v="330202100"/>
    <s v="Asistencias a los bibliotecarios y las entidades territoriales sobre la gestión del patrimonio."/>
    <s v="Número de asistencias técnicas"/>
    <s v="No"/>
    <s v="Número"/>
    <n v="12"/>
    <s v="Acumulativo"/>
    <x v="6"/>
    <n v="0"/>
    <n v="4"/>
    <n v="4"/>
    <n v="4"/>
    <m/>
    <s v="Acompañar las acciones de Gestión de procesos del depósito legal, conservación del material bibliográfico y documental y el fortalecimiento de los servicios básicos de ley de la Biblioteca Departamental José Elías Cury Lambraño. (Tipo Banco: Banco de Gestiones) (Meta de la gestión: 4)"/>
    <s v="Acompañar las acciones de Gestión de procesos del depósito legal, conservación del material bibliográfico y documental y el fortalecimiento de los servicios básicos de ley de la Biblioteca Departamental José Elías Cury Lambraño. (Tipo de banco: Banco de Gestiones) (Meta de la gestión: 4) (Ejecutado: 10)"/>
    <s v="Acompañar las acciones de Gestión de procesos del depósito legal, conservación del material bibliográfico y documental y el fortalecimiento de los servicios básicos de ley de la Biblioteca Departamental José Elías Cury Lambraño."/>
    <m/>
    <s v="Acompañar las acciones de Gestión de procesos del depósito legal, conservación del material bibliográfico y documental y el fortalecimiento de los servicios básicos de ley de la Biblioteca Departamental José Elías Cury Lambraño. (Bpin: )"/>
    <m/>
    <m/>
    <m/>
    <n v="10"/>
    <n v="1"/>
    <s v="Superior"/>
    <m/>
    <n v="1"/>
    <s v="Superior"/>
    <n v="10"/>
    <n v="0.83333333333333337"/>
    <s v="Alto"/>
    <n v="0"/>
    <n v="0"/>
    <n v="0"/>
    <n v="0"/>
    <n v="0"/>
    <n v="0"/>
    <n v="0"/>
    <n v="0"/>
    <n v="0"/>
    <n v="0"/>
    <n v="0"/>
    <n v="0"/>
    <n v="5000000"/>
    <n v="0"/>
    <n v="0"/>
    <n v="0"/>
    <n v="0"/>
    <n v="0"/>
    <n v="0"/>
    <n v="0"/>
    <n v="0"/>
    <n v="5000000"/>
    <n v="0"/>
    <n v="0"/>
    <n v="0"/>
    <n v="0"/>
    <n v="0"/>
    <n v="0"/>
    <n v="0"/>
    <n v="0"/>
    <n v="0"/>
    <n v="0"/>
    <n v="0"/>
    <n v="0"/>
    <n v="5000000"/>
    <n v="0"/>
    <n v="0"/>
    <n v="0"/>
    <n v="0"/>
    <n v="0"/>
    <n v="0"/>
    <n v="0"/>
    <n v="0"/>
    <n v="5000000"/>
    <n v="10000000"/>
    <m/>
    <s v="Promover acciones de protección del Patrimonio Cultural a través de la preservación y restauración de monumentos y lugares de valor cultural y simbólico"/>
  </r>
  <r>
    <s v="MT186"/>
    <s v="5"/>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8"/>
    <s v="Gestión, protección y salvaguardia del patrimonio cultural de Sucre"/>
    <s v="Cultura"/>
    <s v="33"/>
    <s v="Gestión, protección y salvaguardia del patrimonio cultural colombiano"/>
    <s v="3302"/>
    <s v="Servicio de asistencia técnica en el manejo y gestión del patrimonio arqueológico, antropológico e histórico."/>
    <s v="3302042"/>
    <s v="Asistencias técnicas realizadas a entidades territoriales"/>
    <s v="330204200"/>
    <s v="Corresponde a la serie de actuaciones interadministrativas y acompañamientos técnicos a las entidades territoriales con el fin de atender asuntos relacionados con el manejo y administración del patrimonio arqueológico, antropológico e histórico "/>
    <s v="Número de asistencias técnicas"/>
    <s v="No"/>
    <s v="Número"/>
    <n v="4"/>
    <s v="Acumulativo"/>
    <x v="6"/>
    <n v="0"/>
    <n v="0"/>
    <n v="2"/>
    <n v="2"/>
    <m/>
    <m/>
    <m/>
    <s v="Fortalecimiento y salvaguardia de los saberes gastronómicos tradiconales en las subregiones San Jorge y Mojana del Departamento de Sucre (BPIN: 202600000011619) (Meta del proyecto: 7) (Tipo de Banco: Banco Territorial)_x000a__x000a_Fortalecimiento y salvaguardia de los saberes gastronómicos tradicionales en las subregiones San Jorge y Mojana del Departamento de Sucre. (BPIN: 202600000011619) (Meta del proyecto: 7) (Tipo de Banco: Banco Territorial)_x000a__x000a_Implementación de asistencias técnicas que ayuden a la conservación de las piezas arqueológicas identificadas en el departamento  (Meta del proyecto: 1)_x000a__x000a_Implementación de asistencias técnicas que ayuden a la conservación de las piezas arqueológicas identificadas en el departamento  (Meta del proyecto: 1)"/>
    <m/>
    <s v="Implementación de asistencias técnicas que ayuden a la conservación de las piezas arqueológicas identificadas en el departamento  (Bpin: ) (Meta del proyecto: 2)"/>
    <m/>
    <m/>
    <m/>
    <m/>
    <m/>
    <m/>
    <m/>
    <n v="0"/>
    <s v="Minimo"/>
    <n v="0"/>
    <n v="0"/>
    <s v="Minimo"/>
    <n v="0"/>
    <n v="0"/>
    <n v="0"/>
    <n v="0"/>
    <n v="0"/>
    <n v="0"/>
    <n v="0"/>
    <n v="0"/>
    <n v="0"/>
    <n v="0"/>
    <n v="0"/>
    <n v="0"/>
    <n v="60000000"/>
    <n v="0"/>
    <n v="0"/>
    <n v="0"/>
    <n v="0"/>
    <n v="0"/>
    <n v="0"/>
    <n v="0"/>
    <n v="0"/>
    <n v="60000000"/>
    <n v="0"/>
    <n v="60000000"/>
    <n v="0"/>
    <n v="0"/>
    <n v="0"/>
    <n v="0"/>
    <n v="0"/>
    <n v="0"/>
    <n v="0"/>
    <n v="0"/>
    <n v="60000000"/>
    <n v="0"/>
    <n v="0"/>
    <n v="0"/>
    <n v="0"/>
    <n v="0"/>
    <n v="0"/>
    <n v="0"/>
    <n v="0"/>
    <n v="0"/>
    <n v="0"/>
    <n v="0"/>
    <n v="120000000"/>
    <m/>
    <s v="Implementación de asistencias técnicas que ayuden a la conservación de las piezas arqueológicas identificadas en el departamento "/>
  </r>
  <r>
    <s v="MT187"/>
    <s v="6"/>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8"/>
    <s v="Gestión, protección y salvaguardia del patrimonio cultural de Sucre"/>
    <s v="Cultura"/>
    <s v="33"/>
    <s v="Gestión, protección y salvaguardia del patrimonio cultural colombiano"/>
    <s v="3302"/>
    <s v="Monumento histórico construido"/>
    <s v="3302043"/>
    <s v="Monumentos históricos construidos"/>
    <s v="330204300"/>
    <s v="Corresponde a la construcción de una obra que posea valor artístico, arqueológico, histórico o similar. "/>
    <s v="Número de monumentos"/>
    <s v="No"/>
    <s v="Número"/>
    <n v="4"/>
    <s v="Acumulativo"/>
    <x v="6"/>
    <n v="0"/>
    <n v="0"/>
    <n v="2"/>
    <n v="2"/>
    <m/>
    <m/>
    <m/>
    <s v="Promover acciones de protección del Patrimonio Cultural a través de la preservación y restauración de monumentos y lugares de valor cultural y simbólico"/>
    <m/>
    <s v="Promover acciones de protección del Patrimonio Cultural a través de la preservación y restauración de monumentos y lugares de valor cultural y simbólico (Bpin: )"/>
    <m/>
    <m/>
    <m/>
    <m/>
    <m/>
    <m/>
    <m/>
    <n v="0"/>
    <s v="Minimo"/>
    <n v="0"/>
    <n v="0"/>
    <s v="Minimo"/>
    <n v="0"/>
    <n v="0"/>
    <n v="0"/>
    <n v="0"/>
    <n v="0"/>
    <n v="0"/>
    <n v="0"/>
    <n v="0"/>
    <n v="0"/>
    <n v="0"/>
    <n v="0"/>
    <n v="0"/>
    <n v="50000000"/>
    <n v="0"/>
    <n v="0"/>
    <n v="0"/>
    <n v="0"/>
    <n v="0"/>
    <n v="0"/>
    <n v="0"/>
    <n v="0"/>
    <n v="50000000"/>
    <n v="0"/>
    <n v="30000000"/>
    <n v="0"/>
    <n v="0"/>
    <n v="0"/>
    <n v="0"/>
    <n v="0"/>
    <n v="0"/>
    <n v="0"/>
    <n v="0"/>
    <n v="30000000"/>
    <n v="0"/>
    <n v="30000000"/>
    <n v="0"/>
    <n v="0"/>
    <n v="0"/>
    <n v="0"/>
    <n v="0"/>
    <n v="0"/>
    <n v="0"/>
    <n v="0"/>
    <n v="30000000"/>
    <n v="110000000"/>
    <m/>
    <s v="Promover acciones de protección del Patrimonio Cultural a través de la preservación y restauración de monumentos y lugares de valor cultural y simbólico"/>
  </r>
  <r>
    <s v="MT188"/>
    <s v="7"/>
    <s v="Transformación del Ser Humano"/>
    <s v="Bienes muebles Inmuebles recuperados o intervenidos"/>
    <s v="0"/>
    <s v="Número"/>
    <s v="2023"/>
    <s v="Ministerio de Cultura"/>
    <s v="4"/>
    <s v="11. Ciudades y Comunidades Sostenibles"/>
    <s v="Sucre un cuadro vivo de Cultura"/>
    <s v="18"/>
    <s v="Gestión, protección y salvaguardia del patrimonio cultural de Sucre"/>
    <s v="Cultura"/>
    <s v="33"/>
    <s v="Gestión, protección y salvaguardia del patrimonio cultural colombiano"/>
    <s v="3302"/>
    <s v="Servicios de intervención al patrimonio material mueble"/>
    <s v="3302051"/>
    <s v="Obras restauradas"/>
    <s v="330205100"/>
    <s v="Hace referencia a intervenciones realizadas a obras de las colecciones (por ejemplo: limpieza, estudios,  diagnósticos e  intervenciones) con el fin de mantener el buen estado las piezas"/>
    <s v="Número de obras"/>
    <s v="No"/>
    <s v="Número"/>
    <n v="4"/>
    <s v="Acumulativo"/>
    <x v="6"/>
    <n v="0"/>
    <n v="0"/>
    <n v="2"/>
    <n v="2"/>
    <m/>
    <m/>
    <m/>
    <s v="Restauración y emplazamiento de 2 obras de arte que hacen parte de la colección del Fondo Mixto de Sucre. Hace referencia a intervenciones realizadas a obras de las colecciones (por ejemplo: limpieza, estudios,  diagnósticos e  intervenciones) con el fin"/>
    <m/>
    <s v="Restauración y emplazamiento de 2 obras de arte que hacen parte de la colección del Fondo Mixto de Sucre. Hace referencia a intervenciones realizadas a obras de las colecciones (por ejemplo: limpieza, estudios,  diagnósticos e  intervenciones) con el fin (Bpin: )"/>
    <m/>
    <m/>
    <m/>
    <m/>
    <m/>
    <m/>
    <m/>
    <n v="0"/>
    <s v="Minimo"/>
    <n v="0"/>
    <n v="0"/>
    <s v="Minimo"/>
    <n v="0"/>
    <n v="0"/>
    <n v="0"/>
    <n v="0"/>
    <n v="0"/>
    <n v="0"/>
    <n v="0"/>
    <n v="0"/>
    <n v="0"/>
    <n v="0"/>
    <n v="0"/>
    <n v="0"/>
    <n v="70000000"/>
    <n v="0"/>
    <n v="0"/>
    <n v="0"/>
    <n v="0"/>
    <n v="0"/>
    <n v="0"/>
    <n v="0"/>
    <n v="0"/>
    <n v="70000000"/>
    <n v="0"/>
    <n v="0"/>
    <n v="0"/>
    <n v="0"/>
    <n v="0"/>
    <n v="0"/>
    <n v="0"/>
    <n v="0"/>
    <n v="0"/>
    <n v="0"/>
    <n v="0"/>
    <n v="0"/>
    <n v="0"/>
    <n v="0"/>
    <n v="0"/>
    <n v="0"/>
    <n v="0"/>
    <n v="0"/>
    <n v="0"/>
    <n v="0"/>
    <n v="0"/>
    <n v="0"/>
    <n v="70000000"/>
    <m/>
    <s v="Restauración y emplazamiento de 4 obras de arte que hacen parte de la colección del Fondo Mixto de Sucre. Hace referencia a intervenciones realizadas a obras de las colecciones (por ejemplo: limpieza, estudios,  diagnósticos e  intervenciones) con el fin "/>
  </r>
  <r>
    <s v="MT189"/>
    <s v="8"/>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8"/>
    <s v="Gestión, protección y salvaguardia del patrimonio cultural de Sucre"/>
    <s v="Cultura"/>
    <s v="33"/>
    <s v="Gestión, protección y salvaguardia del patrimonio cultural colombiano"/>
    <s v="3302"/>
    <s v="Servicio de asistencia técnica para los museos"/>
    <s v="3302053"/>
    <s v="Museos asesorados"/>
    <s v="330205300"/>
    <s v="Hace referencia al apoyo técnico para realizar el registro, actualización de registro y acompañamiento en las diferentes áreas museológicas"/>
    <s v="Número de museos"/>
    <s v="No"/>
    <s v="Número"/>
    <n v="10"/>
    <s v="Acumulativo"/>
    <x v="6"/>
    <n v="2"/>
    <n v="0"/>
    <n v="4"/>
    <n v="4"/>
    <s v="Fortalecimiento a la red departamental de museos que incluye  procesos formativos en  Museografía, museologia, curaduría, conservación, investigación y elaboración de planes de gestión estrategica y gestión museal. (BPIN: Por Gestión) (Meta del Proyecto: 2) (Ejecución 2024: 2)"/>
    <s v="Alianza con Museo Nacional de Colombia para fortalecer la Red de Museos del Departamento de Sucre a traves del Encuentro Departamental de Museos de Sucre 2025 (Tipo Banco: Banco de Gestiones) (Meta de la gestión: 16)"/>
    <s v="Alianza con Museo Nacional de Colombia para fortalecer la Red de Museos del Departamento de Sucre a traves del Encuentro Departamental de Museos de Sucre 2025 (Tipo de banco: Banco de Gestiones) (Meta de la gestión: 16) (Ejecutado: 10)"/>
    <s v="Fortalecimiento a la red departamental de museos que incluye  procesos formativos en  Museografía, museologia, curaduría, conservación, investigación y elaboración de planes de gestión estrategica y gestión museal. (Meta del proyecto: 4)"/>
    <m/>
    <s v="Fortalecimiento a la red departamental de museos que incluye  procesos formativos en  Museografía, museologia, curaduría, conservación, investigación y elaboración de planes de gestión estrategica y gestión museal. (Bpin: ) (Meta del proyecto: 4)"/>
    <n v="2"/>
    <n v="1"/>
    <s v="Superior"/>
    <n v="10"/>
    <n v="1"/>
    <s v="Superior"/>
    <m/>
    <n v="1"/>
    <s v="Superior"/>
    <n v="12"/>
    <n v="1"/>
    <s v="Superior"/>
    <n v="0"/>
    <n v="15000000"/>
    <n v="0"/>
    <n v="0"/>
    <n v="0"/>
    <n v="0"/>
    <n v="0"/>
    <n v="0"/>
    <n v="0"/>
    <n v="0"/>
    <n v="15000000"/>
    <n v="0"/>
    <n v="50000000"/>
    <n v="0"/>
    <n v="0"/>
    <n v="0"/>
    <n v="0"/>
    <n v="0"/>
    <n v="0"/>
    <n v="0"/>
    <n v="0"/>
    <n v="50000000"/>
    <n v="0"/>
    <n v="50000000"/>
    <n v="0"/>
    <n v="0"/>
    <n v="0"/>
    <n v="0"/>
    <n v="0"/>
    <n v="0"/>
    <n v="0"/>
    <n v="0"/>
    <n v="50000000"/>
    <n v="0"/>
    <n v="50000000"/>
    <n v="0"/>
    <n v="0"/>
    <n v="0"/>
    <n v="0"/>
    <n v="0"/>
    <n v="0"/>
    <n v="0"/>
    <n v="0"/>
    <n v="50000000"/>
    <n v="165000000"/>
    <s v="El proyecto está en formulación, para ejecución a finales de 2024"/>
    <s v="Fortalecimiento a la red departamental de museos que incluye  procesos formativos en  Museografía, museologia, curaduría, conservación, investigación y elaboración de planes de gestión estrategica y gestión museal."/>
  </r>
  <r>
    <s v="MT190"/>
    <s v="1"/>
    <s v="Transformación del Ser Humano"/>
    <s v="Personas que acceden a espacios de participación cultural legalmente constituidos"/>
    <s v="3256"/>
    <s v="Número"/>
    <s v="2023"/>
    <s v="Ministerio de Cultura"/>
    <s v="4978"/>
    <s v="4. Educación de calidad_x000a_5. Igualdad de género_x000a_9 Industria, Innovación e Infraestructura_x000a_11. Ciudades y Comunidades Sostenibles_x000a_12. Producción y consumo responsable_x000a_17. Alianzas para lograr los objetivos"/>
    <s v="Sucre un cuadro vivo de Cultura"/>
    <s v="18"/>
    <s v="Gestión, protección y salvaguardia del patrimonio cultural de Sucre"/>
    <s v="Comercio, industria y turismo"/>
    <s v="35"/>
    <s v="Productividad y competitividad de las empresas colombianas"/>
    <s v="3502"/>
    <s v="Servicio de asistencia técnica para la actividad artesanal"/>
    <s v="3502024"/>
    <s v="Personas asistidas técnicamente"/>
    <s v="350202400"/>
    <s v="Brindar asesorías puntuales y capacitación por medio de talleres, acompañamiento técnico y transferencia de metodologías para enfrentar las debilidades de la actividad productiva y de acceso a los mercados. "/>
    <s v="Número de personas"/>
    <s v="No"/>
    <s v="Número"/>
    <n v="248"/>
    <s v="Acumulativo"/>
    <x v="6"/>
    <n v="248"/>
    <n v="0"/>
    <n v="0"/>
    <n v="0"/>
    <s v="En el Marco del proyecto Laboratorio Artesanal se beneficiaron 248 unidades productivas en el Departamento de Sucre. (BPIN: Por Gestión) (Meta del Proyecto: ) (Ejecución 2024: 248)"/>
    <m/>
    <m/>
    <m/>
    <m/>
    <m/>
    <n v="248"/>
    <n v="1"/>
    <s v="Superior"/>
    <m/>
    <m/>
    <m/>
    <m/>
    <m/>
    <m/>
    <n v="248"/>
    <n v="1"/>
    <s v="Superior"/>
    <n v="0"/>
    <n v="0"/>
    <n v="0"/>
    <n v="0"/>
    <n v="0"/>
    <n v="0"/>
    <n v="0"/>
    <n v="0"/>
    <n v="2717000000"/>
    <n v="0"/>
    <n v="2717000000"/>
    <n v="0"/>
    <n v="0"/>
    <n v="0"/>
    <n v="0"/>
    <n v="0"/>
    <n v="0"/>
    <n v="0"/>
    <n v="0"/>
    <n v="0"/>
    <n v="0"/>
    <n v="0"/>
    <n v="0"/>
    <n v="0"/>
    <n v="0"/>
    <n v="0"/>
    <n v="0"/>
    <n v="0"/>
    <n v="0"/>
    <n v="0"/>
    <n v="0"/>
    <n v="0"/>
    <n v="0"/>
    <n v="0"/>
    <n v="0"/>
    <n v="0"/>
    <n v="0"/>
    <n v="0"/>
    <n v="0"/>
    <n v="0"/>
    <n v="0"/>
    <n v="0"/>
    <n v="0"/>
    <n v="0"/>
    <n v="2717000000"/>
    <m/>
    <m/>
  </r>
  <r>
    <s v="MT191"/>
    <s v="2"/>
    <s v="Transformación del Ser Humano"/>
    <s v="Turismo Interno"/>
    <s v="17400"/>
    <s v="Número"/>
    <s v="2023"/>
    <s v="Fondo Mixto de Cultura de Sucre."/>
    <s v="20000"/>
    <s v="9. Industria, Innovación e infraestructura_x000a_11 Ciudades y Comunidades Sostenibles_x000a_12. Producción y consumo responsable_x000a_"/>
    <s v="Sucre un cuadro vivo de Cultura"/>
    <s v="19"/>
    <s v="Productividad y competitividad del sector cultural de Sucre"/>
    <s v="Comercio, industria y turismo"/>
    <s v="35"/>
    <s v="Productividad y competitividad de las empresas colombianas"/>
    <s v="3502"/>
    <s v="Servicio de educación informal en asuntos turísticos"/>
    <s v="3502045"/>
    <s v="Número de personas capacitadas"/>
    <s v="350204500"/>
    <s v="Consiste en la capacitación y entrenamiento a personas interesadas en trabajar en el sector turismo. Incluye fortalecimiento de atención al cliente, de conocimientos históricos, entre otros."/>
    <s v="Número de personas"/>
    <s v="No"/>
    <s v="Número"/>
    <n v="100"/>
    <s v="Acumulativo"/>
    <x v="6"/>
    <n v="0"/>
    <n v="0"/>
    <n v="50"/>
    <n v="50"/>
    <m/>
    <m/>
    <m/>
    <s v="Fortalecimiento de capacidades y competencias a emprendedores con iniciativas en turismo cultural relacionadas con productos, ofertas, calidad del servicio, atención al cliente, etc."/>
    <m/>
    <s v="Fortalecimiento de capacidades y competencias a emprendedores con iniciativas en turismo cultural relacionadas con productos, ofertas, calidad del servicio, atención al cliente, etc. (Bpin: )"/>
    <m/>
    <m/>
    <m/>
    <m/>
    <m/>
    <m/>
    <m/>
    <n v="0"/>
    <s v="Minimo"/>
    <n v="0"/>
    <n v="0"/>
    <s v="Minimo"/>
    <n v="0"/>
    <n v="20000000"/>
    <n v="0"/>
    <n v="0"/>
    <n v="0"/>
    <n v="0"/>
    <n v="0"/>
    <n v="0"/>
    <n v="0"/>
    <n v="0"/>
    <n v="20000000"/>
    <n v="0"/>
    <n v="30000000"/>
    <n v="0"/>
    <n v="0"/>
    <n v="0"/>
    <n v="0"/>
    <n v="0"/>
    <n v="0"/>
    <n v="0"/>
    <n v="0"/>
    <n v="30000000"/>
    <n v="0"/>
    <n v="30000000"/>
    <n v="0"/>
    <n v="0"/>
    <n v="0"/>
    <n v="0"/>
    <n v="0"/>
    <n v="0"/>
    <n v="0"/>
    <n v="0"/>
    <n v="30000000"/>
    <n v="0"/>
    <n v="40000000"/>
    <n v="0"/>
    <n v="0"/>
    <n v="0"/>
    <n v="0"/>
    <n v="0"/>
    <n v="0"/>
    <n v="0"/>
    <n v="0"/>
    <n v="40000000"/>
    <n v="120000000"/>
    <m/>
    <s v="Fortalecimiento de capacidades y competencias a emprendedores con iniciativas en turismo cultural relacionadas con productos, ofertas, calidad del servicio, atención al cliente, tec"/>
  </r>
  <r>
    <s v="MT192"/>
    <s v="3"/>
    <s v="Transformación del Ser Humano"/>
    <s v="Turismo Interno"/>
    <s v="17400"/>
    <s v="Número"/>
    <s v="2023"/>
    <s v="Fondo Mixto de Cultura de Sucre."/>
    <s v="20000"/>
    <s v="9. Industria, Innovación e infraestructura_x000a_11 Ciudades y Comunidades Sostenibles_x000a_12. Producción y consumo responsable_x000a_"/>
    <s v="Sucre un cuadro vivo de Cultura"/>
    <s v="19"/>
    <s v="Productividad y competitividad del sector cultural de Sucre"/>
    <s v="Comercio, industria y turismo"/>
    <s v="35"/>
    <s v="Productividad y competitividad de las empresas colombianas"/>
    <s v="3502"/>
    <s v="Servicio de promoción turística"/>
    <s v="3502046"/>
    <s v="Campañas realizadas"/>
    <s v="350204600"/>
    <s v="Corresponde a campañas de divulgación y promoción de los atractivos turísticos de la zonas, así como las actividades para el posicionamiento de las regiones, departamentos y municipios como destinos turísticos."/>
    <s v="Número de campañas"/>
    <s v="No"/>
    <s v="Número"/>
    <n v="4"/>
    <s v="Acumulativo"/>
    <x v="6"/>
    <n v="0"/>
    <n v="0"/>
    <n v="2"/>
    <n v="2"/>
    <m/>
    <m/>
    <m/>
    <s v="Realizar eventos de promoción de turismo en las subregiones del departamento con el objetivo de posicionar a Sucre como detino de turismo cultural   (Meta del proyecto: 2)"/>
    <m/>
    <s v="Realizar eventos de promoción de turismo en las subregiones del departamento con el objetivo de posicionar a Sucre como detino de turismo cultural   (Bpin: ) (Meta del proyecto: 2)"/>
    <m/>
    <m/>
    <m/>
    <m/>
    <m/>
    <m/>
    <m/>
    <n v="0"/>
    <s v="Minimo"/>
    <n v="0"/>
    <n v="0"/>
    <s v="Minimo"/>
    <n v="0"/>
    <n v="0"/>
    <n v="0"/>
    <n v="0"/>
    <n v="0"/>
    <n v="0"/>
    <n v="0"/>
    <n v="0"/>
    <n v="0"/>
    <n v="0"/>
    <n v="0"/>
    <n v="0"/>
    <n v="30000000"/>
    <n v="0"/>
    <n v="0"/>
    <n v="0"/>
    <n v="0"/>
    <n v="0"/>
    <n v="0"/>
    <n v="0"/>
    <n v="0"/>
    <n v="30000000"/>
    <n v="0"/>
    <n v="30000000"/>
    <n v="0"/>
    <n v="0"/>
    <n v="0"/>
    <n v="0"/>
    <n v="0"/>
    <n v="0"/>
    <n v="0"/>
    <n v="0"/>
    <n v="30000000"/>
    <n v="0"/>
    <n v="30000000"/>
    <n v="0"/>
    <n v="0"/>
    <n v="0"/>
    <n v="0"/>
    <n v="0"/>
    <n v="0"/>
    <n v="0"/>
    <n v="0"/>
    <n v="30000000"/>
    <n v="90000000"/>
    <m/>
    <s v="Realizar eventos de promoción de turismo en las subregiones del departamento con el objetivo de posicionar a Sucre como detino de turismo cultural  "/>
  </r>
  <r>
    <s v="MT193"/>
    <s v="4"/>
    <s v="Transformación del Ser Humano"/>
    <s v="Turismo Interno"/>
    <s v="17400"/>
    <s v="Número"/>
    <s v="2023"/>
    <s v="Fondo Mixto de Cultura de Sucre."/>
    <s v="20000"/>
    <s v="9. Industria, Innovación e infraestructura_x000a_11 Ciudades y Comunidades Sostenibles_x000a_12. Producción y consumo responsable_x000a_"/>
    <s v="Sucre un cuadro vivo de Cultura"/>
    <s v="19"/>
    <s v="Productividad y competitividad del sector cultural de Sucre"/>
    <s v="Comercio, industria y turismo"/>
    <s v="35"/>
    <s v="Productividad y competitividad de las empresas colombianas"/>
    <s v="3502"/>
    <s v="Servicio de circuito turístico"/>
    <s v="3502049"/>
    <s v="Recorridos realizados"/>
    <s v="350204900"/>
    <s v="Corresponde a un recorrido por determinados atractivos turísticos."/>
    <s v="Número de recorridos"/>
    <s v="No"/>
    <s v="Número"/>
    <n v="3"/>
    <s v="Acumulativo"/>
    <x v="6"/>
    <n v="0"/>
    <n v="0"/>
    <n v="1"/>
    <n v="2"/>
    <m/>
    <m/>
    <m/>
    <s v="Promover la articulacion de los atractivos turisticos culturales en las cinco subregiones del departamento para generar apropiación social del patrimonio cultural del departamentos (Meta del proyecto: 1)"/>
    <m/>
    <s v="Promover la articulacion de los atractivos turisticos culturales en las cinco subregiones del departamento para generar apropiación social del patrimonio cultural del departamentos (Bpin: ) (Meta del proyecto: 2)"/>
    <m/>
    <m/>
    <m/>
    <m/>
    <m/>
    <m/>
    <m/>
    <n v="0"/>
    <s v="Minimo"/>
    <n v="0"/>
    <n v="0"/>
    <s v="Minimo"/>
    <n v="0"/>
    <n v="0"/>
    <n v="0"/>
    <n v="0"/>
    <n v="0"/>
    <n v="0"/>
    <n v="0"/>
    <n v="0"/>
    <n v="0"/>
    <n v="0"/>
    <n v="0"/>
    <n v="0"/>
    <n v="40000000"/>
    <n v="0"/>
    <n v="0"/>
    <n v="0"/>
    <n v="0"/>
    <n v="0"/>
    <n v="0"/>
    <n v="0"/>
    <n v="0"/>
    <n v="40000000"/>
    <n v="0"/>
    <n v="40000000"/>
    <n v="0"/>
    <n v="0"/>
    <n v="0"/>
    <n v="0"/>
    <n v="0"/>
    <n v="0"/>
    <n v="0"/>
    <n v="0"/>
    <n v="40000000"/>
    <n v="0"/>
    <n v="40000000"/>
    <n v="0"/>
    <n v="0"/>
    <n v="0"/>
    <n v="0"/>
    <n v="0"/>
    <n v="0"/>
    <n v="0"/>
    <n v="0"/>
    <n v="40000000"/>
    <n v="120000000"/>
    <m/>
    <s v="Promover la articulacion de los atractivos turisticos culturales en las cinco subregiones del departamento para generar apropiación social del patrimonio cultural del departamentos"/>
  </r>
  <r>
    <s v="MT194"/>
    <s v="5"/>
    <s v="Transformación del Ser Humano"/>
    <s v="Turismo Interno"/>
    <s v="17400"/>
    <s v="Número"/>
    <s v="2023"/>
    <s v="Fondo Mixto de Cultura de Sucre."/>
    <s v="20000"/>
    <s v="9. Industria, Innovación e infraestructura_x000a_11 Ciudades y Comunidades Sostenibles_x000a_12. Producción y consumo responsable"/>
    <s v="Sucre un cuadro vivo de Cultura"/>
    <s v="19"/>
    <s v="Productividad y competitividad del sector cultural de Sucre"/>
    <s v="Comercio, industria y turismo"/>
    <s v="35"/>
    <s v="Productividad y competitividad de las empresas colombianas"/>
    <s v="3502"/>
    <s v="Servicio de educación informal"/>
    <s v="3502090"/>
    <s v="Cursos ofrecidos"/>
    <s v="350209000"/>
    <s v="Corresponde a talleres, sensibilizaciones, cursos en temáticas de emprendimiento, productividad, competitividad y asuntos comerciales."/>
    <s v="Número de cursos"/>
    <s v="No"/>
    <s v="Número"/>
    <n v="30"/>
    <s v="Acumulativo"/>
    <x v="6"/>
    <n v="0"/>
    <n v="0"/>
    <n v="15"/>
    <n v="15"/>
    <m/>
    <m/>
    <m/>
    <s v="Implementar estrategias de cultura ciudadana  turística que ayuden a la transformación social para la gobernanza  y al desarrollo sostenible y competitivo del destino Golfo de Morrosquillo"/>
    <m/>
    <s v="Implementar estrategias de cultura ciudadana  turística que ayuden a la transformación social para la gobernanza  y al desarrollo sostenible y competitivo del destino Golfo de Morrosquillo (Bpin: )"/>
    <m/>
    <m/>
    <m/>
    <m/>
    <m/>
    <m/>
    <m/>
    <n v="0"/>
    <s v="Minimo"/>
    <n v="0"/>
    <n v="0"/>
    <s v="Minimo"/>
    <n v="0"/>
    <n v="0"/>
    <n v="0"/>
    <n v="0"/>
    <n v="0"/>
    <n v="0"/>
    <n v="0"/>
    <n v="0"/>
    <n v="0"/>
    <n v="0"/>
    <n v="0"/>
    <n v="1400000000"/>
    <n v="0"/>
    <n v="0"/>
    <n v="0"/>
    <n v="0"/>
    <n v="0"/>
    <n v="0"/>
    <n v="0"/>
    <n v="0"/>
    <n v="2100000000"/>
    <n v="3500000000"/>
    <n v="0"/>
    <n v="0"/>
    <n v="0"/>
    <n v="0"/>
    <n v="0"/>
    <n v="0"/>
    <n v="0"/>
    <n v="0"/>
    <n v="0"/>
    <n v="0"/>
    <n v="0"/>
    <n v="0"/>
    <n v="0"/>
    <n v="0"/>
    <n v="0"/>
    <n v="0"/>
    <n v="0"/>
    <n v="0"/>
    <n v="0"/>
    <n v="0"/>
    <n v="0"/>
    <n v="0"/>
    <n v="3500000000"/>
    <m/>
    <s v="Implementar estrategias de cultura ciudadania  turística que ayuden a la transformación social para la gobernanza  y al desarrollo sostenible y competitivo del destino Golfo de Morrosquillo"/>
  </r>
  <r>
    <s v="MT195"/>
    <s v="1"/>
    <s v="Transformación del Ser Humano"/>
    <s v="Índice de Desempeño Institucional (MIPG y MECI)"/>
    <s v="74,7"/>
    <s v="Puntaje"/>
    <s v="2022"/>
    <s v="Función Pública"/>
    <s v="82"/>
    <s v="16. Paz, justicia e instituciones sólidas_x000a_17. Alianzas para lograr los objetivos"/>
    <s v="Sucre un cuadro vivo de Cultura"/>
    <s v="20"/>
    <s v="Fortalecimiento de la Institucionalidad del Sector Cultura en Sucre."/>
    <s v="Gobierno Territorial"/>
    <s v="45"/>
    <s v="Fortalecimiento del buen gobierno para el respeto y garantía de los derechos humanos"/>
    <s v="4502"/>
    <s v="Servicio de asistencia técnica"/>
    <s v="4502022"/>
    <s v="Instancias territoriales de coordinación institucional asistidas y apoyadas"/>
    <s v="450202200"/>
    <s v="Corresponde al acompañamiento, apoyo,  asesoría y seguimiento técnico para la transferencia de herramientas de gestión y conocimiento en políticas, planes , proyectos y programas de apoyo a la dirección y gestión de la administración territorial. "/>
    <s v="Número de instancias "/>
    <s v="No"/>
    <s v="Número"/>
    <n v="1"/>
    <s v="Acumulativo"/>
    <x v="6"/>
    <n v="0"/>
    <n v="0"/>
    <n v="1"/>
    <n v="0"/>
    <m/>
    <m/>
    <m/>
    <s v="Fortalecimiento al Fondo Mixto de Cultura en su organización, según el indice de desempeño institucional MIPG y MECI y para la posible creación de la instancia  Institucional de Cultura Departamental."/>
    <m/>
    <m/>
    <m/>
    <m/>
    <m/>
    <m/>
    <m/>
    <m/>
    <m/>
    <n v="0"/>
    <s v="Minimo"/>
    <n v="0"/>
    <n v="0"/>
    <s v="Minimo"/>
    <n v="0"/>
    <n v="0"/>
    <n v="0"/>
    <n v="0"/>
    <n v="0"/>
    <n v="0"/>
    <n v="0"/>
    <n v="0"/>
    <n v="0"/>
    <n v="0"/>
    <n v="0"/>
    <n v="0"/>
    <n v="60000000"/>
    <n v="0"/>
    <n v="0"/>
    <n v="0"/>
    <n v="0"/>
    <n v="0"/>
    <n v="0"/>
    <n v="0"/>
    <n v="0"/>
    <n v="60000000"/>
    <n v="0"/>
    <n v="0"/>
    <n v="0"/>
    <n v="0"/>
    <n v="0"/>
    <n v="0"/>
    <n v="0"/>
    <n v="0"/>
    <n v="0"/>
    <n v="0"/>
    <n v="0"/>
    <n v="0"/>
    <n v="0"/>
    <n v="0"/>
    <n v="0"/>
    <n v="0"/>
    <n v="0"/>
    <n v="0"/>
    <n v="0"/>
    <n v="0"/>
    <n v="0"/>
    <n v="0"/>
    <n v="60000000"/>
    <s v="Fortalecimiento al Fondo Mixto de Cultura en su organización, según el indice de desempeño institucional MIPG y MECI y para la posible creación de la instancia  Institucional de Cultura Departamental."/>
    <s v="Creación de la instancia  Institucional de Cultura Departamental."/>
  </r>
  <r>
    <s v="MT196"/>
    <s v="2"/>
    <s v="Transformación del Ser Humano"/>
    <s v="Índice de Desempeño Institucional (MIPG y MECI)"/>
    <s v="74,7"/>
    <s v="Puntaje"/>
    <s v="2022"/>
    <s v="Función Pública"/>
    <s v="82"/>
    <s v="16. Paz, justicia e instituciones sólidas_x000a_17. Alianzas para lograr los objetivos"/>
    <s v="Sucre un cuadro vivo de Cultura"/>
    <s v="20"/>
    <s v="Fortalecimiento de la Institucionalidad del Sector Cultura en Sucre."/>
    <s v="Gobierno Territorial"/>
    <s v="45"/>
    <s v="Fortalecimiento del buen gobierno para el respeto y garantía de los derechos humanos"/>
    <s v="4502"/>
    <s v="Documentos de planeación"/>
    <s v="4502035"/>
    <s v="Documentos de planeación elaborados"/>
    <s v="450203500"/>
    <s v="Documentos cuyo objetivo es plasmar una visión de futuro a nivel país, entidad territorial, comunidad, sector, región, entidad o cualquier nivel de desagregación que se requiera. Incluye objetivos, estrategias, metas e indicadores."/>
    <s v="Número de documentos"/>
    <s v="Sí"/>
    <s v="Número"/>
    <n v="1"/>
    <s v="Acumulativo"/>
    <x v="6"/>
    <n v="0"/>
    <n v="0"/>
    <n v="1"/>
    <n v="0"/>
    <m/>
    <m/>
    <m/>
    <s v="Corresponde a la formulación del plan de acción del Plan Decenal de Cultura del departamento de Sucre de acuerdo con los insumos que arroje los indicadores de implementación del observatorio de cultura y sistema de información._x000a__x000a_Elaboración DE UN PLAN DE ETNODESARROLLO COMO BASE PARA EL DESARROLLO Y MEJORAMIENTO DE LA CALIDAD DE VIDA _x000d__x000a_DE LAS COMUNIDADES NARP, DEL DEPARTAMENTO DE  Sucre (BPIN: 2024001660002) (Meta del proyecto: 1) (Tipo de Banco: Banco de Regalías)"/>
    <m/>
    <m/>
    <m/>
    <m/>
    <m/>
    <m/>
    <m/>
    <m/>
    <m/>
    <n v="0"/>
    <s v="Minimo"/>
    <n v="0"/>
    <n v="0"/>
    <s v="Minimo"/>
    <n v="0"/>
    <n v="30000000"/>
    <n v="0"/>
    <n v="0"/>
    <n v="0"/>
    <n v="0"/>
    <n v="0"/>
    <n v="0"/>
    <n v="0"/>
    <n v="0"/>
    <n v="30000000"/>
    <n v="0"/>
    <n v="0"/>
    <n v="0"/>
    <n v="0"/>
    <n v="0"/>
    <n v="0"/>
    <n v="0"/>
    <n v="0"/>
    <n v="0"/>
    <n v="0"/>
    <n v="0"/>
    <n v="0"/>
    <n v="0"/>
    <n v="0"/>
    <n v="0"/>
    <n v="0"/>
    <n v="0"/>
    <n v="0"/>
    <n v="0"/>
    <n v="0"/>
    <n v="0"/>
    <n v="0"/>
    <n v="0"/>
    <n v="0"/>
    <n v="0"/>
    <n v="0"/>
    <n v="0"/>
    <n v="0"/>
    <n v="0"/>
    <n v="0"/>
    <n v="0"/>
    <n v="0"/>
    <n v="0"/>
    <n v="30000000"/>
    <s v="Corresponde a la formulación del plan de acción del Plan Decenal de Cultura del departamento de Sucre de acuerdo con los insumos que arroje los indicadores de implementación del observatorio de cultura y sistema de información."/>
    <s v="Corresponde a la formulación del plan de acción del Plan Decenal de Cultura del departamento de Sucre."/>
  </r>
  <r>
    <s v="MT197"/>
    <s v="1"/>
    <s v="Transformación del Ser Humano"/>
    <s v="Índice de Desempeño Institucional (MIPG y MECI)"/>
    <s v="74,7"/>
    <s v="Puntaje"/>
    <s v="2022"/>
    <s v="Función Pública"/>
    <s v="82"/>
    <s v="16. Paz, justicia e instituciones sólidas_x000a_17. Alianzas para lograr los objetivos"/>
    <s v="Sucre un cuadro vivo de Cultura"/>
    <s v="21"/>
    <s v="Fortalecimiento de la Gestión y Dirección del Sector Cultura en Sucre."/>
    <s v="Gobierno Territorial"/>
    <s v="45"/>
    <s v="Fortalecimiento a la gestión y dirección de la administración pública territorial"/>
    <s v="4599"/>
    <s v="Servicio de gestión documental."/>
    <s v="4599017"/>
    <s v="Sistema de gestión documental implementado"/>
    <s v="459901700"/>
    <s v="Conjunto de actividades administrativas y técnicas tendientes a la planificación, manejo y organización de la documentación producida y recibida por las entidades, desde su origen hasta su destino final, con el objeto de facilitar su utilización y conservación. (Ley 594 de 2000)"/>
    <s v="Número de sistemas"/>
    <s v="Sí"/>
    <s v="Número"/>
    <n v="1"/>
    <s v="Acumulativo"/>
    <x v="6"/>
    <n v="0"/>
    <n v="0"/>
    <n v="1"/>
    <n v="0"/>
    <m/>
    <m/>
    <m/>
    <s v="Creación Archivo Histórico Departamental, según loas normas de archivi general de la nación AGN."/>
    <m/>
    <m/>
    <m/>
    <m/>
    <m/>
    <m/>
    <m/>
    <m/>
    <m/>
    <n v="0"/>
    <s v="Minimo"/>
    <n v="0"/>
    <n v="0"/>
    <s v="Minimo"/>
    <m/>
    <m/>
    <m/>
    <m/>
    <m/>
    <m/>
    <m/>
    <m/>
    <m/>
    <m/>
    <n v="0"/>
    <n v="0"/>
    <n v="100000000"/>
    <n v="0"/>
    <n v="0"/>
    <n v="0"/>
    <n v="0"/>
    <n v="0"/>
    <n v="0"/>
    <n v="0"/>
    <n v="0"/>
    <n v="100000000"/>
    <n v="0"/>
    <n v="100000000"/>
    <n v="0"/>
    <n v="0"/>
    <n v="0"/>
    <n v="0"/>
    <n v="0"/>
    <n v="0"/>
    <n v="0"/>
    <n v="0"/>
    <n v="100000000"/>
    <n v="0"/>
    <n v="100000000"/>
    <n v="0"/>
    <n v="0"/>
    <n v="0"/>
    <n v="0"/>
    <n v="0"/>
    <n v="0"/>
    <n v="0"/>
    <n v="0"/>
    <n v="100000000"/>
    <n v="300000000"/>
    <s v="La Creación Archivo Histórico Departamental, se tiene previsto construir en el marco del proyecto de ampliación de la biblioteca pública departamental. Este indicdor es para la implementación del sistema de archivo histórico para que una vez se haga la obra física de ampliación pueda consolidarse el archivo histórico de Sucre por primera vez."/>
    <s v="Creación Archivo Histórico Departamental"/>
  </r>
  <r>
    <s v="MT198"/>
    <s v="2"/>
    <s v="Transformación del Ser Humano"/>
    <s v="Índice de Desempeño Institucional (MIPG y MECI)"/>
    <s v="74,7"/>
    <s v="Puntaje"/>
    <s v="2022"/>
    <s v="Función Pública"/>
    <s v="82"/>
    <s v="16. Paz, justicia e instituciones sólidas_x000a_17. Alianzas para lograr los objetivos"/>
    <s v="Sucre un cuadro vivo de Cultura"/>
    <s v="21"/>
    <s v="Fortalecimiento de la Gestión y Dirección del Sector Cultura en Sucre."/>
    <s v="Gobierno Territorial"/>
    <s v="45"/>
    <s v="Fortalecimiento a la gestión y dirección de la administración pública territorial"/>
    <s v="4599"/>
    <s v="Servicios de información implementados"/>
    <s v="4599025"/>
    <s v="Sistemas de información implementados"/>
    <s v="459902500"/>
    <s v="Corresponde al proceso que asegura la disposición de la información de manera accesible, confiable y oportuna."/>
    <s v="Número de sistemas de información"/>
    <s v="Sí"/>
    <s v="Número"/>
    <n v="2"/>
    <s v="Acumulativo"/>
    <x v="6"/>
    <n v="0"/>
    <n v="0"/>
    <n v="1"/>
    <n v="1"/>
    <m/>
    <m/>
    <m/>
    <s v="Implemetación para el funcionamiento del Observatorio de cultura del departamento de Sucre"/>
    <m/>
    <s v="Implemetación del sistema de información para seguimiento, monitoreo y evaluación de los planes. Programas y proyectos culturales en el departamento de acuerdo con los insumos arrojados por la consultoria que se ejecutará el primer año. (Bpin: )"/>
    <m/>
    <m/>
    <m/>
    <m/>
    <m/>
    <m/>
    <m/>
    <n v="0"/>
    <s v="Minimo"/>
    <n v="0"/>
    <n v="0"/>
    <s v="Minimo"/>
    <n v="0"/>
    <n v="80000000"/>
    <n v="0"/>
    <n v="0"/>
    <n v="0"/>
    <n v="0"/>
    <n v="0"/>
    <n v="0"/>
    <n v="0"/>
    <n v="0"/>
    <n v="80000000"/>
    <n v="0"/>
    <n v="280000000"/>
    <n v="0"/>
    <n v="0"/>
    <n v="0"/>
    <n v="0"/>
    <n v="0"/>
    <n v="0"/>
    <n v="0"/>
    <n v="0"/>
    <n v="280000000"/>
    <n v="0"/>
    <n v="80000000"/>
    <n v="0"/>
    <n v="0"/>
    <n v="0"/>
    <n v="0"/>
    <n v="0"/>
    <n v="0"/>
    <n v="0"/>
    <n v="0"/>
    <n v="80000000"/>
    <n v="0"/>
    <n v="80000000"/>
    <n v="0"/>
    <n v="0"/>
    <n v="0"/>
    <n v="0"/>
    <n v="0"/>
    <n v="0"/>
    <n v="0"/>
    <n v="0"/>
    <n v="80000000"/>
    <n v="520000000"/>
    <s v="Estos dos sistemas de información se esperan contratar en el 2025 para iniciar su implmentación dirante todo el cuatrenio."/>
    <s v="Creación del sistema de información para seguimiento, monitoreo y evaluación de los planes. Programas y proyectos culturales en el departamento."/>
  </r>
  <r>
    <s v="MT199"/>
    <s v="3"/>
    <s v="Transformación del Ser Humano"/>
    <s v="Índice de Desempeño Institucional (MIPG y MECI)"/>
    <s v="74,7"/>
    <s v="Puntaje"/>
    <s v="2022"/>
    <s v="Función Pública"/>
    <s v="82"/>
    <s v="16. Paz, justicia e instituciones sólidas_x000a_17. Alianzas para lograr los objetivos"/>
    <s v="Sucre un cuadro vivo de Cultura"/>
    <s v="21"/>
    <s v="Fortalecimiento de la Gestión y Dirección del Sector Cultura en Sucre."/>
    <s v="Gobierno Territorial"/>
    <s v="45"/>
    <s v="Fortalecimiento a la gestión y dirección de la administración pública territorial"/>
    <s v="4599"/>
    <s v="Servicio de información actualizado"/>
    <s v="4599028"/>
    <s v="Sistemas de información actualizados"/>
    <s v="459902800"/>
    <s v="Corresponde al proceso que mejora en la disposición de la información para asegurar que sea accesible, confiable y oportuna."/>
    <s v="Número de sistemas de información"/>
    <s v="Sí"/>
    <s v="Número"/>
    <n v="1"/>
    <s v="Acumulativo"/>
    <x v="6"/>
    <n v="0"/>
    <n v="0"/>
    <n v="1"/>
    <n v="0"/>
    <m/>
    <m/>
    <m/>
    <s v="Actualización y transformación del ecosistema digital cultural del Departamento de Sucre. (BPIN: 202600000011474) (Meta del proyecto: 1) (Tipo de Banco: Sin Tipo de Banco)"/>
    <m/>
    <m/>
    <m/>
    <m/>
    <m/>
    <m/>
    <m/>
    <m/>
    <m/>
    <n v="0"/>
    <s v="Minimo"/>
    <n v="0"/>
    <n v="0"/>
    <s v="Minimo"/>
    <m/>
    <m/>
    <m/>
    <m/>
    <m/>
    <m/>
    <m/>
    <m/>
    <m/>
    <m/>
    <n v="0"/>
    <n v="0"/>
    <n v="60000000"/>
    <n v="0"/>
    <n v="0"/>
    <n v="0"/>
    <n v="0"/>
    <n v="0"/>
    <n v="0"/>
    <n v="0"/>
    <n v="0"/>
    <n v="60000000"/>
    <n v="0"/>
    <n v="0"/>
    <n v="0"/>
    <n v="0"/>
    <n v="0"/>
    <n v="0"/>
    <n v="0"/>
    <n v="0"/>
    <n v="0"/>
    <n v="0"/>
    <n v="0"/>
    <n v="0"/>
    <n v="60000000"/>
    <n v="0"/>
    <n v="0"/>
    <n v="0"/>
    <n v="0"/>
    <n v="0"/>
    <n v="0"/>
    <n v="0"/>
    <n v="0"/>
    <n v="60000000"/>
    <n v="120000000"/>
    <s v="el mapa cultural de Sucre, ya existe y se prevé hace una actualización en el cuatrenio en el 2025."/>
    <s v="Actualización del Mapa Cultural de Sucre."/>
  </r>
  <r>
    <s v="MT200"/>
    <s v="1"/>
    <s v="Transformación del Ser Humano"/>
    <s v="Tasa de desempleo"/>
    <s v="0,106"/>
    <s v="Tasa"/>
    <s v="2022"/>
    <s v="DANE"/>
    <s v="0,09"/>
    <s v="8 Trabajo decente y crecimiento económico propone"/>
    <s v="Bellas Artes"/>
    <s v="22"/>
    <s v="Oportunidades de Educación en Artes y Formación para el trabajo en Sucre"/>
    <s v="Educación"/>
    <s v="22"/>
    <s v="Calidad, cobertura y fortalecimiento de la educación inicial, prescolar, básica y media"/>
    <s v="2201"/>
    <s v="Servicio educativos de promoción del bilingüismo"/>
    <s v="2201034"/>
    <s v="Estudiantes beneficiados con estrategias de promoción del bilingüismo."/>
    <s v="220103400"/>
    <s v="Procesos de formación para el desarrollo de competencias en un segundo idioma "/>
    <s v="Número de estudiantes"/>
    <s v="No"/>
    <s v="Número"/>
    <n v="400"/>
    <s v="No acumulativo"/>
    <x v="7"/>
    <n v="400"/>
    <n v="400"/>
    <n v="400"/>
    <n v="400"/>
    <s v="SUCRE BILINGÜE (BPIN: Por Gestión) (Meta del Proyecto: 8800) (Ejecución 2024: )_x000a__x000a_CENTRO DE IDIOMAS EPAC (BPIN: Recursos Propios) (Meta del Proyecto: 484) (Ejecución 2024: 90)_x000a__x000a_Oferta academica de los 6 programas técnicos laborales de la escuela (BPIN: Recursos propios) (Meta del Proyecto: 621) (Ejecución 2024: 531)"/>
    <s v="CENTRO DE IDIOMAS EPAC (Tipo Banco: Banco de Gestiones) (Meta de la gestión: 233)_x000a__x000a_SUCRE BILINGÜE (Tipo Banco: Banco de Gestiones) (Meta de la gestión: )"/>
    <s v="CENTRO DE IDIOMAS EPAC (Tipo de banco: Banco de Gestiones) (Meta de la gestión: 233) (Ejecutado: 631)"/>
    <s v="FORTALECIMIENTO DEL CENTRO DE IDIOMAS DE LA ESCUELA DE BELLAS ARTES Y HUMANIDADES DE SUCRE VIGENCIA 2026, EN EL DEPARTAMENTO DE SUCRE. (Meta del proyecto: 632) (Tipo de Banco: Banco Territorial)_x000a__x000a_SUCRE BILINGÜE_x000a__x000a_CENTRO DE IDIOMAS EPAC"/>
    <m/>
    <s v="SUCRE BILINGÜE (Bpin: )_x000a__x000a_CENTRO DE IDIOMAS EPAC (Bpin: )"/>
    <n v="621"/>
    <n v="1"/>
    <s v="Superior"/>
    <n v="631"/>
    <n v="1"/>
    <s v="Superior"/>
    <m/>
    <n v="1"/>
    <s v="Superior"/>
    <n v="1252"/>
    <n v="1"/>
    <s v="Superior"/>
    <n v="150000000"/>
    <n v="0"/>
    <n v="0"/>
    <n v="0"/>
    <n v="0"/>
    <n v="0"/>
    <n v="0"/>
    <n v="0"/>
    <n v="0"/>
    <n v="0"/>
    <n v="150000000"/>
    <n v="165000000"/>
    <n v="0"/>
    <n v="0"/>
    <n v="0"/>
    <n v="0"/>
    <n v="0"/>
    <n v="0"/>
    <n v="0"/>
    <n v="0"/>
    <n v="0"/>
    <n v="165000000"/>
    <n v="181500000"/>
    <n v="0"/>
    <n v="0"/>
    <n v="0"/>
    <n v="0"/>
    <n v="0"/>
    <n v="0"/>
    <n v="0"/>
    <n v="0"/>
    <n v="0"/>
    <n v="181500000"/>
    <n v="199650000"/>
    <n v="0"/>
    <n v="0"/>
    <n v="0"/>
    <n v="0"/>
    <n v="0"/>
    <n v="0"/>
    <n v="0"/>
    <n v="0"/>
    <n v="0"/>
    <n v="199650000"/>
    <n v="696150000.00000012"/>
    <s v="02/10/2024: Se cuenta con 90 estudiantes certificados en 120 de ingles basico y técnico, es de aclarar que por el programa sucre bilingüe se espera capacitar alrededor de 9.402 estudiantes entre 6 y 12 años de edad (Kids), que a fecha de hoy se encuentran inscritos y en proceso de formación._x000a_Se espera que en noviembre certificar a 1.500 adultos en los siguientes niveles B1:200 adultos, A2:500 Adultos y A1: 800 Adultos."/>
    <s v="articulación del bilingüismo en los programas técnicos laborales por competencias de la Escuela Politécnica de Artes y Ciencias de Sucre"/>
  </r>
  <r>
    <s v="MT201"/>
    <s v="2"/>
    <s v="Transformación del Ser Humano"/>
    <s v="Tasa de desempleo"/>
    <s v="0,106"/>
    <s v="Tasa"/>
    <s v="2022"/>
    <s v="DANE"/>
    <s v="0,09"/>
    <s v="9 Trabajo decente y crecimiento económico propone"/>
    <s v="Bellas Artes"/>
    <s v="22"/>
    <s v="Oportunidades de Educación en Artes y Formación para el trabajo en Sucre"/>
    <s v="Trabajo"/>
    <s v="36"/>
    <s v="Formación para el trabajo"/>
    <s v="3603"/>
    <s v="Servicio de formación para el trabajo en competencias para la inserción laboral"/>
    <s v="3603002"/>
    <s v="Personas formadas"/>
    <s v="360300200"/>
    <s v="Acciones destinadas al desarrollo de competencias para la inserción al mercado laboral, como complemento de la educación básica; para la actualización constante de los conocimientos y habilidades, lo que impacta la productividad y competitividad de los lugares donde trabajan y para la promoción del acceso al trabajo de poblaciones vulnerables por medio de programas especiales de formación."/>
    <s v="Número de personas"/>
    <s v="No"/>
    <s v="Número"/>
    <n v="1500"/>
    <s v="Acumulativo"/>
    <x v="7"/>
    <n v="1000"/>
    <n v="0"/>
    <n v="500"/>
    <n v="0"/>
    <s v="BECAS SUCRE TIERRA DE OPORTUNIDADES PARA JOVENES, ADULTOS Y ARTISTAS LOCALES DE LOS MUNICIPIOS DEL DEPARTAMENTO DE SUCRE (BPIN: Por Gestión) (Meta del Proyecto: 623) (Ejecución 2024: 623)_x000a__x000a_CONVENIO CON ALCALDIAS Y FONDO MIXTO (BPIN: Recursos Propios) (Meta del Proyecto: 236) (Ejecución 2024: 236)_x000a__x000a_LABORATORIO DE ARTES DE SINCELEJO (BPIN: Recursos Propios) (Meta del Proyecto: 40) (Ejecución 2024: 40)_x000a__x000a_LABORATORIO DE ARTE PARA LA PAZ EN ALTOS DEL ROSARIO (BPIN: Recursos Propios) (Meta del Proyecto: 160) (Ejecución 2024: 190)_x000a__x000a_Alcaldía de Corozal (BPIN: Recursos Propios) (Meta del Proyecto: 120) (Ejecución 2024: 42)_x000a__x000a_LABORATORIO DE ARTE JOVEN POR LA PAZ ALTOS DE LA SABANA (BPIN: ) (Meta del Proyecto: 63) (Ejecución 2024: 63)"/>
    <s v="Reconocimiento de talento y trayectoria artística, mediante una certificación laboral por competencias a artistas jóvenes y adultos empíricos, mediante el CONVENIO FONDO MIXTO, ALCALDIA COROZAL Y ALCALDIA TOLUVIEJO PARA LA FORMACIÓN Y CERTIFICACIÓN DE ARTISTAS EMPIRICOS LOCALES (Tipo Banco: Banco de Gestiones) (Meta de la gestión: 0)_x000a__x000a_FORTALECIMIENTO INSTITUCIONAL PARA LA GESTIÓN DE LA ESCUELA DE BELLAS ARTES Y HUMANIDADES DE SUCRE VIGENCIA 2025 EN EL DEPARTAMENTO DE SUCRE (BPIN: 202500000020047) (Tipo de Banco: Banco Territorial)"/>
    <s v="Fortalecimiento Institucional para la gestión de la Escuela de Bellas Artes y Humanidades de Sucre vigencia 2025 en el departamento de  Sucre (Bpin: 202500000020047) (Tipo de Banco: Banco Territorial) (Meta total del indicador: 850.0) (Meta total de la vigencia: 850.0) (Ejecutado: 0.0)_x000a__x000a_Reconocimiento de talento y trayectoria artística, mediante una certificación laboral por competencias a artistas jóvenes y adultos empíricos, mediante el CONVENIO FONDO MIXTO, ALCALDIA COROZAL Y ALCALDIA TOLUVIEJO PARA LA FORMACIÓN Y CERTIFICACIÓN DE ARTISTAS EMPIRICOS LOCALES (Tipo de banco: Banco de Gestiones) (Meta de la gestión: 0) (Ejecutado: 327)"/>
    <m/>
    <m/>
    <s v="600 BECAS SUCRE TIERRA DE OPORTUNIDADES PARA JOVENES, ADULTOS Y ARTISTAS LOCALES DE LOS MUNICIPIOS DE SUCRE (OVEJAS, EL ROBLE, COLOSÓ, CHALÁN, LOS PALMITOS) (Bpin: )"/>
    <n v="1194"/>
    <n v="1"/>
    <s v="Superior"/>
    <n v="327"/>
    <n v="1"/>
    <s v="Superior"/>
    <m/>
    <n v="1"/>
    <s v="Superior"/>
    <n v="1521"/>
    <n v="1"/>
    <s v="Superior"/>
    <n v="300000000"/>
    <n v="0"/>
    <n v="0"/>
    <n v="0"/>
    <n v="0"/>
    <n v="0"/>
    <n v="0"/>
    <n v="0"/>
    <n v="0"/>
    <n v="0"/>
    <n v="300000000"/>
    <n v="330000000"/>
    <n v="0"/>
    <n v="0"/>
    <n v="0"/>
    <n v="0"/>
    <n v="0"/>
    <n v="0"/>
    <n v="0"/>
    <n v="0"/>
    <n v="0"/>
    <n v="330000000"/>
    <n v="363000000.00000012"/>
    <n v="0"/>
    <n v="0"/>
    <n v="0"/>
    <n v="0"/>
    <n v="0"/>
    <n v="0"/>
    <n v="0"/>
    <n v="0"/>
    <n v="0"/>
    <n v="363000000.00000012"/>
    <n v="381150000.00000012"/>
    <n v="0"/>
    <n v="0"/>
    <n v="0"/>
    <n v="0"/>
    <n v="0"/>
    <n v="0"/>
    <n v="0"/>
    <n v="0"/>
    <n v="0"/>
    <n v="381150000.00000012"/>
    <n v="1374150000"/>
    <s v="02/10/2024: "/>
    <s v="Mejorar las habilidades laborales de los jóvenes y adultos, proporcionando las competencias que permitan la inserción laboral de forma más rápida"/>
  </r>
  <r>
    <s v="MT202"/>
    <s v="3"/>
    <s v="Transformación del Ser Humano"/>
    <s v="Tasa de desempleo"/>
    <s v="0,106"/>
    <s v="Tasa"/>
    <s v="2022"/>
    <s v="DANE"/>
    <s v="0,09"/>
    <s v="10 Trabajo decente y crecimiento económico propone"/>
    <s v="Bellas Artes"/>
    <s v="22"/>
    <s v="Oportunidades de Educación en Artes y Formación para el trabajo en Sucre"/>
    <s v="Gobierno Territorial"/>
    <s v="45"/>
    <s v="Fortalecimiento de la convivencia y la seguridad ciudadana"/>
    <s v="4501"/>
    <s v="Servicio de educación informal"/>
    <s v="4501049"/>
    <s v="Personas capacitadas"/>
    <s v="450104900"/>
    <s v="Corresponde al diseño y desarrollo de estrategias educativas que tienen como objetivo brindar oportunidades para apropiar, complementar, actualizar, perfeccionar, renovar o profundizar conocimientos, habilidades, técnicas y prácticas de la prevención y la participación, como herramientas para la convivencia y la seguridad ciudadana. Este conocimiento libre y espontáneo adquirido por ciudadanos, puede provenir de personas, entidades, medios de comunicación masiva, medios impresos, tradiciones, costumbres, comportamientos sociales y otros no estructurados y su duración es inferior a 160 horas"/>
    <s v="Número de personas"/>
    <s v="No"/>
    <s v="Número"/>
    <n v="600"/>
    <s v="Acumulativo"/>
    <x v="7"/>
    <n v="150"/>
    <n v="150"/>
    <n v="150"/>
    <n v="150"/>
    <s v="pagado 23 millones 700 de las transferencias del departamento (BPIN: Recursos Propios) (Meta del Proyecto: ) (Ejecución 2024: )_x000a__x000a_SALAS ABIERTAS DE TEATRO, MUSICA Y ARTES VISUALES LABORATORIO DE ARTE CEDRÓN (BPIN: Recursos Propios) (Meta del Proyecto: ) (Ejecución 2024: )_x000a__x000a_pagado 6 millones de las transferencias del departamento (BPIN: Recursos Propios) (Meta del Proyecto: ) (Ejecución 2024: )_x000a__x000a_TALLERES DE ARTE Y OFICIO PARA LA CONVIVENCIA Y PAZ COMUNITARIA (BPIN: ) (Meta del Proyecto: ) (Ejecución 2024: 175)"/>
    <s v="CURSO DE BARNERÍA (Tipo Banco: Banco de Gestiones) (Meta de la gestión: 41)_x000a__x000a_CURSO DE TATUAJE (Tipo Banco: Banco de Gestiones) (Meta de la gestión: 33)_x000a__x000a_CURSO DE COSMETOLOGÍA (Tipo Banco: Banco de Gestiones) (Meta de la gestión: 40)"/>
    <s v="CURSO DE BARNERÍA (Tipo de banco: Banco de Gestiones) (Meta de la gestión: 41) (Ejecutado: 73)_x000a__x000a_CURSO DE TATUAJE (Tipo de banco: Banco de Gestiones) (Meta de la gestión: 33) (Ejecutado: 87)_x000a__x000a_CURSO DE COSMETOLOGÍA (Tipo de banco: Banco de Gestiones) (Meta de la gestión: 40) (Ejecutado: 72)"/>
    <s v="LABORATORIO DE ARTE JUVENIL PARA LA PAZ EN SINCELEJO EN LOS BARRIOS ALTOS DEL ROSARIO, LA GRAN COLOMBIA, VILLA ANGELA, SAN RAFAEL, VILLA MADY_x000a__x000a_SALAS ABIERTAS DE TEATRO, MUSICA Y ARTES VISUALES LABORATORIO DE ARTE CEDRÓN"/>
    <m/>
    <s v="LABORATORIO DE ARTE JUVENIL PARA LA PAZ EN SINCELEJO EN LOS BARRIOS ALTOS DEL ROSARIO, LA GRAN COLOMBIA, VILLA ANGELA, SAN RAFAEL, VILLA MADY (Bpin: )_x000a__x000a_SALAS ABIERTAS DE TEATRO, MUSICA Y ARTES VISUALES LABORATORIO DE ARTE CEDRÓN (Bpin: )"/>
    <n v="217"/>
    <n v="1"/>
    <s v="Superior"/>
    <n v="232"/>
    <n v="1"/>
    <s v="Superior"/>
    <m/>
    <n v="0"/>
    <s v="Minimo"/>
    <n v="449"/>
    <n v="0.74833333333333329"/>
    <s v="Alto"/>
    <n v="150000000"/>
    <n v="0"/>
    <n v="0"/>
    <n v="0"/>
    <n v="0"/>
    <n v="0"/>
    <n v="0"/>
    <n v="0"/>
    <n v="0"/>
    <n v="0"/>
    <n v="150000000"/>
    <n v="165000000"/>
    <n v="0"/>
    <n v="0"/>
    <n v="0"/>
    <n v="0"/>
    <n v="0"/>
    <n v="0"/>
    <n v="0"/>
    <n v="0"/>
    <n v="0"/>
    <n v="165000000"/>
    <n v="181500000"/>
    <n v="0"/>
    <n v="0"/>
    <n v="0"/>
    <n v="0"/>
    <n v="0"/>
    <n v="0"/>
    <n v="0"/>
    <n v="0"/>
    <n v="0"/>
    <n v="181500000"/>
    <n v="190575000.00000009"/>
    <n v="0"/>
    <n v="0"/>
    <n v="0"/>
    <n v="0"/>
    <n v="0"/>
    <n v="0"/>
    <n v="0"/>
    <n v="0"/>
    <n v="0"/>
    <n v="190575000.00000009"/>
    <n v="687075000"/>
    <s v="02/10/2024: Actualmente se encuentra un laboratorio conformado en altos de la sabana con un total de 86 beneficiarios. _x000a_Se encuentran en proceso los laboratorios de la pollita, la mano de dios, 20 de enero, barrio galan en corozal y corregimiento pileta en corozal, cada uno con una proyección minima de 80 beneficiarios."/>
    <s v="programas de educación informal que fortalezcan las habilidades y técnicas de las diferentes artes, para el aprovechamiento de los talentos artísticos y musicales de los jóvenes del Departamento de sucre."/>
  </r>
  <r>
    <s v="MT203"/>
    <s v="1"/>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poyo y consolidación de las Comisiones Regionales de Competitividad –CRC"/>
    <s v="3502006"/>
    <s v="Planes de trabajo concertados con las CRC para su consolidación"/>
    <s v="350200600"/>
    <s v="Con este servicio se busca fortalecer la articulación publico privada de las comisiones regionales de competitividad (CRC) en los territorios, para la implementación de las políticas de desarrollo productivo, de competitividad y productividad,"/>
    <s v="Número de planesde trabajo"/>
    <s v="No"/>
    <s v="Numero"/>
    <n v="4"/>
    <s v="Acumulativo"/>
    <x v="8"/>
    <n v="1"/>
    <n v="1"/>
    <n v="1"/>
    <n v="1"/>
    <s v="FORTALECIMIENTO DE LA COMISIÓN REGIONAL DE COMPETITIVIDAD E INNOVACIÓN DEL DEPARTAMENTO SUCRE (BPIN: 2024002700002) (Meta del Proyecto: 1) (Ejecución 2024: 1)"/>
    <s v="FORTALECIMIENTO DE LA COMISIÓN REGIONAL DE COMPETITIVIDAD E INNOVACIÓN PARA LA VIGENCIA 2025 DEL DEPARTAMENTO SUCRE (BPIN: 202400000006973) (Tipo de Banco: Banco Territorial)"/>
    <s v="Fortalecimiento de la Comisión Regional de Competitividad e Innovación para la vigencia 2025 del departamento de  Sucre (Bpin: 202400000006973) (Tipo de Banco: Banco Territorial) (Meta total del indicador: 1.0) (Meta total de la vigencia: 1.0) (Ejecutado: 1.13)"/>
    <s v="Fortalecimiento de la Comisión Regional de Competitividad e Innovación para la vigencia 2026 del Departamento de Sucre (BPIN: 202500000048328) (Meta del proyecto: 1) (Tipo de Banco: Banco Territorial)"/>
    <m/>
    <s v="FORTALECIMIENTO DE LA COMISIÓN REGIONAL DE COMPETITIVIDAD E INNOVACIÓN DEL DEPARTAMENTO SUCRE (POR FORMULAR) (Bpin: ) (Meta del proyecto: 1)"/>
    <n v="1"/>
    <n v="1"/>
    <s v="Superior"/>
    <n v="1.1299999999999999"/>
    <n v="1"/>
    <s v="Superior"/>
    <m/>
    <n v="0"/>
    <s v="Minimo"/>
    <n v="2.13"/>
    <n v="0.53249999999999997"/>
    <s v="Medio"/>
    <n v="278000000"/>
    <n v="0"/>
    <n v="0"/>
    <n v="0"/>
    <n v="0"/>
    <n v="0"/>
    <n v="0"/>
    <n v="0"/>
    <n v="0"/>
    <n v="83399999.999999985"/>
    <n v="361400000"/>
    <n v="300000000"/>
    <n v="0"/>
    <n v="0"/>
    <n v="0"/>
    <n v="0"/>
    <n v="0"/>
    <n v="0"/>
    <n v="0"/>
    <n v="0"/>
    <n v="90000000"/>
    <n v="390000000"/>
    <n v="300000000"/>
    <n v="0"/>
    <n v="0"/>
    <n v="0"/>
    <n v="0"/>
    <n v="0"/>
    <n v="0"/>
    <n v="0"/>
    <n v="0"/>
    <n v="90000000"/>
    <n v="390000000"/>
    <n v="300000000"/>
    <n v="0"/>
    <n v="0"/>
    <n v="0"/>
    <n v="0"/>
    <n v="0"/>
    <n v="0"/>
    <n v="0"/>
    <n v="0"/>
    <n v="90000000"/>
    <n v="390000000"/>
    <n v="1531400000"/>
    <s v="El proyecto va en un 50% de ejecución."/>
    <s v="Convenio Camara de comercio y gobernación de sucre para el funcionamiento de la comisión regional de competitividad 2024-2027. (En ejecución)"/>
  </r>
  <r>
    <s v="MT204"/>
    <s v="2"/>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sistencia técnica para el fortalecimiento de capacidades gerenciales"/>
    <s v="3502003"/>
    <s v="Programas de gestión empresarial ejecutados en unidades productivas"/>
    <s v="350200300"/>
    <s v="Acompañamiento técnico a las empresas para el desarrollo de capacidades gerenciales a través de programas de gestión empresarial, planes gerenciales, entre otros."/>
    <s v="Número de programas"/>
    <s v="No"/>
    <s v="Numero"/>
    <n v="1"/>
    <s v="Acumulativo"/>
    <x v="8"/>
    <n v="0"/>
    <n v="1"/>
    <n v="0"/>
    <n v="0"/>
    <m/>
    <s v="APOYO A LA PROMOCIÓN Y FOMENTO  Y FORTALECIMIENTO EMPRESARIAL  DE LOS SUBSECTORES CALZADO, MARROQUINERIA, ARTESANIAS, MODA, TEXTIL Y TURISMO 2025  EN EL DEPARTAMENTO DE SUCRE (Tipo Banco: Banco de Gestiones) (Meta de la gestión: 1)"/>
    <s v="APOYO A LA PROMOCIÓN Y FOMENTO  Y FORTALECIMIENTO EMPRESARIAL  DE LOS SUBSECTORES CALZADO, MARROQUINERIA, ARTESANIAS, MODA, TEXTIL Y TURISMO 2025  EN EL DEPARTAMENTO DE SUCRE (Tipo de banco: Banco de Gestiones) (Meta de la gestión: 1) (Ejecutado: 1)"/>
    <s v="Fortalecimiento de la Comisión Regional de Competitividad e Innovación para la vigencia 2026 del Departamento de Sucre (BPIN: 202500000048328) (Meta del proyecto: 1) (Tipo de Banco: Banco Territorial)"/>
    <m/>
    <m/>
    <m/>
    <m/>
    <m/>
    <n v="1"/>
    <n v="1"/>
    <s v="Superior"/>
    <m/>
    <m/>
    <m/>
    <n v="1"/>
    <n v="1"/>
    <s v="Superior"/>
    <n v="0"/>
    <n v="0"/>
    <n v="0"/>
    <n v="0"/>
    <n v="0"/>
    <n v="0"/>
    <n v="0"/>
    <n v="0"/>
    <n v="0"/>
    <n v="0"/>
    <n v="0"/>
    <n v="0"/>
    <n v="0"/>
    <n v="0"/>
    <n v="0"/>
    <n v="0"/>
    <n v="0"/>
    <n v="500000000"/>
    <n v="0"/>
    <n v="1666666666.666667"/>
    <n v="0"/>
    <n v="2166666666.666667"/>
    <n v="0"/>
    <n v="0"/>
    <n v="0"/>
    <n v="0"/>
    <n v="0"/>
    <n v="0"/>
    <n v="0"/>
    <n v="0"/>
    <n v="0"/>
    <n v="0"/>
    <n v="0"/>
    <n v="0"/>
    <n v="0"/>
    <n v="0"/>
    <n v="0"/>
    <n v="0"/>
    <n v="0"/>
    <n v="0"/>
    <n v="0"/>
    <n v="0"/>
    <n v="0"/>
    <n v="0"/>
    <n v="2166666666.666667"/>
    <s v="***"/>
    <s v="Agencia de las Oportunidades con recursos de regalias FIR 60%"/>
  </r>
  <r>
    <s v="MT205"/>
    <s v="3"/>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sistencia técnica a las MiPymes para el acceso a nuevos mercados."/>
    <s v="3502022"/>
    <s v="Empresas asistidas técnicamente"/>
    <s v="350202200"/>
    <s v="Incluye la adecuación, promoción y comercialización de productos en nuevos mercados, adecuaciones de infraestructura, compra o arrendamiento de maquinaria, equipos, Insumos, pagos de honorarios y Servicio de consultoría. De igual manera se brinda acompañamiento en el diseño e implementación de la estrategia comercial internacional."/>
    <s v="Número de empresas"/>
    <s v="No"/>
    <s v="Numero"/>
    <n v="200"/>
    <s v="Acumulativo"/>
    <x v="8"/>
    <n v="20"/>
    <n v="60"/>
    <n v="60"/>
    <n v="60"/>
    <s v="Apoyo a la participación en ferias de exhibición internacional del cuero e insumo, maquinaria, y tecnología del sector calzado del Sucre: 1 (HOMOLOGADO) (BPIN: 2024002700003) (Meta del Proyecto: 20) (Ejecución 2024: 20)"/>
    <s v="APOYO A LA PROMOCIÓN Y FOMENTO  Y FORTALECIMIENTO EMPRESARIAL  DE LOS SUBSECTORES CALZADO, MARROQUINERIA, ARTESANIAS, MODA, TEXTIL Y TURISMO 2025  EN EL DEPARTAMENTO DE SUCRE (Tipo Banco: Banco de Gestiones) (Meta de la gestión: 60)"/>
    <s v="APOYO A LA PROMOCIÓN Y FOMENTO  Y FORTALECIMIENTO EMPRESARIAL  DE LOS SUBSECTORES CALZADO, MARROQUINERIA, ARTESANIAS, MODA, TEXTIL Y TURISMO 2025  EN EL DEPARTAMENTO DE SUCRE (Tipo de banco: Banco de Gestiones) (Meta de la gestión: 60) (Ejecutado: 60)"/>
    <m/>
    <m/>
    <m/>
    <n v="20"/>
    <n v="1"/>
    <s v="Superior"/>
    <n v="60"/>
    <n v="1"/>
    <s v="Superior"/>
    <m/>
    <n v="0"/>
    <s v="Minimo"/>
    <n v="80"/>
    <n v="0.4"/>
    <s v="Medio"/>
    <n v="150000000"/>
    <n v="0"/>
    <n v="0"/>
    <n v="0"/>
    <n v="0"/>
    <n v="0"/>
    <n v="0"/>
    <n v="0"/>
    <n v="0"/>
    <n v="0"/>
    <n v="150000000"/>
    <n v="150000000"/>
    <n v="0"/>
    <n v="0"/>
    <n v="0"/>
    <n v="0"/>
    <n v="0"/>
    <n v="0"/>
    <n v="0"/>
    <n v="0"/>
    <n v="0"/>
    <n v="150000000"/>
    <n v="150000000"/>
    <n v="0"/>
    <n v="0"/>
    <n v="0"/>
    <n v="0"/>
    <n v="0"/>
    <n v="0"/>
    <n v="0"/>
    <n v="0"/>
    <n v="0"/>
    <n v="150000000"/>
    <n v="150000000"/>
    <n v="0"/>
    <n v="0"/>
    <n v="0"/>
    <n v="0"/>
    <n v="0"/>
    <n v="0"/>
    <n v="0"/>
    <n v="0"/>
    <n v="0"/>
    <n v="150000000"/>
    <n v="600000000"/>
    <s v="***"/>
    <s v="PROYECTO DE LA FORTALECIMIENTO  A LA RED REGIONAL DE EMPREDIMIENTO con recursos de regalias FIR 60%_x000a__x000a_EXPOCUERO 2025-3027"/>
  </r>
  <r>
    <s v="MT206"/>
    <s v="4"/>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para la formalización empresarial y de productos y/o Servicio"/>
    <s v="3502015"/>
    <s v="Empresas asistidas técnicamente en temas de legalidad y/o formalización"/>
    <s v="350201500"/>
    <s v="Promoción de la cultura de la formalidad, entendida más allá de la obligación de  registro,  como  un medio de  inclusión económica, ambiental y social de las empresas en los mercados."/>
    <s v="Número de empresas"/>
    <s v="No"/>
    <s v="Numero"/>
    <n v="300"/>
    <s v="Acumulativo"/>
    <x v="8"/>
    <n v="0"/>
    <n v="0"/>
    <n v="300"/>
    <n v="0"/>
    <m/>
    <m/>
    <m/>
    <s v="Apoyo a la promoción, fomento y fortalecimiento empresarial de los Subsectores Calzado, Marroquinería, Artesanías, Moda, Textil y Turismo 2026 en el departamento de Sucre (BPIN: 202600000004546) (Meta del proyecto: 60) (Tipo de Banco: Banco Territorial)"/>
    <m/>
    <m/>
    <m/>
    <m/>
    <m/>
    <m/>
    <m/>
    <m/>
    <m/>
    <n v="0"/>
    <s v="Minimo"/>
    <n v="0"/>
    <n v="0"/>
    <s v="Minimo"/>
    <n v="0"/>
    <n v="0"/>
    <n v="0"/>
    <n v="0"/>
    <n v="0"/>
    <n v="0"/>
    <n v="0"/>
    <n v="0"/>
    <n v="0"/>
    <n v="0"/>
    <n v="0"/>
    <n v="0"/>
    <n v="0"/>
    <n v="0"/>
    <n v="0"/>
    <n v="0"/>
    <n v="0"/>
    <n v="0"/>
    <n v="0"/>
    <n v="0"/>
    <n v="50000000"/>
    <n v="50000000"/>
    <n v="0"/>
    <n v="0"/>
    <n v="0"/>
    <n v="0"/>
    <n v="0"/>
    <n v="0"/>
    <n v="0"/>
    <n v="0"/>
    <n v="0"/>
    <n v="50000000"/>
    <n v="50000000"/>
    <n v="0"/>
    <n v="0"/>
    <n v="0"/>
    <n v="0"/>
    <n v="0"/>
    <n v="0"/>
    <n v="0"/>
    <n v="0"/>
    <n v="0"/>
    <n v="50000000"/>
    <n v="50000000"/>
    <n v="150000000"/>
    <m/>
    <s v="PROYECTO DE LA AGENCIA DE LAS OPRTUNIDADES con recursos de regalias FIR 60%"/>
  </r>
  <r>
    <s v="MT207"/>
    <s v="5"/>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sistencia técnica para mejorar la competitividad de los sectores productivos"/>
    <s v="3502008"/>
    <s v="Proyectos de alto impacto asistidos para el fortalecimiento de cadenas productivas"/>
    <s v="350200800"/>
    <s v="Con este servicio se busca remover cuellos de botella que afecten la competitividad de los sectores productivo de interés para las regiones, específicamente sectores que no están organizados en iniciativas clúster"/>
    <s v="Número de proyectos"/>
    <s v="No"/>
    <s v="Numero"/>
    <n v="2"/>
    <s v="Acumulativo"/>
    <x v="8"/>
    <n v="0"/>
    <n v="0"/>
    <n v="2"/>
    <n v="0"/>
    <m/>
    <m/>
    <m/>
    <s v="Apoyo a la promoción, fomento y fortalecimiento empresarial de los Subsectores Calzado, Marroquinería, Artesanías, Moda, Textil y Turismo 2026 en el departamento de Sucre (BPIN: 202600000004546) (Meta del proyecto: 1) (Tipo de Banco: Banco Territorial) (Estado en Portafolio: En estudios previos)_x000a__x000a_Fortalecimiento de la Comisión Regional de Competitividad e Innovación para la vigencia 2026 del Departamento de Sucre (BPIN: 202500000048328) (Meta del proyecto: 1) (Tipo de Banco: Banco Territorial)"/>
    <m/>
    <m/>
    <m/>
    <m/>
    <m/>
    <m/>
    <m/>
    <m/>
    <m/>
    <n v="0"/>
    <s v="Minimo"/>
    <n v="0"/>
    <n v="0"/>
    <s v="Minimo"/>
    <n v="0"/>
    <n v="0"/>
    <n v="0"/>
    <n v="0"/>
    <n v="0"/>
    <n v="0"/>
    <n v="0"/>
    <n v="0"/>
    <n v="0"/>
    <n v="0"/>
    <n v="0"/>
    <n v="0"/>
    <n v="0"/>
    <n v="0"/>
    <n v="0"/>
    <n v="0"/>
    <n v="0"/>
    <n v="0"/>
    <n v="0"/>
    <n v="2500000000"/>
    <n v="0"/>
    <n v="2500000000"/>
    <n v="0"/>
    <n v="0"/>
    <n v="0"/>
    <n v="0"/>
    <n v="0"/>
    <n v="0"/>
    <n v="0"/>
    <n v="0"/>
    <n v="2500000000"/>
    <n v="0"/>
    <n v="2500000000"/>
    <n v="0"/>
    <n v="0"/>
    <n v="0"/>
    <n v="0"/>
    <n v="0"/>
    <n v="0"/>
    <n v="0"/>
    <n v="0"/>
    <n v="0"/>
    <n v="0"/>
    <n v="0"/>
    <n v="5000000000"/>
    <s v="Proyecto en subsanaciones"/>
    <s v="Implementación De Sistemas De Innovación En Los Procesos Productivos Del Sector Cuero, Calzado  Y Marroquineria  En Los Municipios De Sampués, Sincelejo Y Corozal En El Departamento De Sucre, regalias FIR 40%_x000a__x000a_Fortalecimiento de la cadena productiva de la"/>
  </r>
  <r>
    <s v="MT208"/>
    <s v="6"/>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poyo financiero para agregar valor a los productos y mejorar los canales de comercialización"/>
    <s v="3502010"/>
    <s v="Proyectos cofinanciados para agregar valor a los productos y/o mejorar los canales de comercialización"/>
    <s v="350201000"/>
    <s v="Con este servicio se entregan recursos a las unidades productivas para adecuar el entorno de manera que puedan agregar valor a sus productos y desarrollar canales para comercializarlos  "/>
    <s v="Número de proyectos"/>
    <s v="No"/>
    <s v="Numero"/>
    <n v="2"/>
    <s v="Acumulativo"/>
    <x v="8"/>
    <n v="1"/>
    <n v="1"/>
    <n v="0"/>
    <n v="0"/>
    <s v="APOYO A LA PROMOCIÓN Y FOMENTO  Y FORTALECIMIENTO EMPRESARIAL  DE LOS SUBSECTORES CALZADO, MARROQUINERIA, ARTESANIAS, MODA, TEXTIL Y TURISMO 2024  EN EL DEPARTAMENTO DE SUCRE (BPIN: 2024002700109) (Meta del Proyecto: 1) (Ejecución 2024: 1)"/>
    <m/>
    <m/>
    <m/>
    <m/>
    <m/>
    <n v="1"/>
    <n v="1"/>
    <s v="Superior"/>
    <n v="0"/>
    <n v="0"/>
    <s v="Minimo"/>
    <m/>
    <m/>
    <m/>
    <n v="1"/>
    <n v="0.5"/>
    <s v="Medio"/>
    <n v="120000000"/>
    <n v="0"/>
    <n v="0"/>
    <n v="0"/>
    <n v="0"/>
    <n v="0"/>
    <n v="0"/>
    <n v="0"/>
    <n v="0"/>
    <n v="0"/>
    <n v="120000000"/>
    <n v="0"/>
    <n v="0"/>
    <n v="0"/>
    <n v="0"/>
    <n v="0"/>
    <n v="0"/>
    <n v="0"/>
    <n v="0"/>
    <n v="0"/>
    <n v="0"/>
    <n v="0"/>
    <n v="0"/>
    <n v="0"/>
    <n v="0"/>
    <n v="0"/>
    <n v="0"/>
    <n v="0"/>
    <n v="0"/>
    <n v="0"/>
    <n v="0"/>
    <n v="0"/>
    <n v="0"/>
    <n v="0"/>
    <n v="0"/>
    <n v="0"/>
    <n v="0"/>
    <n v="0"/>
    <n v="0"/>
    <n v="0"/>
    <n v="0"/>
    <n v="0"/>
    <n v="0"/>
    <n v="0"/>
    <n v="120000000"/>
    <s v="Terminado"/>
    <s v="Expocuero Caribe 2024_x000a_Proyecto Denominación de Origen"/>
  </r>
  <r>
    <s v="MT209"/>
    <s v="7"/>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poyo para la transferencia y/o implementación de metodologías de aumento de la productividad"/>
    <s v="3502009"/>
    <s v="Unidades productivas beneficiadas en la implementación de estrategias para incrementar su productividad"/>
    <s v="350200900"/>
    <s v="Corresponde a la asistencia técnica que se les ofrece a las unidades productivas con el fin de alcanzar mayores niveles de productividad, a través de intervenciones en ejes tales como gestión de la calidad, logística, sostenibilidad ambiental, productividad operacional, transformación digital, eficiencia energética, productividad laboral, desarrollo y sofisticación de productos, gestión comercial, entre otros. Cada intervención incluye un diagnóstico, un plan de acción y una medición final."/>
    <s v="Número de unidades productivas"/>
    <s v="No"/>
    <s v="Numero"/>
    <n v="1"/>
    <s v="Acumulativo"/>
    <x v="8"/>
    <n v="0"/>
    <n v="1"/>
    <n v="0"/>
    <n v="0"/>
    <m/>
    <s v="ESTRATEGIA MUJERES EMPODERADAS Y PRODUCTIVAS (Tipo Banco: Banco de Gestiones) (Meta de la gestión: 1)_x000a__x000a_ESTRATEGIA DE MUJERES PRODUCTIVAS Y EMPODERADAS  diseñada para brindarles información práctica y  acompañamiento en la gestión de recursos, la formalización de sus ideas y el_x000a_ fortalecimiento de sus emprendimientos. (Tipo Banco: Banco de Gestiones) (Meta de la gestión: 1)"/>
    <s v="ESTRATEGIA DE MUJERES PRODUCTIVAS Y EMPODERADAS  diseñada para brindarles información práctica y  acompañamiento en la gestión de recursos, la formalización de sus ideas y el_x000a_ fortalecimiento de sus emprendimientos. (Tipo de banco: Banco de Gestiones) (Meta de la gestión: 1) (Ejecutado: 1)"/>
    <m/>
    <m/>
    <m/>
    <m/>
    <m/>
    <m/>
    <n v="1"/>
    <n v="1"/>
    <s v="Superior"/>
    <m/>
    <m/>
    <m/>
    <n v="1"/>
    <n v="1"/>
    <s v="Superior"/>
    <n v="0"/>
    <n v="0"/>
    <n v="0"/>
    <n v="0"/>
    <n v="0"/>
    <n v="0"/>
    <n v="0"/>
    <n v="0"/>
    <n v="0"/>
    <n v="0"/>
    <n v="0"/>
    <n v="0"/>
    <n v="0"/>
    <n v="0"/>
    <n v="0"/>
    <n v="0"/>
    <n v="0"/>
    <n v="0"/>
    <n v="0"/>
    <n v="3000000000"/>
    <n v="0"/>
    <n v="3000000000"/>
    <n v="0"/>
    <n v="0"/>
    <n v="0"/>
    <n v="0"/>
    <n v="0"/>
    <n v="0"/>
    <n v="0"/>
    <n v="0"/>
    <n v="0"/>
    <n v="0"/>
    <n v="0"/>
    <n v="0"/>
    <n v="0"/>
    <n v="0"/>
    <n v="0"/>
    <n v="0"/>
    <n v="0"/>
    <n v="0"/>
    <n v="0"/>
    <n v="0"/>
    <n v="0"/>
    <n v="0"/>
    <n v="3000000000"/>
    <m/>
    <s v="Proyecto Agencia de la Oportunidades con recursos de regalias FIR 60%"/>
  </r>
  <r>
    <s v="MT210"/>
    <s v="8"/>
    <s v="Sucre se Transforma: Competitividad Sostenible"/>
    <s v="Puntaje del Pilar Tamaño del Mercado en el IDC"/>
    <s v="6,13"/>
    <s v="Puntaje"/>
    <s v="2023"/>
    <s v="Consejo Privado de Competitividad - Universidad del Rosario"/>
    <s v="6,5"/>
    <s v="8- Trabajo Decente y Crecimiento Económico "/>
    <s v="Comercio e Industria"/>
    <s v="23"/>
    <s v="Sucre Competitivo"/>
    <s v="Comercio, industria y turismo"/>
    <s v="35"/>
    <s v="Productividad y competitividad de las empresas colombianas"/>
    <s v="3502"/>
    <s v="Servicio de apoyo financiero para el mejoramiento de productos o procesos"/>
    <s v="3502004"/>
    <s v="empresas beneficiadas"/>
    <s v="350200400"/>
    <s v="Con este servicio se busca financiar iniciativas de mejoramiento en la calidad de los productos y Servicio, así como en el mejoramiento de procesos productivos de las empresas nacionales."/>
    <s v="Número de empresas"/>
    <s v="No"/>
    <s v="Numero"/>
    <n v="60"/>
    <s v="Acumulativo"/>
    <x v="8"/>
    <n v="0"/>
    <n v="60"/>
    <n v="0"/>
    <n v="0"/>
    <m/>
    <s v="APOYO A LA PROMOCIÓN Y FOMENTO  Y FORTALECIMIENTO EMPRESARIAL  DE LOS SUBSECTORES CALZADO, MARROQUINERIA, ARTESANIAS, MODA, TEXTIL Y TURISMO 2025  EN EL DEPARTAMENTO DE SUCRE (Tipo Banco: Banco de Gestiones) (Meta de la gestión: 60)"/>
    <s v="APOYO A LA PROMOCIÓN Y FOMENTO  Y FORTALECIMIENTO EMPRESARIAL  DE LOS SUBSECTORES CALZADO, MARROQUINERIA, ARTESANIAS, MODA, TEXTIL Y TURISMO 2025  EN EL DEPARTAMENTO DE SUCRE (Tipo de banco: Banco de Gestiones) (Meta de la gestión: 60) (Ejecutado: 60)"/>
    <m/>
    <m/>
    <m/>
    <m/>
    <m/>
    <m/>
    <n v="60"/>
    <n v="1"/>
    <s v="Superior"/>
    <m/>
    <m/>
    <m/>
    <n v="60"/>
    <n v="1"/>
    <s v="Superior"/>
    <n v="0"/>
    <n v="0"/>
    <n v="0"/>
    <n v="0"/>
    <n v="0"/>
    <n v="0"/>
    <n v="0"/>
    <n v="0"/>
    <n v="0"/>
    <n v="0"/>
    <n v="0"/>
    <n v="0"/>
    <n v="0"/>
    <n v="0"/>
    <n v="0"/>
    <n v="0"/>
    <n v="0"/>
    <n v="0"/>
    <n v="0"/>
    <n v="2500000000"/>
    <n v="0"/>
    <n v="2500000000"/>
    <n v="0"/>
    <n v="0"/>
    <n v="0"/>
    <n v="0"/>
    <n v="0"/>
    <n v="0"/>
    <n v="0"/>
    <n v="0"/>
    <n v="0"/>
    <n v="0"/>
    <n v="0"/>
    <n v="0"/>
    <n v="0"/>
    <n v="0"/>
    <n v="0"/>
    <n v="0"/>
    <n v="0"/>
    <n v="0"/>
    <n v="0"/>
    <n v="0"/>
    <n v="0"/>
    <n v="0"/>
    <n v="2500000000"/>
    <m/>
    <s v="Proyecto de fortalecimiento de la Red Regional de Emprendimiento regalias FIR 60%"/>
  </r>
  <r>
    <s v="MT211"/>
    <s v="1"/>
    <s v="Sucre se Transforma: Competitividad Sostenible"/>
    <s v="Turismo Interno"/>
    <s v="17400"/>
    <s v="Número"/>
    <s v="2022"/>
    <s v="Perfiles económicos departamentales MinCIT, 2024"/>
    <s v="20000"/>
    <s v="8- Trabajo Decente y Crecimiento Económico "/>
    <s v="Comercio e Industria"/>
    <s v="23"/>
    <s v="Sucre Competitivo"/>
    <s v="Comercio, industria y turismo"/>
    <s v="35"/>
    <s v="Productividad y competitividad de las empresas colombianas"/>
    <s v="3502"/>
    <s v="Servicio de asistencia técnica para el desarrollo de iniciativas clústeres"/>
    <s v="3502007"/>
    <s v="Clústeres asistidos en la implementación de los planes de acción"/>
    <s v="350200700"/>
    <s v="Asesorías dirigidas al desarrollo de los planes de acción establecidos por las iniciativas clúster para profundizar o abrir nuevos mercados"/>
    <s v="Número de clusters"/>
    <s v="No"/>
    <s v="Numero"/>
    <n v="3"/>
    <s v="Acumulativo"/>
    <x v="8"/>
    <n v="1"/>
    <n v="2"/>
    <n v="0"/>
    <n v="0"/>
    <s v="CLUSTER DE TURISMO DE NATURALEZA MONTES DE MARIA  POR GESTIÓN CON APOYO DE USAID PROGRAMA DE TURISMO DE NATURALEZA A PRESENTARSE EN LAS CONVOCATORIAS DE COLOMBIA PRODUCTIVA DE INICIATIVAS CLUSTER  (EN CONFORMACIÓN)                                          (BPIN: Por Gestión) (Meta del Proyecto: 1) (Ejecución 2024: 1)_x000a__x000a_CLUSTER DE TURISMO NAUTICO EN EJECUCIÓN GANADORES Y BENENFICIARIOS DE UNA CONVOCATORIA DE EMPRETUR (COLOMBIA PRODUCTIVA) EN EL GOLFO DE MORROSQUILLO (BPIN: Por Gestión) (Meta del Proyecto: 1) (Ejecución 2024: 1)"/>
    <s v="CLUSTER DE YUCA (Tipo Banco: Banco de Gestiones) (Meta de la gestión: 1)_x000a__x000a_CLUSTER APICOLA (Tipo Banco: Banco de Gestiones) (Meta de la gestión: 1)_x000a__x000a_ASISTENCIA TECNICA CLUSTER DE TURISMO DE NATURALEZA (Tipo Banco: Banco de Gestiones) (Meta de la gestión: 1)_x000a__x000a_ASISTENCIA TECNICA CLUSTER APICOLA (Tipo Banco: Banco de Gestiones) (Meta de la gestión: 1)"/>
    <s v="ASISTENCIA TECNICA CLUSTER DE TURISMO DE NATURALEZA (Tipo de banco: Banco de Gestiones) (Meta de la gestión: 1) (Ejecutado: 1)_x000a__x000a_ASISTENCIA TECNICA CLUSTER APICOLA (Tipo de banco: Banco de Gestiones) (Meta de la gestión: 1) (Ejecutado: 1)"/>
    <s v="Fortalecimiento de la Comisión Regional de Competitividad e Innovación para la vigencia 2026 del Departamento de Sucre (BPIN: 202500000048328) (Meta del proyecto: 2) (Tipo de Banco: Banco Territorial)"/>
    <m/>
    <m/>
    <n v="2"/>
    <n v="1"/>
    <s v="Superior"/>
    <n v="2"/>
    <n v="1"/>
    <s v="Superior"/>
    <m/>
    <m/>
    <m/>
    <n v="4"/>
    <n v="1"/>
    <s v="Superior"/>
    <n v="0"/>
    <n v="0"/>
    <n v="0"/>
    <n v="0"/>
    <n v="0"/>
    <n v="0"/>
    <n v="0"/>
    <n v="0"/>
    <n v="0"/>
    <n v="100000000"/>
    <n v="100000000"/>
    <n v="0"/>
    <n v="0"/>
    <n v="0"/>
    <n v="0"/>
    <n v="0"/>
    <n v="0"/>
    <n v="0"/>
    <n v="0"/>
    <n v="0"/>
    <n v="100000000"/>
    <n v="100000000"/>
    <n v="0"/>
    <n v="0"/>
    <n v="0"/>
    <n v="0"/>
    <n v="0"/>
    <n v="0"/>
    <n v="0"/>
    <n v="0"/>
    <n v="0"/>
    <n v="100000000"/>
    <n v="100000000"/>
    <n v="0"/>
    <n v="0"/>
    <n v="0"/>
    <n v="0"/>
    <n v="0"/>
    <n v="0"/>
    <n v="0"/>
    <n v="0"/>
    <n v="0"/>
    <n v="100000000"/>
    <n v="100000000"/>
    <n v="400000000"/>
    <s v="El proyecto va en un 80% de ejecución."/>
    <s v="Convocatorias de Viceministerio de turismo y  comercio de Colombia Productiva para financiar iniciativas cluster _x000a__x000a_1. Conformacion del Cluster de turismo de naturaleza de Montes de María con apoyo de Usaid._x000a_En el marco de la Semana de la Internacionalizac"/>
  </r>
  <r>
    <s v="MT212"/>
    <s v="2"/>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Servicio de apoyo financiero para la competitividad turística"/>
    <s v="3502036"/>
    <s v="proyectos cofinanciados para la adecuación de la oferta turística"/>
    <s v="350203600"/>
    <s v="Con este servicio se busca financiar a través de FONTUR proyectos que se orienten a mejorar la calidad de los recursos turísticos y los factores que los diferencian y los hacen deseables para los turistas. De igual forma mejorar la capacidad de los empresarios del sector de generar rentabilidad y de mantener el negocio en el tiempo."/>
    <s v="Número de proyectos"/>
    <s v="No"/>
    <s v="Numero"/>
    <n v="6"/>
    <s v="Acumulativo"/>
    <x v="8"/>
    <n v="1"/>
    <n v="1"/>
    <n v="3"/>
    <n v="1"/>
    <s v="APOYO A LA RECERTIFICACIÓN DE PLAYAS TURÍSTICAS EN EL SELLO DE CALIDAD AMBIENTAL BANDERA AZUL PARA LA VIGENCIA 2024 EN MUNICIPIOS DE COVEÑAS Y SANTIAGO DE TOLÚ DEL DEPARTAMENTO DE SUCRE - HOMOLOGADO (BPIN: 2024002700054) (Meta del Proyecto: 1) (Ejecución 2024: 1)_x000a__x000a_Llegada de nueva aérealinea Moon flight al aeropuerto de Corozal con ruta hacia Medellín, y nuevas rutas hacia el eje cafetero en temporada de Diciembre y fin de año desde el aeropuerto de Tolú y  ⁠Regreso con la Aerolínea CLIC. (BPIN: Por Gestión) (Meta del Proyecto: 1) (Ejecución 2024: 1)_x000a__x000a_Ampliación de nuevas frecuencias de vuelo con la ruta SATENA desde el aeropuerto de Corozal hacia Bogotá y Ruta medelllin-Corozal-Medellín con SATENA. (BPIN: Por Gestión) (Meta del Proyecto: 1) (Ejecución 2024: 1)_x000a__x000a_Ruta Gastronómica de Sucre con IILA-Italia -Firma de Memorandum de entendimiento con Cooperacion Internacional IILA para el diseño, construcción e implementación de la Ruta Turistica Gastronomica. (BPIN: Por Gestión) (Meta del Proyecto: 1) (Ejecución 2024: 1)_x000a__x000a_Creacion y validación de la ruta de turismos cultural Ruta Macondo logrando incluir a los municipios de Since y Sucre, en la gran ruta cultural del Caribe Colombiano, esto en apoyo con Rap Caribe (BPIN: Por Gestión) (Meta del Proyecto: 1) (Ejecución 2024: 1)_x000a__x000a_Diseño y creación de la Ruta Turitica  Etnica Paraiso Ancentral del municipio de Sampués, en el marco de la feria Nacional del Sombrero Vueltiao. (BPIN: Por Gestión) (Meta del Proyecto: 1) (Ejecución 2024: 1)"/>
    <m/>
    <m/>
    <m/>
    <m/>
    <m/>
    <n v="6"/>
    <n v="1"/>
    <s v="Superior"/>
    <n v="0"/>
    <n v="1"/>
    <s v="Superior"/>
    <m/>
    <n v="1"/>
    <s v="Superior"/>
    <n v="6"/>
    <n v="1"/>
    <s v="Superior"/>
    <n v="120000000"/>
    <n v="0"/>
    <n v="0"/>
    <n v="0"/>
    <n v="0"/>
    <n v="100000000"/>
    <n v="0"/>
    <n v="0"/>
    <n v="0"/>
    <n v="0"/>
    <n v="220000000"/>
    <n v="120000000"/>
    <n v="0"/>
    <n v="0"/>
    <n v="0"/>
    <n v="0"/>
    <n v="100000000"/>
    <n v="0"/>
    <n v="0"/>
    <n v="1895000000"/>
    <n v="0"/>
    <n v="2115000000"/>
    <n v="120000000"/>
    <n v="0"/>
    <n v="0"/>
    <n v="0"/>
    <n v="0"/>
    <n v="100000000"/>
    <n v="0"/>
    <n v="0"/>
    <n v="0"/>
    <n v="0"/>
    <n v="220000000"/>
    <n v="120000000"/>
    <n v="0"/>
    <n v="0"/>
    <n v="0"/>
    <n v="0"/>
    <n v="100000000"/>
    <n v="0"/>
    <n v="0"/>
    <n v="0"/>
    <n v="0"/>
    <n v="220000000"/>
    <n v="2775000000"/>
    <s v="El proyecto va en un 50% de ejecución."/>
    <s v="Diseño De Un Producto Turístico Que Genere Competitividad y Sostenibilidad En El Sector Del Turismo Étnico Cultural Para Las Comunidades Indígenas Y Afro Del Golfo De Morrosquillo En El Departamento De Sucre._x000a__x000a_Proyecto bandera azul recursos propios _x000a__x000a_Proy"/>
  </r>
  <r>
    <s v="MT213"/>
    <s v="3"/>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Servicio de apoyo financiero para la promoción turística nacional e internacional"/>
    <s v="3502037"/>
    <s v="Proyectos cofinanciados para promover el mercadeo y promoción turística a nivel nacional e internacional"/>
    <s v="350203700"/>
    <s v="Con este servicio se busca financiar a través de FONTUR proyectos para promover productos  turísticos de crecimiento y alto valor, así como  destinos turísticos a nivel nacional e internacional."/>
    <s v="Número de proyectos"/>
    <s v="No"/>
    <s v="Numero"/>
    <n v="3"/>
    <s v="Acumulativo"/>
    <x v="8"/>
    <n v="0"/>
    <n v="0"/>
    <n v="2"/>
    <n v="1"/>
    <s v="Semana de la Internacionalización._x000a_La variada y nutrida agenda se desarrolla gracias al trabajo coordinado y articulado entre ProSincelejo, ProColombia, la Corporación Educativa del Caribe (CECAR), la Cámara de Comercio de Sincelejo, la Comisión Regional de Competitividad e Innovación, la Universidad de Sucre, la Gobernación de Sucre y la Corporación Universitaria Antonio José de Sucre, entre otros (BPIN: Por Gestión) (Meta del Proyecto: 1) (Ejecución 2024: 1)"/>
    <m/>
    <m/>
    <s v="Fortalecimiento al sector turístico a través del Plan de Desarrollo Turístico Departamental, el uso de datos y tecnologías, y la promoción y posicionamiento del departamento de Sucre.  Sucre (Meta del proyecto: 1) (Tipo de Banco: Banco Territorial)_x000a__x000a_Apoyo a la promoción y posicionamiento en la Vitrina ANATO 2026 del sector Turístico del departamento de Sucre (BPIN: 202600000005926) (Meta del proyecto: 1) (Tipo de Banco: Banco Territorial)"/>
    <m/>
    <m/>
    <n v="1"/>
    <n v="1"/>
    <s v="Superior"/>
    <m/>
    <m/>
    <m/>
    <m/>
    <n v="0"/>
    <s v="Minimo"/>
    <n v="1"/>
    <n v="0.33333333333333331"/>
    <s v="Medio"/>
    <n v="200000000"/>
    <n v="0"/>
    <n v="0"/>
    <n v="0"/>
    <n v="0"/>
    <n v="0"/>
    <n v="0"/>
    <n v="0"/>
    <n v="0"/>
    <n v="0"/>
    <n v="200000000"/>
    <n v="200000000"/>
    <n v="0"/>
    <n v="0"/>
    <n v="0"/>
    <n v="0"/>
    <n v="0"/>
    <n v="0"/>
    <n v="0"/>
    <n v="0"/>
    <n v="0"/>
    <n v="200000000"/>
    <n v="200000000"/>
    <n v="0"/>
    <n v="0"/>
    <n v="0"/>
    <n v="0"/>
    <n v="0"/>
    <n v="0"/>
    <n v="0"/>
    <n v="0"/>
    <n v="0"/>
    <n v="200000000"/>
    <n v="200000000"/>
    <n v="0"/>
    <n v="0"/>
    <n v="0"/>
    <n v="0"/>
    <n v="0"/>
    <n v="0"/>
    <n v="0"/>
    <n v="0"/>
    <n v="0"/>
    <n v="200000000"/>
    <n v="800000000"/>
    <s v="Terminado"/>
    <s v="Proyecto de participacion en la feria AGRIFERIA en italia recursos propios_x000a__x000a_Semana de la Internacionalización - La variada y nutrida agenda se desarrolla gracias al trabajo coordinado y articulado entre ProSincelejo, ProColombia, la Corporación Educativa "/>
  </r>
  <r>
    <s v="MT214"/>
    <s v="4"/>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Centro turístico mantenido"/>
    <s v="3502055"/>
    <s v="Centro turístico mantenido"/>
    <s v="350205500"/>
    <s v="Obras para mantener el inmueble en las debidas condiciones de higiene y ornato sin afectar su materia original, su estructura portante, su distribución interior y sus características funcionales Incluye obras de mantenimiento y reparación como limpieza, renovación de pintura, eliminación de goteras, remplazo de piezas en mal estado, obras de drenaje, control de humedades."/>
    <s v="Número de centros turísticos"/>
    <s v="No"/>
    <s v="Numero"/>
    <n v="1"/>
    <s v="Acumulativo"/>
    <x v="8"/>
    <n v="0"/>
    <n v="0"/>
    <n v="1"/>
    <n v="0"/>
    <m/>
    <m/>
    <m/>
    <s v="APOYO PARA LA AMBIENTACIÓN TURÍSTICA Y APROPIACIÓN CULTURAL DE LA OBRA Y VIDA DE GABRIEL GARCÍA MÁRQUEZ COMO PRODUCTO TURÍSTICO DEL MUNICIPIO DE SUCRE, EN EL MARCO DE LA REACTIVACIÓN ECONÓMICA DEL DEPARTAMENTO DE SUCRE (2021002700148) (BPIN: 2021002700148)"/>
    <m/>
    <m/>
    <m/>
    <m/>
    <m/>
    <m/>
    <m/>
    <m/>
    <m/>
    <n v="0"/>
    <s v="Minimo"/>
    <n v="0"/>
    <n v="0"/>
    <s v="Minimo"/>
    <m/>
    <m/>
    <m/>
    <m/>
    <m/>
    <m/>
    <m/>
    <m/>
    <m/>
    <m/>
    <n v="0"/>
    <n v="500000000"/>
    <n v="0"/>
    <n v="0"/>
    <n v="0"/>
    <n v="0"/>
    <n v="0"/>
    <n v="500000000"/>
    <n v="0"/>
    <n v="1376310392"/>
    <n v="0"/>
    <n v="2376310392"/>
    <n v="500000000"/>
    <n v="0"/>
    <n v="0"/>
    <n v="0"/>
    <n v="0"/>
    <n v="0"/>
    <n v="500000000"/>
    <n v="0"/>
    <n v="0"/>
    <n v="200000000"/>
    <n v="1200000000"/>
    <n v="500000000"/>
    <n v="0"/>
    <n v="0"/>
    <n v="0"/>
    <n v="0"/>
    <n v="0"/>
    <n v="500000000"/>
    <n v="0"/>
    <n v="0"/>
    <n v="200000000"/>
    <n v="1200000000"/>
    <n v="4776310392"/>
    <s v="Proyecto en subsanaciones- Falta de apoyo infraestructura- "/>
    <s v="Ambientación Turística Y Apropiación Cultural De La Obra Y Vida De Gabriel García Márquez en el Departamento De Sucre CON RECURSOS FIR 60%"/>
  </r>
  <r>
    <s v="MT215"/>
    <s v="5"/>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Servicio de asistencia técnica a los entes territoriales para el desarrollo turístico"/>
    <s v="3502039"/>
    <s v="Entidades territoriales asistidas técnicamente"/>
    <s v="350203900"/>
    <s v="Asistencia y acompañamiento a los Entes Territoriales para la promoción y competitividad turística de sus regiones."/>
    <s v="Número de entidades territoriales"/>
    <s v="No"/>
    <s v="Numero"/>
    <n v="3"/>
    <s v="Acumulativo"/>
    <x v="8"/>
    <n v="0"/>
    <n v="1"/>
    <n v="1"/>
    <n v="1"/>
    <m/>
    <s v="ASISTENCIA TECNICA A LOS ENTES TERRITITORIALES TURISTICOS EN EL SEGUNDO CONSEJO DE SEGURIDAD TURISTICA 2025 (Tipo Banco: Banco de Gestiones) (Meta de la gestión: 1)"/>
    <s v="ASISTENCIA TECNICA A LOS ENTES TERRITITORIALES TURISTICOS EN EL SEGUNDO CONSEJO DE SEGURIDAD TURISTICA 2025 (Tipo de banco: Banco de Gestiones) (Meta de la gestión: 1) (Ejecutado: 1)"/>
    <m/>
    <m/>
    <m/>
    <m/>
    <m/>
    <m/>
    <n v="1"/>
    <n v="1"/>
    <s v="Superior"/>
    <m/>
    <n v="0"/>
    <s v="Minimo"/>
    <n v="1"/>
    <n v="0.33333333333333331"/>
    <s v="Medio"/>
    <n v="0"/>
    <n v="0"/>
    <n v="0"/>
    <n v="0"/>
    <n v="0"/>
    <n v="0"/>
    <n v="0"/>
    <n v="0"/>
    <n v="0"/>
    <n v="20000000"/>
    <n v="20000000"/>
    <n v="30000000"/>
    <n v="0"/>
    <n v="0"/>
    <n v="0"/>
    <n v="0"/>
    <n v="0"/>
    <n v="70000000"/>
    <n v="0"/>
    <n v="0"/>
    <n v="0"/>
    <n v="100000000"/>
    <n v="30000000"/>
    <n v="0"/>
    <n v="0"/>
    <n v="0"/>
    <n v="0"/>
    <n v="0"/>
    <n v="70000000"/>
    <n v="0"/>
    <n v="0"/>
    <n v="0"/>
    <n v="100000000"/>
    <n v="30000000"/>
    <n v="0"/>
    <n v="0"/>
    <n v="0"/>
    <n v="0"/>
    <n v="0"/>
    <n v="70000000"/>
    <n v="0"/>
    <n v="0"/>
    <n v="0"/>
    <n v="100000000"/>
    <n v="320000000"/>
    <m/>
    <s v="Viajes de familiarización CON COFINANCIACION FONTUR -ANATO"/>
  </r>
  <r>
    <s v="MT216"/>
    <s v="6"/>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Servicio de promoción turística"/>
    <s v="3502046"/>
    <s v="Campañas realizadas"/>
    <s v="350204600"/>
    <s v="Corresponde a campañas de divulgación y promoción de los atractivos turísticos de la zonas, así como las actividades para el posicionamiento de las regiones, departamentos y municipios como destinos turísticos."/>
    <s v="Número de campañas"/>
    <s v="No"/>
    <s v="Numero"/>
    <n v="4"/>
    <s v="No acumulativo"/>
    <x v="8"/>
    <n v="4"/>
    <n v="4"/>
    <n v="4"/>
    <n v="4"/>
    <s v="APOYO EN LA PROMOCIÓN Y POSICIONAMIENTO DEL SECTOR TURISMO EN LA VITRINA ANATO 2024 DEL DEPARTAMENTO DE SUCRE (BPIN: 2024002700017) (Meta del Proyecto: 1) (Ejecución 2024: 1)_x000a__x000a_IMPLEMENTACIÓN DE ACCIONES DE PROMOCIÓN Y VALORACIÓN INTERNACIONAL DEL TURISMO, LA CULTURA Y LA AGROINDUSTRIA DEL DEPARTAMENTO DE SUCRE (BPIN: 2024002700045) (Meta del Proyecto: 1) (Ejecución 2024: 1)_x000a__x000a_Apoyo a la promoción en el Mobile World Congress versión 2024 del sector turístico del Departamento de Sucre (BPIN: 2024002700025) (Meta del Proyecto: 1) (Ejecución 2024: 1)"/>
    <s v="APOYO A LA PROMOCION Y POSICIONAMIENTO EN LA VITRINA ANATO 2025 DEL SECTOR TURISTICO DEL DEPARTAMENTO DE SUCRE (BPIN: 202500000015173) (Tipo de Banco: Banco Territorial)_x000a__x000a_Implementación DE ESTRATEGIAS INTEGRALES DE PROMOCIÓN Y VALORIZACIÓN INTERNACIONAL DEL TURISMO, LA CULTURA Y LA AGROINDUSTRIA DEL DEPARTAMENTO DE   Sucre (BPIN: 202500000032721) (Tipo de Banco: Banco Territorial)"/>
    <s v="Apoyo A LA PROMOCIÓN Y POSICIONAMIENTO EN LA VITRINA TURÍSTICA ANATO 2025 DEL SECTOR TURÍSTICO DEL DEPARTAMENTO DE  Sucre (Bpin: 202500000015173) (Tipo de Banco: Banco Territorial) (Meta total del indicador: 1.0) (Meta total de la vigencia: 1.0) (Ejecutado: 2.0)_x000a__x000a_Implementación DE ESTRATEGIAS INTEGRALES DE PROMOCIÓN Y VALORIZACIÓN INTERNACIONAL DEL TURISMO, LA CULTURA Y LA AGROINDUSTRIA DEL DEPARTAMENTO DE   Sucre (Bpin: 202500000032721) (Tipo de Banco: Banco Territorial) (Meta total del indicador: 1.0) (Meta total de la vigencia: 1.0) (Ejecutado: 1.0)"/>
    <s v="Apoyo a la promoción y posicionamiento en la Vitrina ANATO 2026 del sector Turístico del departamento de Sucre (BPIN: 202600000005926) (Meta del proyecto: 1) (Tipo de Banco: Banco Territorial) (Estado en Portafolio: Entregado)"/>
    <m/>
    <m/>
    <n v="3"/>
    <n v="0.75"/>
    <s v="Alto"/>
    <n v="3"/>
    <n v="0.75"/>
    <s v="Alto"/>
    <m/>
    <n v="0"/>
    <s v="Minimo"/>
    <n v="6"/>
    <n v="1"/>
    <s v="Superior"/>
    <n v="278000000"/>
    <n v="0"/>
    <n v="0"/>
    <n v="0"/>
    <n v="0"/>
    <n v="0"/>
    <n v="0"/>
    <n v="0"/>
    <n v="0"/>
    <n v="0"/>
    <n v="278000000"/>
    <n v="350000000"/>
    <n v="0"/>
    <n v="0"/>
    <n v="0"/>
    <n v="0"/>
    <n v="0"/>
    <n v="0"/>
    <n v="0"/>
    <n v="0"/>
    <n v="0"/>
    <n v="350000000"/>
    <n v="350000000"/>
    <n v="0"/>
    <n v="0"/>
    <n v="0"/>
    <n v="0"/>
    <n v="0"/>
    <n v="0"/>
    <n v="0"/>
    <n v="0"/>
    <n v="0"/>
    <n v="350000000"/>
    <n v="350000000"/>
    <n v="0"/>
    <n v="0"/>
    <n v="0"/>
    <n v="0"/>
    <n v="0"/>
    <n v="0"/>
    <n v="0"/>
    <n v="0"/>
    <n v="0"/>
    <n v="350000000"/>
    <n v="1328000000"/>
    <s v="Terminado"/>
    <s v="Proyectos VITRINA ANATO 2024-2027"/>
  </r>
  <r>
    <s v="MT217"/>
    <s v="7"/>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Embarcadero construido"/>
    <s v="3502060"/>
    <s v="Embarcadero construido"/>
    <s v="350206000"/>
    <s v="Corresponde a la construcción de la infraestructura para el embarque y desembarque de personas, mercancías, entre otros."/>
    <s v="Número de embarcaderos"/>
    <s v="No"/>
    <s v="Numero"/>
    <n v="3"/>
    <s v="Acumulativo"/>
    <x v="8"/>
    <n v="0"/>
    <n v="0"/>
    <n v="1"/>
    <n v="2"/>
    <m/>
    <m/>
    <m/>
    <s v="CONSTRUCCION Y ADECUACION DE LOS EMBARCADEROS MARITIMOS PUBLICOS UBICADOS EN EL MUNICIPIO DE TOLU, DEPARTAMENTO DE SUCRE (BPIN: 2023002700127) (Meta del proyecto: 1) (Tipo de Banco: Banco de Regalías) (Estado en Portafolio: Suspendido)"/>
    <m/>
    <m/>
    <m/>
    <m/>
    <m/>
    <m/>
    <m/>
    <m/>
    <m/>
    <n v="0"/>
    <s v="Minimo"/>
    <n v="0"/>
    <n v="0"/>
    <s v="Minimo"/>
    <n v="0"/>
    <n v="0"/>
    <n v="0"/>
    <n v="0"/>
    <n v="0"/>
    <n v="0"/>
    <n v="1250000000"/>
    <n v="0"/>
    <n v="9056050000"/>
    <n v="0"/>
    <n v="10306050000"/>
    <n v="0"/>
    <n v="0"/>
    <n v="0"/>
    <n v="0"/>
    <n v="0"/>
    <n v="0"/>
    <n v="1250000000"/>
    <n v="0"/>
    <n v="0"/>
    <n v="0"/>
    <n v="1250000000"/>
    <n v="0"/>
    <n v="0"/>
    <n v="0"/>
    <n v="0"/>
    <n v="0"/>
    <n v="0"/>
    <n v="0"/>
    <n v="0"/>
    <n v="0"/>
    <n v="0"/>
    <n v="0"/>
    <n v="0"/>
    <n v="0"/>
    <n v="0"/>
    <n v="0"/>
    <n v="0"/>
    <n v="0"/>
    <n v="0"/>
    <n v="0"/>
    <n v="0"/>
    <n v="0"/>
    <n v="0"/>
    <n v="11556050000"/>
    <m/>
    <s v="Proyecto pacto del Golfo Construcción PACTO DEL GOLFO de adecuación de los embarcaderos marítimos públicos, Ubicados en el Município de Santiago de Tolú departamento de Sucre, recursos de regalias fir 60%_x000a__x000a_Y Dos  embarcaderos (caimito y  San benito con fo"/>
  </r>
  <r>
    <s v="MT218"/>
    <s v="8"/>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Malecón Construido"/>
    <s v="3502078"/>
    <s v="Malecón Construido"/>
    <s v="350207800"/>
    <s v="Construcción de muro grueso a la orilla del mar o río para protección"/>
    <s v="Número de malecones"/>
    <s v="No"/>
    <s v="Numero"/>
    <n v="2"/>
    <s v="Acumulativo"/>
    <x v="8"/>
    <n v="1"/>
    <n v="1"/>
    <n v="0"/>
    <n v="0"/>
    <s v="CONSTRUCCION DEL MALECON Y ADECUACION DE LA AVENIDA PRIMERA DEL MUNICIPIO DE SUCRE (BPIN: 2022002700147) (Meta del Proyecto: 1) (Ejecución 2024: 1)"/>
    <s v="CONSTRUCCION DE MALECON TURISTICO DE LA SEGUNDA ENSENADA FASE I EN EL MUNICIPIO DE COVEÑAS, SUCRE (2021002700374) (BPIN: 2021002700374) (Tipo de Banco: Banco Territorial)"/>
    <s v="Construcción de Malecón Turístico de la Segunda ensenada Fase I en el Municipio de  Coveñas Sucre (Bpin: 2021002700374) (Tipo de Banco: Banco Territorial) (Meta total del indicador: 1.0) (Meta total de la vigencia: 0.0) (Ejecutado: 1.0)"/>
    <s v="REHABILITACION Y MEJORAMIENTO DE LA ZONA TURISTICA DE LA AVENIDA PRIMERA, FASE II ENTRE CALLE 15 Y LA CALLE 25 DEL MUNICIPIO DE SANTIAGO DE TOLU, DEPARTAMENTO DE SUCRE (2021002700364) (BPIN: 2021002700364) (Meta del proyecto: 1) (Tipo de Banco: Banco Territorial; Banco de Regalías) (Estado en Portafolio: Suspendido)"/>
    <m/>
    <m/>
    <n v="1"/>
    <n v="1"/>
    <s v="Superior"/>
    <n v="1"/>
    <n v="1"/>
    <s v="Superior"/>
    <m/>
    <m/>
    <m/>
    <n v="2"/>
    <n v="1"/>
    <s v="Superior"/>
    <m/>
    <m/>
    <m/>
    <m/>
    <m/>
    <m/>
    <m/>
    <m/>
    <m/>
    <m/>
    <n v="0"/>
    <n v="0"/>
    <n v="0"/>
    <n v="0"/>
    <n v="0"/>
    <n v="0"/>
    <n v="0"/>
    <n v="0"/>
    <n v="0"/>
    <n v="9999170326.666666"/>
    <n v="0"/>
    <n v="9999170326.666666"/>
    <n v="0"/>
    <n v="0"/>
    <n v="0"/>
    <n v="0"/>
    <n v="0"/>
    <n v="0"/>
    <n v="0"/>
    <n v="0"/>
    <n v="8272786271.7178364"/>
    <n v="0"/>
    <n v="8272786271.7178364"/>
    <n v="0"/>
    <n v="0"/>
    <n v="0"/>
    <n v="0"/>
    <n v="0"/>
    <n v="0"/>
    <n v="0"/>
    <n v="0"/>
    <n v="0"/>
    <n v="0"/>
    <n v="0"/>
    <n v="18271956598.384499"/>
    <s v="El proyecto va en un 70% de ejecución "/>
    <s v="Proyecto pacto del golfo Malecon segunda ensenada, con recursos regalias FIR 60%- en ejecucion, Segunda fase II tolu y malecon sucre"/>
  </r>
  <r>
    <s v="MT219"/>
    <s v="9"/>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Marina Construida"/>
    <s v="3502072"/>
    <s v="Marina Construida"/>
    <s v="350207200"/>
    <s v="Corresponde a la construcción del conjunto de instalaciones portuarias y embarcaderos en las que se realizan actividades de turismo, recreación."/>
    <s v="Número de marinas"/>
    <s v="No"/>
    <s v="Numero"/>
    <n v="1"/>
    <s v="Acumulativo"/>
    <x v="8"/>
    <n v="0"/>
    <n v="0"/>
    <n v="1"/>
    <n v="0"/>
    <m/>
    <m/>
    <m/>
    <s v="CONSTRUCCIÓN DE LA MARINA DEL GOLFO DE MORROSQUILLO UBICADA EN EL MUNICIPIO DE SANTIAGO DE TOLU, SUCRE (2022000020045) (BPIN: 2022000020045)"/>
    <m/>
    <m/>
    <m/>
    <m/>
    <m/>
    <m/>
    <m/>
    <m/>
    <m/>
    <n v="0"/>
    <s v="Minimo"/>
    <n v="0"/>
    <n v="0"/>
    <s v="Minimo"/>
    <n v="0"/>
    <n v="0"/>
    <n v="0"/>
    <n v="0"/>
    <n v="0"/>
    <n v="0"/>
    <n v="0"/>
    <n v="0"/>
    <n v="0"/>
    <n v="10000000000"/>
    <n v="10000000000"/>
    <n v="0"/>
    <n v="0"/>
    <n v="0"/>
    <n v="0"/>
    <n v="0"/>
    <n v="0"/>
    <n v="0"/>
    <n v="0"/>
    <n v="0"/>
    <n v="15000000000"/>
    <n v="15000000000"/>
    <n v="0"/>
    <n v="0"/>
    <n v="0"/>
    <n v="0"/>
    <n v="0"/>
    <n v="0"/>
    <n v="0"/>
    <n v="0"/>
    <n v="0"/>
    <n v="25000000000"/>
    <n v="25000000000"/>
    <n v="0"/>
    <n v="0"/>
    <n v="0"/>
    <n v="0"/>
    <n v="0"/>
    <n v="0"/>
    <n v="0"/>
    <n v="0"/>
    <n v="0"/>
    <n v="10000000000"/>
    <n v="10000000000"/>
    <n v="60000000000"/>
    <s v="N/A"/>
    <s v="Proyecto Pacto del Golfo, Diseño y construcción de la Marina. "/>
  </r>
  <r>
    <s v="MT220"/>
    <s v="10"/>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Centro de Convenciones Construido"/>
    <s v="3502050"/>
    <s v="Centro de Convenciones Construido"/>
    <s v="350205000"/>
    <s v="Corresponde a  la infraestructura construida para la realización de eventos, asambleas, seminarios de carácter comercial y empresarial, entre otros"/>
    <s v="Número de centros de convenciones"/>
    <s v="No"/>
    <s v="Numero"/>
    <n v="1"/>
    <s v="Acumulativo"/>
    <x v="8"/>
    <n v="0"/>
    <n v="0"/>
    <n v="1"/>
    <n v="0"/>
    <m/>
    <s v="Estudios y diseños para la construcción y dotación del centro multipropósito en el municipio de  Santiago de Tolú, Sucre (BPIN: 2022002700005) (Tipo de Banco: Banco de Regalías)"/>
    <s v="Estudios y diseños para la construcción y dotación del centro multipropósito en el municipio de  Santiago de Tolú, Sucre (BPIN: 2022002700005) (Tipo de banco: Banco de Regalías) (Meta total del proyecto: 1) (Ejecutado: 1.0)"/>
    <m/>
    <m/>
    <m/>
    <m/>
    <m/>
    <m/>
    <n v="1"/>
    <n v="1"/>
    <s v="Superior"/>
    <m/>
    <n v="1"/>
    <s v="Superior"/>
    <n v="1"/>
    <n v="1"/>
    <s v="Superior"/>
    <n v="0"/>
    <n v="0"/>
    <n v="0"/>
    <n v="0"/>
    <n v="0"/>
    <n v="0"/>
    <n v="0"/>
    <n v="0"/>
    <n v="6000000000"/>
    <n v="0"/>
    <n v="6000000000"/>
    <n v="0"/>
    <n v="0"/>
    <n v="0"/>
    <n v="0"/>
    <n v="0"/>
    <n v="0"/>
    <n v="0"/>
    <n v="0"/>
    <n v="6000000000"/>
    <n v="0"/>
    <n v="6000000000"/>
    <n v="0"/>
    <n v="0"/>
    <n v="0"/>
    <n v="0"/>
    <n v="0"/>
    <n v="0"/>
    <n v="0"/>
    <n v="0"/>
    <n v="6000000000"/>
    <n v="0"/>
    <n v="6000000000"/>
    <n v="0"/>
    <n v="0"/>
    <n v="0"/>
    <n v="0"/>
    <n v="0"/>
    <n v="0"/>
    <n v="0"/>
    <n v="0"/>
    <n v="0"/>
    <n v="0"/>
    <n v="0"/>
    <n v="18000000000"/>
    <s v="N/A"/>
    <s v="Proyecto Pacto del Golfo  Construcción centro de convenciones, recursos de regalias "/>
  </r>
  <r>
    <s v="MT221"/>
    <s v="11"/>
    <s v="Sucre se Transforma: Competitividad Sostenible"/>
    <s v="Turismo Interno"/>
    <s v="17400"/>
    <s v="Número"/>
    <s v="2022"/>
    <s v="Perfiles económicos departamentales MinCIT, 2024"/>
    <s v="20000"/>
    <s v="8- Trabajo Decente y Crecimiento Económico "/>
    <s v="Turismo"/>
    <s v="24"/>
    <s v="Competitividad Turística: Sucre Belleza Sin Igual"/>
    <s v="Comercio, industria y turismo"/>
    <s v="35"/>
    <s v="Productividad y competitividad de las empresas colombianas"/>
    <s v="3502"/>
    <s v="Documentos de planeación"/>
    <s v="3502047"/>
    <s v="Documentos de planeación elaborados"/>
    <s v="350204700"/>
    <s v="Consiste en la formulación de documentos cuyo objetivo es plasmar una visión de futuro a nivel país, entidad territorial, comunidad, sector, región, entidad o cualquier nivel de desagregación que se requiera, plasmando elementos como políticas públicas, planes objetivos, estrategias, metas e indicadores"/>
    <s v="Número de documentos"/>
    <s v="Sí"/>
    <s v="Numero"/>
    <n v="1"/>
    <s v="Acumulativo"/>
    <x v="8"/>
    <n v="0"/>
    <n v="0"/>
    <n v="1"/>
    <n v="0"/>
    <m/>
    <m/>
    <m/>
    <m/>
    <m/>
    <m/>
    <m/>
    <m/>
    <m/>
    <m/>
    <m/>
    <m/>
    <m/>
    <n v="0"/>
    <s v="Minimo"/>
    <n v="0"/>
    <n v="0"/>
    <s v="Minimo"/>
    <n v="300000000"/>
    <n v="0"/>
    <n v="0"/>
    <n v="0"/>
    <n v="0"/>
    <n v="0"/>
    <n v="0"/>
    <n v="0"/>
    <n v="0"/>
    <n v="0"/>
    <n v="300000000"/>
    <n v="0"/>
    <n v="0"/>
    <n v="0"/>
    <n v="0"/>
    <n v="0"/>
    <n v="0"/>
    <n v="500000000"/>
    <n v="0"/>
    <n v="0"/>
    <n v="0"/>
    <n v="500000000"/>
    <n v="0"/>
    <n v="0"/>
    <n v="0"/>
    <n v="0"/>
    <n v="0"/>
    <n v="0"/>
    <n v="0"/>
    <n v="0"/>
    <n v="0"/>
    <n v="0"/>
    <n v="0"/>
    <n v="0"/>
    <n v="0"/>
    <n v="0"/>
    <n v="0"/>
    <n v="0"/>
    <n v="0"/>
    <n v="0"/>
    <n v="0"/>
    <n v="0"/>
    <n v="0"/>
    <n v="0"/>
    <n v="800000000"/>
    <m/>
    <s v="Plan sectorial de turismo"/>
  </r>
  <r>
    <s v="MT222"/>
    <s v="1"/>
    <s v="Sucre se Transforma: Competitividad Sostenible"/>
    <s v="Tasa de Desempleo"/>
    <s v="10.6%"/>
    <s v="Tasa"/>
    <s v="2022"/>
    <s v="DANE"/>
    <s v="0,09"/>
    <s v="8- Trabajo Decente y Crecimiento Económico "/>
    <s v="Trabajo y empleabilidad"/>
    <s v="25"/>
    <s v="Empleabilidad: Sucre en Acción"/>
    <s v="Trabajo"/>
    <s v="36"/>
    <s v="Generación y formalización del empleo"/>
    <s v="3602"/>
    <s v="Servicio de gestión para el emprendimiento solidario"/>
    <s v="3602003"/>
    <s v="Emprendimientos solidarios dinamizados"/>
    <s v="360200300"/>
    <s v="Se trata de la gestión que realiza Organizaciones Solidarias para la conformación de emprendimientos. Esto podrá incluir conformación, fortalecimiento, asesoría, empresas, modelo de evaluación, personas sensibilizadas, entre otros, que oriente la creación y fortalecimiento de dichas organizaciones. "/>
    <s v="Número de emprendimientos solidarios"/>
    <s v="No"/>
    <s v="Numero"/>
    <n v="500"/>
    <s v="Acumulativo"/>
    <x v="8"/>
    <n v="26"/>
    <n v="300"/>
    <n v="117"/>
    <n v="57"/>
    <s v="ESTRATEGIAS DE PRODUCTIVIDAD E INNOVACION, APOYO A EMPRENDIMIENTOS EN LA SEMANA DE LA AGROINDUSTRIA DE LA UNIVERSIDAD DE SUCRE (BPIN: Por gestión) (Meta del Proyecto: 26) (Ejecución 2024: 26)"/>
    <s v="Rueda de Negocios Compras Píblicas de Alimentos del Departamento de Sucre, en articulación con la ADR (Tipo Banco: Banco de Gestiones) (Meta de la gestión: 69)_x000a__x000a_ENCUENTRO COMERCIAL DE COSECHAS REGION CARIBE (Tipo Banco: Banco de Gestiones) (Meta de la gestión: 95)_x000a__x000a_CAPACITACIÓN &quot;ESQUEMA ASOCIATIVO&quot; Productores de betulia (Tipo Banco: Banco de Gestiones) (Meta de la gestión: 66)_x000a__x000a_Dinamización de emprendimiento por la estrategía: Mujer Empoderada y Porductiva en articulación con la Secretaría de Inclusión Social. (Tipo Banco: Banco de Gestiones) (Meta de la gestión: 80)_x000a__x000a_FORO INNOVACION TECNOLOGICA PARA UNA ACUICULTURA SUSTENTABLE EN EL DEPARTAMENTO DE SUCRE (Tipo Banco: Banco de Gestiones) (Meta de la gestión: 102)"/>
    <s v="Rueda de Negocios Compras Píblicas de Alimentos del Departamento de Sucre, en articulación con la ADR (Tipo de banco: Banco de Gestiones) (Meta de la gestión: 69) (Ejecutado: 69)_x000a__x000a_ENCUENTRO COMERCIAL DE COSECHAS REGION CARIBE (Tipo de banco: Banco de Gestiones) (Meta de la gestión: 95) (Ejecutado: 95)_x000a__x000a_CAPACITACIÓN &quot;ESQUEMA ASOCIATIVO&quot; Productores de betulia (Tipo de banco: Banco de Gestiones) (Meta de la gestión: 66) (Ejecutado: 66)_x000a__x000a_FORO INNOVACION TECNOLOGICA PARA UNA ACUICULTURA SUSTENTABLE EN EL DEPARTAMENTO DE SUCRE (Tipo de banco: Banco de Gestiones) (Meta de la gestión: 102) (Ejecutado: 102)"/>
    <s v="APOYO AL FORTALECIMIENTO DE LOS TRABAJADORES DE ECONOMIA POPULAR LUSTRABOTAS, TALABARTEROS Y CALZADISTAS CON ASIENTO EN EL PARQUE CENTRAL DEL MUNICIPIO DE SINCELEJO, DEPARTAMENTO DE SUCRE (BPIN: 202600000011925) (Meta del proyecto: 29) (Tipo de Banco: Banco Territorial) (Estado en Portafolio: Registrado en banco)_x000a__x000a_Fortalecimiento la gobernanza del centro de innovación y productividad- CIP de la Gobernación de Sucre (BPIN: 202500000050507) (Meta del proyecto: 1) (Tipo de Banco: Banco Territorial)_x000a__x000a_Fortalecimiento a la promoción de productores Agropecuarios en el marco de la Feria Artesanal Comercial; y XX Exposición equina grado B, a realizarse en el municipio de Sincelejo Sucre (BPIN: 202600000004578) (Meta del proyecto: 10) (Tipo de Banco: Banco Territorial)_x000a__x000a_Apoyo A LA PROMOCIÓN Y FORTALECIMIENTO COMERCIAL DEL SECTOR SOCIAL Y SOLIDARIO, EN EL MARCO DE LA FERIAEXPOSICIÓN AGROPECUARIA 2026 EN EL DEPARTAMENTO DE Sucre (BPIN: 202600000006674) (Meta del proyecto: 10) (Tipo de Banco: Banco Territorial)_x000a__x000a_Evento Marca Paisana del fondo Colombia en Paz (Tipo de Banco: Banco de Gestiones)"/>
    <m/>
    <s v="APOYO PARA LA REALIZACIÓN DE LA XXI FERIA DEL SECTOR SOCIAL Y SOLIDARIO DEL DEPARTAMENTO DE SUCRE (POR FORMULAR) (Bpin: ) (Meta del proyecto: 30)_x000a__x000a_Feria Equina_x000a__x000a_Feria Ganadera_x000a__x000a_Agencia de las Oportunidades"/>
    <n v="26"/>
    <n v="1"/>
    <s v="Superior"/>
    <n v="332"/>
    <n v="1"/>
    <s v="Superior"/>
    <m/>
    <n v="0"/>
    <s v="Minimo"/>
    <n v="358"/>
    <n v="0.71599999999999997"/>
    <s v="Alto"/>
    <n v="70000000"/>
    <n v="0"/>
    <n v="0"/>
    <n v="0"/>
    <n v="0"/>
    <n v="0"/>
    <n v="0"/>
    <n v="0"/>
    <n v="0"/>
    <n v="0"/>
    <n v="70000000"/>
    <n v="80000000"/>
    <n v="0"/>
    <n v="0"/>
    <n v="0"/>
    <n v="0"/>
    <n v="0"/>
    <n v="0"/>
    <n v="0"/>
    <n v="0"/>
    <n v="0"/>
    <n v="80000000"/>
    <n v="85000000"/>
    <n v="0"/>
    <n v="0"/>
    <n v="0"/>
    <n v="0"/>
    <n v="0"/>
    <n v="0"/>
    <n v="0"/>
    <n v="0"/>
    <n v="0"/>
    <n v="85000000"/>
    <n v="90000000"/>
    <n v="0"/>
    <n v="0"/>
    <n v="0"/>
    <n v="0"/>
    <n v="0"/>
    <n v="0"/>
    <n v="0"/>
    <n v="0"/>
    <n v="0"/>
    <n v="90000000"/>
    <n v="325000000"/>
    <m/>
    <s v="0"/>
  </r>
  <r>
    <s v="MT223"/>
    <s v="2"/>
    <s v="Sucre se Transforma: Competitividad Sostenible"/>
    <s v="Tasa de Desempleo"/>
    <s v="10.6%"/>
    <s v="Tasa"/>
    <s v="2022"/>
    <s v="DANE"/>
    <s v="0,09"/>
    <s v="8- Trabajo Decente y Crecimiento Económico "/>
    <s v="Trabajo y empleabilidad"/>
    <s v="25"/>
    <s v="Empleabilidad: Sucre en Acción"/>
    <s v="Trabajo"/>
    <s v="36"/>
    <s v="Generación y formalización del empleo"/>
    <s v="3602"/>
    <s v="Servicio de asistencia técnica para la generación y formalización de empresa"/>
    <s v="3602017"/>
    <s v="Planes de negocio formulados"/>
    <s v="360201700"/>
    <s v="Corresponde al servicio de asistencia brindado a los emprendedores Colombianos correspondiente al fortalecimiento de sus capacidades técnicas requeridas para formular un plan de negocio."/>
    <s v="Número de planes"/>
    <s v="No"/>
    <s v="Numero"/>
    <n v="500"/>
    <s v="Acumulativo"/>
    <x v="8"/>
    <n v="0"/>
    <n v="0"/>
    <n v="500"/>
    <n v="0"/>
    <m/>
    <m/>
    <m/>
    <s v="Fortalecimiento la gobernanza del centro de innovación y productividad- CIP de la Gobernación de Sucre (BPIN: 202500000050507) (Meta del proyecto: 5) (Tipo de Banco: Banco Territorial)"/>
    <m/>
    <m/>
    <m/>
    <m/>
    <m/>
    <m/>
    <m/>
    <m/>
    <m/>
    <n v="0"/>
    <s v="Minimo"/>
    <n v="0"/>
    <n v="0"/>
    <s v="Minimo"/>
    <n v="0"/>
    <n v="0"/>
    <n v="0"/>
    <n v="0"/>
    <n v="0"/>
    <n v="0"/>
    <n v="0"/>
    <n v="0"/>
    <n v="0"/>
    <n v="0"/>
    <n v="0"/>
    <n v="0"/>
    <n v="0"/>
    <n v="0"/>
    <n v="0"/>
    <n v="0"/>
    <n v="0"/>
    <n v="500000000"/>
    <n v="0"/>
    <n v="1666666666.666667"/>
    <n v="0"/>
    <n v="2166666666.666667"/>
    <n v="0"/>
    <n v="0"/>
    <n v="0"/>
    <n v="0"/>
    <n v="0"/>
    <n v="0"/>
    <n v="0"/>
    <n v="0"/>
    <n v="0"/>
    <n v="0"/>
    <n v="0"/>
    <n v="0"/>
    <n v="0"/>
    <n v="0"/>
    <n v="0"/>
    <n v="0"/>
    <n v="0"/>
    <n v="0"/>
    <n v="0"/>
    <n v="0"/>
    <n v="0"/>
    <n v="0"/>
    <n v="2166666666.666667"/>
    <s v="N/A"/>
    <s v="N/A"/>
  </r>
  <r>
    <s v="MT224"/>
    <s v="3"/>
    <s v="Sucre se Transforma: Competitividad Sostenible"/>
    <s v="Tasa de Desempleo"/>
    <s v="10.6%"/>
    <s v="Tasa"/>
    <s v="2022"/>
    <s v="DANE"/>
    <s v="0,09"/>
    <s v="8- Trabajo Decente y Crecimiento Económico "/>
    <s v="Trabajo y empleabilidad"/>
    <s v="25"/>
    <s v="Empleabilidad: Sucre en Acción"/>
    <s v="Trabajo"/>
    <s v="36"/>
    <s v="Generación y formalización del empleo"/>
    <s v="3602"/>
    <s v="Servicio de colocación laboral"/>
    <s v="3602004"/>
    <s v="Personas colocadas laboralmente"/>
    <s v="360200400"/>
    <s v="La colocación laboral es la que realiza actividades dirigidas a vincular buscadores de empleo y vacantes, brindando información para la mejor búsqueda."/>
    <s v="Número de personas"/>
    <s v="No"/>
    <s v="Numero"/>
    <n v="300"/>
    <s v="Acumulativo"/>
    <x v="8"/>
    <n v="0"/>
    <n v="150"/>
    <n v="150"/>
    <n v="0"/>
    <m/>
    <s v="ESTRATEGIA PARA LA FORMULACIÓN DE LA POLÍTICA PÚBLICA DE TRABAJO DIGNO Y DECENTE EN SUCRE EN EL MARCO DEL “MES DEL TRABAJO DIGNO Y DECENTE (Tipo Banco: Banco de Gestiones) (Meta de la gestión: 1)_x000a__x000a_Evento: Feria de Empleabilidad y presentación de oferta Institucional en el municipio de Santiago de Tolú. (Tipo Banco: Banco de Gestiones) (Meta de la gestión: 31)_x000a__x000a_FERIA DE EMPLEABILIDAD SINCELEJO EN ARTICULACION EN CONFASUCRE  (Tipo Banco: Banco de Gestiones) (Meta de la gestión: 60)"/>
    <s v="ESTRATEGIA PARA LA FORMULACIÓN DE LA POLÍTICA PÚBLICA DE TRABAJO DIGNO Y DECENTE EN SUCRE EN EL MARCO DEL “MES DEL TRABAJO DIGNO Y DECENTE (Tipo de banco: Banco de Gestiones) (Meta de la gestión: 1) (Ejecutado: 1)_x000a__x000a_Evento: Feria de Empleabilidad y presentación de oferta Institucional en el municipio de Santiago de Tolú. (Tipo de banco: Banco de Gestiones) (Meta de la gestión: 31) (Ejecutado: 31)_x000a__x000a_FERIA DE EMPLEABILIDAD SINCELEJO EN ARTICULACION EN CONFASUCRE  (Tipo de banco: Banco de Gestiones) (Meta de la gestión: 60) (Ejecutado: 60)"/>
    <s v="Feria de empleabilidad tolú: se llevó a cabo en el municipio de Santiago de Tolú, la Gran Feria de Empleabilidad, una actividad_x000a_organizada con el objetivo principal de mejorar las condiciones laborales de los habitantes de la región del Golfo del Morrosquillo. (Meta Programada: 27) (Tipo de Banco: Banco de Gestiones)"/>
    <s v="Feria de empleabilidad tolú: se llevó a cabo en el municipio de Santiago de Tolú, la Gran Feria de Empleabilidad, una actividad_x000a_organizada con el objetivo principal de mejorar las condiciones laborales de los habitantes de la región del Golfo del Morrosquillo. (Meta programada: 27) (Ejecución: 27) (Tipo de banco: Banco de Gestiones)"/>
    <m/>
    <m/>
    <m/>
    <m/>
    <n v="92"/>
    <n v="0.61333333333333329"/>
    <s v="Alto"/>
    <n v="27"/>
    <n v="0.18"/>
    <s v="Minimo"/>
    <n v="119"/>
    <n v="0.39666666666666667"/>
    <s v="Medio"/>
    <n v="0"/>
    <n v="0"/>
    <n v="0"/>
    <n v="0"/>
    <n v="0"/>
    <n v="0"/>
    <n v="0"/>
    <n v="0"/>
    <n v="0"/>
    <n v="0"/>
    <n v="0"/>
    <n v="0"/>
    <n v="0"/>
    <n v="0"/>
    <n v="0"/>
    <n v="0"/>
    <n v="0"/>
    <n v="500000000"/>
    <n v="0"/>
    <n v="1666666666.666667"/>
    <n v="0"/>
    <n v="2166666666.666667"/>
    <n v="0"/>
    <n v="0"/>
    <n v="0"/>
    <n v="0"/>
    <n v="0"/>
    <n v="0"/>
    <n v="0"/>
    <n v="0"/>
    <n v="0"/>
    <n v="0"/>
    <n v="0"/>
    <n v="0"/>
    <n v="0"/>
    <n v="0"/>
    <n v="0"/>
    <n v="0"/>
    <n v="0"/>
    <n v="0"/>
    <n v="0"/>
    <n v="0"/>
    <n v="0"/>
    <n v="0"/>
    <n v="2166666666.666667"/>
    <s v="N/A"/>
    <s v="N/A"/>
  </r>
  <r>
    <s v="MT225"/>
    <s v="4"/>
    <s v="Sucre se Transforma: Competitividad Sostenible"/>
    <s v="Tasa de Desempleo"/>
    <s v="10.6%"/>
    <s v="Tasa"/>
    <s v="2022"/>
    <s v="DANE"/>
    <s v="0,09"/>
    <s v="8- Trabajo Decente y Crecimiento Económico "/>
    <s v="Trabajo y empleabilidad"/>
    <s v="25"/>
    <s v="Empleabilidad: Sucre en Acción"/>
    <s v="Trabajo"/>
    <s v="36"/>
    <s v="Generación y formalización del empleo"/>
    <s v="3602"/>
    <s v="Servicio de asesoría técnica para el emprendimiento"/>
    <s v="3602032"/>
    <s v="Emprendimientos asesorados"/>
    <s v="360203200"/>
    <s v="Comprende la asesoría a emprendedores con iniciativas productivas para la identificación de oportunidades de negocio, ideación y validación en el mercado de las mismas a fin de lograr consolidar unidades productivas con acceso a mercados y activos productivos."/>
    <s v="Número de emprendimientos"/>
    <s v="No"/>
    <s v="Numero"/>
    <n v="2000"/>
    <s v="Acumulativo"/>
    <x v="8"/>
    <n v="58"/>
    <n v="450"/>
    <n v="1400"/>
    <n v="92"/>
    <s v="FORTALECIMIENTO A LA PROMOCION DE PRODUCTORES AGROPECUARIOS EN EL MARCO DE LA MUESTRA GASTRONOMICA, AGROINDUSTRIAL, COMERCIAL Y ARTESANAL Y 44° EXPOSICION EQUINA GRADO A, A REALIZARSE EN EL DEPARTAMENTO DE SUCRE (BPIN: 2024002700129) (Meta del Proyecto: 26) (Ejecución 2024: 26)_x000a__x000a_FORTALECIMIENTO A LA PROMOCION DE PRODUCTORES AGROPECUARIOS EN EL MARCO DE LA FERIA ARTESANAL, COMERCIAL Y XVII EXPOSICION EQUINA GRADO B A REALIZARSE EN EL MUNICIPIO DE SINCELEJO SUCRE (BPIN: 2024002700059) (Meta del Proyecto: 22) (Ejecución 2024: 22)_x000a__x000a_APOYO A LA PROMOCIÓN Y FORTALECIMIENTO COMERCIAL DE EMPRENDEDORES, EN EL MARCO DE LA FERIA EXPOSICIÓN AGROPECUARIA EN EL DEPARTAMENTO DE SUCRE (BPIN: 2024002700058) (Meta del Proyecto: 10) (Ejecución 2024: 10)"/>
    <s v="DIA INTERNACIONAL DE LA INNOVACIÓN (Tipo Banco: Banco de Gestiones) (Meta de la gestión: 93)_x000a__x000a_TALLER DIA MUNDIAL DE LAS ABEJAS (Tipo Banco: Banco de Gestiones) (Meta de la gestión: 36)_x000a__x000a_JORNADA DE CAPACITACIÓN SOBRE TÉCNICAS DE SALUD INTEGRAL EN EL TRABAJO Y ESTILOS DE VIDA SALUDABLE PARA MEJORAR LA PRODUCTIVIDAD (Tipo Banco: Banco de Gestiones) (Meta de la gestión: 31)_x000a__x000a_JORNADA DE CAPACITACIÓN Y OFERTA INSTITUCIONAL PARA_x000a_ASOCIACIONES DE MUJERES DEL DEPARTAMENTO DE SUCRE. _x000a_ (Tipo Banco: Banco de Gestiones) (Meta de la gestión: 145)_x000a__x000a_FERIA DE EMPRENDIMIENTOS EN EL MARCO DE LA FERIA EQUINA GRADO A 2025 EN EL MUNICIPIO DE SINCELJEO (Tipo Banco: Banco de Gestiones) (Meta de la gestión: 27)_x000a__x000a_Asesoria tecnica para el fortalecimiento en emprendimientos y empresarismo en el municipio de sincelejo, atra ves del programa escuela de negocios vision mujer que busca empoderar a las mujeres y fortalecer sus emprendimientos  (Tipo Banco: Banco de Gestiones) (Meta de la gestión: 62)_x000a__x000a_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Tipo Banco: Banco de Gestiones) (Meta de la gestión: 60)_x000a__x000a_Asesoria tecnica a los emprendimeintos del municipio de sincelejo en temas de asociatividad y fortalecimiento de nuevas ideas de negocio (Tipo Banco: Banco de Gestiones) (Meta de la gestión: 48)_x000a__x000a_Articulación y Gestión de la oferta Social para Jóvenes del programa fase II del programa Renta joven del departamento administrativo de Prosperidad Social del Municipio de San Luis de Since. (Tipo Banco: Banco de Gestiones) (Meta de la gestión: 17)_x000a__x000a_Fortalecimiento de empresas y el desarrollo de emprendimientos depersonas vd el desarrollo de emprendimientos de personas y comunidades en riesgo, mujeres.  (Tipo Banco: Banco de Gestiones) (Meta de la gestión: 147)_x000a__x000a_Fortalecimiento a la promoción de productores agropecuarios en el marco de la feria artesanal comercial y XIX exposición equina grado B, a realizarse en el municipio de Sincelejo Sucre (BPIN: 202500000022985) (Tipo de Banco: Banco Territorial)_x000a__x000a_APOYO AL DESARROLLO EMPRESARIAL Y ECONOMICO DE PEQUEÑOS EMPRENDEDORES EN EL AREA URBANA Y RURAL DEL MUNICIPIO DE TOLUVIEJO, DEPARTAMENTO DE SUCRE (BPIN: 202500000034385) (Tipo de Banco: Banco Territorial)_x000a__x000a_Apoyo A LA PROMOCIÓN Y FORTALECIMIENTO COMERCIAL DEL SECTOR SOCIAL Y SOLIDARIO, EN EL MARCO DE LA FERIAEXPOSICIÓN AGROPECUARIA 2025 EN EL DEPARTAMENTO DE SUCRE (BPIN: 202500000022982) (Tipo de Banco: Banco Territorial)"/>
    <s v="Apoyo A LA PROMOCIÓN Y FORTALECIMIENTO COMERCIAL DEL SECTOR SOCIAL Y SOLIDARIO, EN EL MARCO DE LA FERIAEXPOSICIÓN AGROPECUARIA 2025 EN EL DEPARTAMENTO DE  Sucre (Bpin: 202500000022982) (Tipo de Banco: Banco Territorial) (Meta total del indicador: 10.0) (Meta total de la vigencia: 10.0) (Ejecutado: 20.0)_x000a__x000a_Fortalecimiento a la promoción de productores agropecuarios en el marco de la feria artesanal comercial y XIX exposición equina grado B, a realizarse en el municipio de Sincelejo  Sucre (Bpin: 202500000022985) (Tipo de Banco: Banco Territorial) (Meta total del indicador: 22.0) (Meta total de la vigencia: 22.0) (Ejecutado: 44.0)_x000a__x000a_DIA INTERNACIONAL DE LA INNOVACIÓN (Tipo de banco: Banco de Gestiones) (Meta de la gestión: 93) (Ejecutado: 93)_x000a__x000a_TALLER DIA MUNDIAL DE LAS ABEJAS (Tipo de banco: Banco de Gestiones) (Meta de la gestión: 36) (Ejecutado: 36)_x000a__x000a_JORNADA DE CAPACITACIÓN SOBRE TÉCNICAS DE SALUD INTEGRAL EN EL TRABAJO Y ESTILOS DE VIDA SALUDABLE PARA MEJORAR LA PRODUCTIVIDAD (Tipo de banco: Banco de Gestiones) (Meta de la gestión: 31) (Ejecutado: 31)_x000a__x000a_JORNADA DE CAPACITACIÓN Y OFERTA INSTITUCIONAL PARA_x000a_ASOCIACIONES DE MUJERES DEL DEPARTAMENTO DE SUCRE. _x000a_ (Tipo de banco: Banco de Gestiones) (Meta de la gestión: 145) (Ejecutado: 145)_x000a__x000a_FERIA DE EMPRENDIMIENTOS EN EL MARCO DE LA FERIA EQUINA GRADO A 2025 EN EL MUNICIPIO DE SINCELJEO (Tipo de banco: Banco de Gestiones) (Meta de la gestión: 27) (Ejecutado: 27)_x000a__x000a_Asesoria tecnica para el fortalecimiento en emprendimientos y empresarismo en el municipio de sincelejo, atra ves del programa escuela de negocios vision mujer que busca empoderar a las mujeres y fortalecer sus emprendimientos  (Tipo de banco: Banco de Gestiones) (Meta de la gestión: 62) (Ejecutado: 62)_x000a__x000a_Jornada de capacitación conecta region caribe, con el programa del Ministerio de Tecnologías de la Información y las Comunicaciones (MinTIC) de Colombia, en alianza con la Universidad de Cartagena, que busca impulsar la transformación digital del turismo en la costa Caribe colombiana. Para ello, capacita a emprendedores y prestadores de servicios turísticos en habilidades digitales y les proporciona una plataforma tecnológica para promocionar sus negocios y conectar con turistas nacionales e internacionales.  (Tipo de banco: Banco de Gestiones) (Meta de la gestión: 60) (Ejecutado: 60)_x000a__x000a_Asesoria tecnica a los emprendimeintos del municipio de sincelejo en temas de asociatividad y fortalecimiento de nuevas ideas de negocio (Tipo de banco: Banco de Gestiones) (Meta de la gestión: 48) (Ejecutado: 48)_x000a__x000a_Articulación y Gestión de la oferta Social para Jóvenes del programa fase II del programa Renta joven del departamento administrativo de Prosperidad Social del Municipio de San Luis de Since. (Tipo de banco: Banco de Gestiones) (Meta de la gestión: 17) (Ejecutado: 17)_x000a__x000a_Fortalecimiento de empresas y el desarrollo de emprendimientos depersonas vd el desarrollo de emprendimientos de personas y comunidades en riesgo, mujeres.  (Tipo de banco: Banco de Gestiones) (Meta de la gestión: 147) (Ejecutado: 147)"/>
    <s v="Fortalecimiento productivo y empresarial para emprendedores del sector de confecciones, costureria y modistería del municipio de San Antonio de Palmito del departamento de Sucre (BPIN: 202600000005088) (Meta del proyecto: 20) (Tipo de Banco: Banco Territorial) (Estado en Portafolio: En estudios previos)_x000a__x000a_Fortalecimiento la gobernanza del centro de innovación y productividad- CIP de la Gobernación de Sucre (BPIN: 202500000050507) (Meta del proyecto: 5) (Tipo de Banco: Banco Territorial)_x000a__x000a_Fortalecimiento empresarial de los productores artesanos de caña flecha, hilos y hamaca del municipio de Sampués en el departamento de Sucre (BPIN: 202600000000784) (Meta del proyecto: 7) (Tipo de Banco: Banco Territorial)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2)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6)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4)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43)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293) (Tipo de Banco: Banco de Gestiones)_x000a__x000a_ Socialización y Acompañamiento a la Convocatoria “Las Jefas de Hogar_x000a_Sostienen la Economía Popular” (Meta Programada: 284) (Tipo de Banco: Banco de Gestiones)"/>
    <s v="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2) (Ejecución: 132)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6) (Ejecución: 136)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134) (Ejecución: 134)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43) (Ejecución: 43) (Tipo de banco: Banco de Gestiones)_x000a__x000a_Convocatoria  dirigida a micronegocios de propiedad y liderados por mujeres cabeza de familia que potencia el crecimiento de los emprendimientos en el departamento de Sucre con un mensaje de respaldo al liderazgo femenino y al emprendimiento local para apoyar a las mujeres sucreñas de cinco municipios._x000a_ (Meta programada: 293) (Ejecución: 293) (Tipo de banco: Banco de Gestiones)_x000a__x000a_ Socialización y Acompañamiento a la Convocatoria “Las Jefas de Hogar_x000a_Sostienen la Economía Popular” (Meta programada: 284) (Ejecución: 284) (Tipo de banco: Banco de Gestiones)"/>
    <m/>
    <n v="58"/>
    <n v="1"/>
    <s v="Superior"/>
    <n v="730"/>
    <n v="1"/>
    <s v="Superior"/>
    <n v="1022"/>
    <n v="0.73"/>
    <s v="Alto"/>
    <n v="1810"/>
    <n v="0.90500000000000003"/>
    <s v="Alto"/>
    <n v="0"/>
    <n v="0"/>
    <n v="0"/>
    <n v="0"/>
    <n v="0"/>
    <n v="0"/>
    <n v="0"/>
    <n v="0"/>
    <n v="0"/>
    <n v="0"/>
    <n v="0"/>
    <n v="0"/>
    <n v="0"/>
    <n v="0"/>
    <n v="0"/>
    <n v="0"/>
    <n v="0"/>
    <n v="0"/>
    <n v="0"/>
    <n v="789426899.5"/>
    <n v="0"/>
    <n v="789426899.5"/>
    <n v="0"/>
    <n v="0"/>
    <n v="0"/>
    <n v="0"/>
    <n v="0"/>
    <n v="0"/>
    <n v="0"/>
    <n v="0"/>
    <n v="789426899.5"/>
    <n v="0"/>
    <n v="789426899.5"/>
    <n v="0"/>
    <n v="0"/>
    <n v="0"/>
    <n v="0"/>
    <n v="0"/>
    <n v="0"/>
    <n v="0"/>
    <n v="0"/>
    <n v="0"/>
    <n v="0"/>
    <n v="0"/>
    <n v="1578853799"/>
    <s v="Los tres proyectos están terminados"/>
    <s v="Proyecto de las ferias feria equina, feria cogasucre, expoxucre _x000a__x000a_agencia de las oportunidades"/>
  </r>
  <r>
    <s v="MT226"/>
    <s v="5"/>
    <s v="Sucre se Transforma: Competitividad Sostenible"/>
    <s v="Tasa de Desempleo"/>
    <s v="10.6%"/>
    <s v="Tasa"/>
    <s v="2022"/>
    <s v="DANE"/>
    <s v="0,09"/>
    <s v="8- Trabajo Decente y Crecimiento Económico "/>
    <s v="Trabajo y empleabilidad"/>
    <s v="25"/>
    <s v="Empleabilidad: Sucre en Acción"/>
    <s v="Trabajo"/>
    <s v="36"/>
    <s v="Derechos fundamentales del trabajo y fortalecimiento del diálogo social"/>
    <s v="3604"/>
    <s v="Documentos normativos"/>
    <s v="3604003"/>
    <s v="Documentos normativos elaborados"/>
    <s v="360400300"/>
    <s v="Documentos para dar a conocer los lineamientos, estrategias y medios disponibles para la aplicación y promoción de los derechos fundamentales del trabajo a nivel nacional, territorial y regional."/>
    <s v="Número de documentos"/>
    <s v="No"/>
    <s v="Numero"/>
    <n v="1"/>
    <s v="Acumulativo"/>
    <x v="8"/>
    <n v="0"/>
    <n v="1"/>
    <n v="0"/>
    <n v="0"/>
    <m/>
    <s v="Proyecto Poltica Publico de empleo y trabajo digno y decente (Tipo Banco: Banco de Gestiones) (Meta de la gestión: 1)_x000a__x000a_Documento Tecnico POLÍTICA PÚBLICA DE TRABAJO DIGNO Y DECENTE EN SUCRE (Tipo Banco: Banco de Gestiones) (Meta de la gestión: 1)"/>
    <s v="Documento Tecnico POLÍTICA PÚBLICA DE TRABAJO DIGNO Y DECENTE EN SUCRE (Tipo de banco: Banco de Gestiones) (Meta de la gestión: 1) (Ejecutado: 1)"/>
    <m/>
    <m/>
    <m/>
    <m/>
    <m/>
    <m/>
    <n v="1"/>
    <n v="1"/>
    <s v="Superior"/>
    <m/>
    <m/>
    <m/>
    <n v="1"/>
    <n v="1"/>
    <s v="Superior"/>
    <n v="0"/>
    <n v="0"/>
    <n v="0"/>
    <n v="0"/>
    <n v="0"/>
    <n v="0"/>
    <n v="0"/>
    <n v="0"/>
    <n v="0"/>
    <n v="0"/>
    <n v="0"/>
    <n v="0"/>
    <n v="0"/>
    <n v="0"/>
    <n v="0"/>
    <n v="0"/>
    <n v="0"/>
    <n v="150000000"/>
    <n v="0"/>
    <n v="0"/>
    <n v="0"/>
    <n v="150000000"/>
    <n v="0"/>
    <n v="0"/>
    <n v="0"/>
    <n v="0"/>
    <n v="0"/>
    <n v="0"/>
    <n v="0"/>
    <n v="0"/>
    <n v="0"/>
    <n v="0"/>
    <n v="0"/>
    <n v="0"/>
    <n v="0"/>
    <n v="0"/>
    <n v="0"/>
    <n v="0"/>
    <n v="0"/>
    <n v="0"/>
    <n v="0"/>
    <n v="0"/>
    <n v="0"/>
    <n v="0"/>
    <n v="150000000"/>
    <m/>
    <s v="Politica de empleo y trabajo digno "/>
  </r>
  <r>
    <s v="MT227"/>
    <s v="1"/>
    <s v="Sucre se Transforma: Competitividad Sostenible"/>
    <s v="Inversión en actividades de Ciencia, Tecnología e Innovación ATCI frente al PIB Nacional "/>
    <s v="0,0027299999999999998"/>
    <s v="Porcentaje"/>
    <s v="2021"/>
    <s v="Minciencias, 2021"/>
    <s v="0,0027799999999999999"/>
    <s v="15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6"/>
    <s v="Fortalecimiento de la gobernanza e institucionalidad multinivel del sector de CteI"/>
    <s v="Ciencia, Tecnología e Innovación"/>
    <s v="39"/>
    <s v="Fortalecimiento de la gobernanza e institucionalidad multinivel del sector de CTeI"/>
    <s v="3905"/>
    <s v="Servicio de reconocimiento de actores del SNCTI"/>
    <s v="3905004"/>
    <s v="Actores reconocidos"/>
    <s v="390500400"/>
    <s v="Servicios prestados para reconocer los actores del SNCTI de acuerdo con la producción de resultados tangibles y verificables, fruto de proyectos y otras actividades de ciencia, tecnología e innovación que realicen."/>
    <s v="Número de actores"/>
    <s v="No"/>
    <s v="Numero"/>
    <n v="10"/>
    <s v="Acumulativo"/>
    <x v="9"/>
    <n v="0"/>
    <n v="0"/>
    <n v="5"/>
    <n v="5"/>
    <m/>
    <m/>
    <m/>
    <s v="Proyecto de grupos de investigación y/o investigadores reconocidos por Minciencias (Por formular Postular a Convocatoria de CTeI) (BPIN: Por Gestión)"/>
    <m/>
    <s v="Proyecto de grupos de investigación y/o investigadores reconocidos por Minciencias (Por formular-Postular a Convocatoria de CTeI) (Bpin: Por Gestión)"/>
    <m/>
    <m/>
    <m/>
    <m/>
    <m/>
    <m/>
    <m/>
    <n v="0"/>
    <s v="Minimo"/>
    <n v="0"/>
    <n v="0"/>
    <s v="Minimo"/>
    <n v="0"/>
    <n v="0"/>
    <n v="0"/>
    <n v="0"/>
    <n v="0"/>
    <n v="0"/>
    <n v="0"/>
    <n v="0"/>
    <n v="0"/>
    <n v="0"/>
    <n v="0"/>
    <n v="0"/>
    <n v="0"/>
    <n v="0"/>
    <n v="0"/>
    <n v="0"/>
    <n v="0"/>
    <n v="0"/>
    <n v="0"/>
    <n v="0"/>
    <n v="0"/>
    <n v="0"/>
    <n v="0"/>
    <n v="0"/>
    <n v="0"/>
    <n v="0"/>
    <n v="0"/>
    <n v="0"/>
    <n v="0"/>
    <n v="0"/>
    <n v="0"/>
    <n v="0"/>
    <n v="0"/>
    <n v="0"/>
    <n v="0"/>
    <n v="0"/>
    <n v="0"/>
    <n v="0"/>
    <n v="0"/>
    <n v="0"/>
    <n v="0"/>
    <n v="0"/>
    <n v="0"/>
    <n v="0"/>
    <n v="0"/>
    <m/>
    <s v="Proyecto con asignación de recursos del Fondo de Ciencia Tecnologia e Innovación 2024-2026 (convocatorias para reconocimientos de grupos de investigación y/o investigadores) "/>
  </r>
  <r>
    <s v="MT228"/>
    <s v="2"/>
    <s v="Sucre se Transforma: Competitividad Sostenible"/>
    <s v="Inversión en actividades de Ciencia, Tecnología e Innovación ATCI frente al PIB Nacional "/>
    <s v="0,0027299999999999998"/>
    <s v="Porcentaje"/>
    <s v="2021"/>
    <s v="Minciencias, 2021"/>
    <s v="0,0027799999999999999"/>
    <s v="16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6"/>
    <s v="Fortalecimiento de la gobernanza e institucionalidad multinivel del sector de CteI"/>
    <s v="Ciencia, Tecnología e Innovación"/>
    <s v="39"/>
    <s v="Fortalecimiento de la gobernanza e institucionalidad multinivel del sector de CTeI"/>
    <s v="3905"/>
    <s v="Servicio de asistencia técnica"/>
    <s v="3905005"/>
    <s v="Asistencias Técnicas Realizadas"/>
    <s v="390500500"/>
    <s v="Corresponde al acompañamiento, asesoría y seguimiento técnico en temas de políticas, lineamientos, estrategias, gobernanza y transferencia de herramientas de gestión y conocimiento a entidades nacionales y territoriales, actores del SNCTI, o a grupos de valor, en procedimientos y trámites institucionales de competencia de la entidad."/>
    <s v="Número de asistencias"/>
    <s v="No"/>
    <s v="Numero"/>
    <n v="1"/>
    <s v="Acumulativo"/>
    <x v="9"/>
    <n v="0"/>
    <n v="1"/>
    <n v="0"/>
    <n v="0"/>
    <m/>
    <s v="Asistencia tecnica en la construcción participativa de la política pública de trabajo digno y decente, en el marco del mes del trabajo - Cumbre de Secretarios de Desarrollo Economico municpales. (Tipo Banco: Banco de Gestiones) (Meta de la gestión: 1)_x000a__x000a_Convocatoria Minciencias  de CTeI No 42 de 2024 (Tipo Banco: Banco de Gestiones) (Meta de la gestión: 1)"/>
    <s v="Asistencia tecnica en la construcción participativa de la política pública de trabajo digno y decente, en el marco del mes del trabajo - Cumbre de Secretarios de Desarrollo Economico municpales. (Tipo de banco: Banco de Gestiones) (Meta de la gestión: 1) (Ejecutado: 1)"/>
    <m/>
    <m/>
    <m/>
    <m/>
    <m/>
    <m/>
    <n v="1"/>
    <n v="1"/>
    <s v="Superior"/>
    <m/>
    <m/>
    <m/>
    <n v="1"/>
    <n v="1"/>
    <s v="Superior"/>
    <n v="0"/>
    <n v="0"/>
    <n v="0"/>
    <n v="0"/>
    <n v="0"/>
    <n v="0"/>
    <n v="0"/>
    <n v="0"/>
    <n v="0"/>
    <n v="0"/>
    <n v="0"/>
    <n v="0"/>
    <n v="0"/>
    <n v="0"/>
    <n v="0"/>
    <n v="0"/>
    <n v="0"/>
    <n v="0"/>
    <n v="0"/>
    <n v="0"/>
    <n v="0"/>
    <n v="0"/>
    <n v="0"/>
    <n v="0"/>
    <n v="0"/>
    <n v="0"/>
    <n v="0"/>
    <n v="0"/>
    <n v="0"/>
    <n v="0"/>
    <n v="0"/>
    <n v="0"/>
    <n v="0"/>
    <n v="0"/>
    <n v="0"/>
    <n v="0"/>
    <n v="0"/>
    <n v="0"/>
    <n v="0"/>
    <n v="0"/>
    <n v="0"/>
    <n v="0"/>
    <n v="0"/>
    <n v="0"/>
    <n v="0"/>
    <s v=" Presentado a la convocatoria N. 39 de Minciencias"/>
    <s v="Proyecto con asignación de recursos del Fondo de Ciencia Tecnologia e Innovación 2024-2027- Convocatoria 42. Línea temática 2: Integración_x000a_Línea temática 3: Fortalecimiento de capacidades_x000a__x000a_2/10/2024: Ser especificos con el estado de avance de la convocato"/>
  </r>
  <r>
    <s v="MT229"/>
    <s v="1"/>
    <s v="Sucre se Transforma: Competitividad Sostenible"/>
    <s v="Inversión en actividades de Ciencia, Tecnología e Innovación ATCI frente al PIB Nacional "/>
    <s v="0,0027299999999999998"/>
    <s v="Porcentaje"/>
    <s v="2021"/>
    <s v="Minciencias, 2021"/>
    <s v="0,0027799999999999999"/>
    <s v="17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para la generación de prototipos de materiales, productos o dispositivos"/>
    <s v="3906013"/>
    <s v="Prototipos desarrollados"/>
    <s v="390601300"/>
    <s v="Servicio mediante el cual se apoya la generación de prototipos mediante los cuales se obtienen nuevos materiales, productos, dispositivos, procesos y servicios o el mejoramiento de los ya existentes."/>
    <s v="Número de prototipos"/>
    <s v="No"/>
    <s v="Numero"/>
    <n v="5"/>
    <s v="Acumulativo"/>
    <x v="9"/>
    <n v="0"/>
    <n v="5"/>
    <n v="0"/>
    <n v="0"/>
    <m/>
    <s v="IMPLEMENTACIÓN DE UN CENTRO DE INNOVACIÓN Y PRODUCTIVIDAD CON ÉNFASIS EN EL DESARROLLO DE LA MANUFACTURA EN EL DEPARTAMENTO DE SUCRE  (Tipo Banco: Banco de Gestiones) (Meta de la gestión: 5)"/>
    <s v="IMPLEMENTACIÓN DE UN CENTRO DE INNOVACIÓN Y PRODUCTIVIDAD CON ÉNFASIS EN EL DESARROLLO DE LA MANUFACTURA EN EL DEPARTAMENTO DE SUCRE  (Tipo de banco: Banco de Gestiones) (Meta de la gestión: 5) (Ejecutado: 5)"/>
    <m/>
    <m/>
    <m/>
    <m/>
    <m/>
    <m/>
    <n v="5"/>
    <n v="1"/>
    <s v="Superior"/>
    <m/>
    <m/>
    <m/>
    <n v="5"/>
    <n v="1"/>
    <s v="Superior"/>
    <n v="0"/>
    <n v="0"/>
    <n v="0"/>
    <n v="0"/>
    <n v="0"/>
    <n v="0"/>
    <n v="0"/>
    <n v="0"/>
    <n v="0"/>
    <n v="0"/>
    <n v="0"/>
    <n v="0"/>
    <n v="0"/>
    <n v="0"/>
    <n v="0"/>
    <n v="0"/>
    <n v="0"/>
    <n v="0"/>
    <n v="0"/>
    <n v="0"/>
    <n v="0"/>
    <n v="0"/>
    <n v="0"/>
    <n v="0"/>
    <n v="0"/>
    <n v="0"/>
    <n v="0"/>
    <n v="0"/>
    <n v="0"/>
    <n v="0"/>
    <n v="0"/>
    <n v="4500000000"/>
    <n v="4500000000"/>
    <n v="0"/>
    <n v="0"/>
    <n v="0"/>
    <n v="0"/>
    <n v="0"/>
    <n v="0"/>
    <n v="0"/>
    <n v="0"/>
    <n v="0"/>
    <n v="0"/>
    <n v="0"/>
    <n v="4500000000"/>
    <s v="El proyecto va en un 50% de ejecución."/>
    <s v="CIP Sucre Poryecto CTeI en ejecución "/>
  </r>
  <r>
    <s v="MT230"/>
    <s v="2"/>
    <s v="Sucre se Transforma: Competitividad Sostenible"/>
    <s v="Inversión en actividades de Ciencia, Tecnología e Innovación ATCI frente al PIB Nacional "/>
    <s v="0,0027299999999999998"/>
    <s v="Porcentaje"/>
    <s v="2021"/>
    <s v="Minciencias, 2021"/>
    <s v="0,0027799999999999999"/>
    <s v="18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s de apoyo financiero para programas y proyectos de CTI que promueven la innovación, la transferencia tecnológica y el emprendimiento"/>
    <s v="3906009"/>
    <s v="programas y proyectos financiados"/>
    <s v="390600900"/>
    <s v="Servicio mediante el cual se realiza apoyo financiero a los programas y proyectos de CTI, que promuevan: la innovación empresarial, emprendimiento, la transferencia tecnológica  y la protección de conocimiento"/>
    <s v="Número de programas y proyectos"/>
    <s v="No"/>
    <s v="Numero"/>
    <n v="10"/>
    <s v="Acumulativo"/>
    <x v="9"/>
    <n v="2"/>
    <n v="0"/>
    <n v="8"/>
    <n v="0"/>
    <m/>
    <m/>
    <m/>
    <m/>
    <m/>
    <m/>
    <n v="0"/>
    <n v="0"/>
    <s v="Minimo"/>
    <m/>
    <m/>
    <m/>
    <m/>
    <n v="0"/>
    <s v="Minimo"/>
    <n v="0"/>
    <n v="0"/>
    <s v="Minimo"/>
    <n v="0"/>
    <n v="0"/>
    <n v="0"/>
    <n v="0"/>
    <n v="0"/>
    <n v="0"/>
    <n v="0"/>
    <n v="0"/>
    <n v="2580000000"/>
    <n v="0"/>
    <n v="2580000000"/>
    <n v="0"/>
    <n v="0"/>
    <n v="0"/>
    <n v="0"/>
    <n v="0"/>
    <n v="0"/>
    <n v="0"/>
    <n v="0"/>
    <n v="0"/>
    <n v="0"/>
    <n v="0"/>
    <n v="0"/>
    <n v="0"/>
    <n v="0"/>
    <n v="0"/>
    <n v="0"/>
    <n v="0"/>
    <n v="0"/>
    <n v="0"/>
    <n v="0"/>
    <n v="4000000000"/>
    <n v="4000000000"/>
    <n v="0"/>
    <n v="0"/>
    <n v="0"/>
    <n v="0"/>
    <n v="0"/>
    <n v="0"/>
    <n v="0"/>
    <n v="0"/>
    <n v="0"/>
    <n v="0"/>
    <n v="0"/>
    <n v="6580000000"/>
    <m/>
    <s v="_x000a_Proyección proyectos de CTeI para 2024-2027 en ejecucion y proyectos a presentar en las nuevas convocatorias "/>
  </r>
  <r>
    <s v="MT231"/>
    <s v="3"/>
    <s v="Sucre se Transforma: Competitividad Sostenible"/>
    <s v="Inversión en actividades de Ciencia, Tecnología e Innovación ATCI frente al PIB Nacional "/>
    <s v="0,0027299999999999998"/>
    <s v="Porcentaje"/>
    <s v="2021"/>
    <s v="Minciencias, 2021"/>
    <s v="0,0027799999999999999"/>
    <s v="17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Infraestructura para la I+D+i dotada"/>
    <s v="3906020"/>
    <s v="centros o laboratorios dotados"/>
    <s v="390602000"/>
    <s v="Incluye el proceso de identificación de necesidades de dotación requeridos para apoyar el desarrollo de las actividades de I+D+i."/>
    <s v="Número de infraestructura"/>
    <s v="Sí"/>
    <s v="Numero"/>
    <n v="1"/>
    <s v="Acumulativo"/>
    <x v="9"/>
    <n v="1"/>
    <n v="0"/>
    <n v="0"/>
    <n v="0"/>
    <s v="FORTALECIMIENTO DE LAS CAPACIDADES EN CTEI MEDIANTE LA APROPIACIÓN SOCIAL DEL CONOCIMIENTO PARA IMPULSAR EL DESARROLLO PRODUCTIVO Y LAS INDUSTRIAS CREATIVAS EN EL DEPARTAMENTO DE SUCRE - HOMOLOGADO (Centros adecuados y dotados) (BPIN: 2021000100333) (Meta del Proyecto: 2) (Ejecución 2024: 2)"/>
    <m/>
    <m/>
    <m/>
    <m/>
    <m/>
    <n v="2"/>
    <n v="1"/>
    <s v="Superior"/>
    <m/>
    <m/>
    <m/>
    <m/>
    <m/>
    <m/>
    <n v="2"/>
    <n v="1"/>
    <s v="Superior"/>
    <n v="0"/>
    <n v="0"/>
    <n v="0"/>
    <n v="0"/>
    <n v="0"/>
    <n v="0"/>
    <n v="0"/>
    <n v="0"/>
    <n v="0"/>
    <n v="2000000000"/>
    <n v="2000000000"/>
    <n v="0"/>
    <n v="0"/>
    <n v="0"/>
    <n v="0"/>
    <n v="0"/>
    <n v="0"/>
    <n v="0"/>
    <n v="0"/>
    <n v="0"/>
    <n v="0"/>
    <n v="0"/>
    <n v="0"/>
    <n v="0"/>
    <n v="0"/>
    <n v="0"/>
    <n v="0"/>
    <n v="0"/>
    <n v="0"/>
    <n v="0"/>
    <n v="0"/>
    <n v="0"/>
    <n v="0"/>
    <n v="0"/>
    <n v="0"/>
    <n v="0"/>
    <n v="0"/>
    <n v="0"/>
    <n v="0"/>
    <n v="0"/>
    <n v="0"/>
    <n v="0"/>
    <n v="0"/>
    <n v="0"/>
    <n v="2000000000"/>
    <m/>
    <s v="Proyecto del centro CIP Sucre - en ejecución centro de innov dotado (en 5 piso gober)"/>
  </r>
  <r>
    <s v="MT232"/>
    <s v="4"/>
    <s v="Sucre se Transforma: Competitividad Sostenible"/>
    <s v="Inversión en actividades de Ciencia, Tecnología e Innovación ATCI frente al PIB Nacional "/>
    <s v="0,0027299999999999998"/>
    <s v="Porcentaje"/>
    <s v="2021"/>
    <s v="Minciencias, 2021"/>
    <s v="0,0027799999999999999"/>
    <s v="17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Infraestructura para la I+D+i adecuado"/>
    <s v="3906021"/>
    <s v="centros o laboratorios adecuado"/>
    <s v="390602100"/>
    <s v="Corresponde al proceso de ajuste o adaptación de un espacio o área, de una infraestructura de I+D+i, con las especificaciones técnicas requeridas para el desarrollo de las actividades propias de su objeto. Incluye acciones de remodelación o ampliación o modificación, entendidas como cambios de la infraestructura o arquitectura de una edificación."/>
    <s v="Número de infraestructuras"/>
    <s v="Sí"/>
    <s v="Numero"/>
    <n v="3"/>
    <s v="Acumulativo"/>
    <x v="9"/>
    <n v="2"/>
    <n v="1"/>
    <n v="0"/>
    <n v="0"/>
    <m/>
    <s v="IMPLEMENTACIÓN DE UN CENTRO DE INNOVACIÓN Y PRODUCTIVIDAD CON ÉNFASIS EN EL DESARROLLO DE LA MANUFACTURA EN EL DEPARTAMENTO DE SUCRE  (Tipo Banco: Banco de Gestiones) (Meta de la gestión: 1)"/>
    <s v="IMPLEMENTACIÓN DE UN CENTRO DE INNOVACIÓN Y PRODUCTIVIDAD CON ÉNFASIS EN EL DESARROLLO DE LA MANUFACTURA EN EL DEPARTAMENTO DE SUCRE  (Tipo de banco: Banco de Gestiones) (Meta de la gestión: 1) (Ejecutado: 1)"/>
    <m/>
    <m/>
    <m/>
    <n v="0"/>
    <n v="0"/>
    <s v="Minimo"/>
    <n v="1"/>
    <n v="1"/>
    <s v="Superior"/>
    <m/>
    <m/>
    <m/>
    <n v="1"/>
    <n v="0.33333333333333331"/>
    <s v="Medio"/>
    <n v="0"/>
    <n v="0"/>
    <n v="0"/>
    <n v="0"/>
    <n v="0"/>
    <n v="0"/>
    <n v="0"/>
    <n v="0"/>
    <n v="0"/>
    <n v="7000000000"/>
    <n v="7000000000"/>
    <n v="0"/>
    <n v="0"/>
    <n v="0"/>
    <n v="0"/>
    <n v="0"/>
    <n v="0"/>
    <n v="0"/>
    <n v="0"/>
    <n v="1939113760"/>
    <n v="0"/>
    <n v="1939113760"/>
    <n v="0"/>
    <n v="0"/>
    <n v="0"/>
    <n v="0"/>
    <n v="0"/>
    <n v="0"/>
    <n v="0"/>
    <n v="0"/>
    <n v="0"/>
    <n v="0"/>
    <n v="0"/>
    <n v="0"/>
    <n v="0"/>
    <n v="0"/>
    <n v="0"/>
    <n v="0"/>
    <n v="0"/>
    <n v="0"/>
    <n v="0"/>
    <n v="0"/>
    <n v="0"/>
    <n v="0"/>
    <n v="8939113760"/>
    <s v=" Terminado- Entregados 2 Laboratorios adecuados en Sincelejo ( Escuela Normal Superior), Corozal ( Escuela Normal Superior)"/>
    <s v="Proyecto del centro CIP Sucre  - centro innov adecuado (en 5 piso gober)"/>
  </r>
  <r>
    <s v="MT233"/>
    <s v="5"/>
    <s v="Sucre se Transforma: Competitividad Sostenible"/>
    <s v="Inversión en actividades de Ciencia, Tecnología e Innovación ATCI frente al PIB Nacional "/>
    <s v="0,0027299999999999998"/>
    <s v="Porcentaje"/>
    <s v="2021"/>
    <s v="Minciencias, 2021"/>
    <s v="0,0027799999999999999"/>
    <s v="17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Documentos de planeación"/>
    <s v="3906015"/>
    <s v="documentos de planeación elaborados"/>
    <s v="390601500"/>
    <s v="Documentos cuyo objetivo es plasmar una visión de futuro a nivel país, entidad territorial, comunidad, sector, región, entidad o cualquier nivel de desagregación que se requiera. Incluye objetivos, estrategias, metas e indicadores"/>
    <s v="Número de documentos "/>
    <s v="Sí"/>
    <s v="Numero"/>
    <n v="10"/>
    <s v="Acumulativo"/>
    <x v="9"/>
    <n v="2"/>
    <n v="0"/>
    <n v="8"/>
    <n v="0"/>
    <s v="GENERACIÓN DE CAPACIDADES TECNOLÓGICAS PARA EL DESARROLLO DE POLICULTIVOS DE ESPECIES DE INTERÉS PISCÍCOLA COMO UNA ALTERNATIVA COMPLEMENTARIA PARA EL FORTALECIMIENTO DE LA SEGURIDAD ALIMENTARIA EN EL DEPARTAMENTO DE SUCRE - hOMOLOGADO (BPIN: 2021000100229) (Meta del Proyecto: 1) (Ejecución 2024: 1)_x000a__x000a_DESARROLLO DE UN PROGRAMA PARA LA MITIGACIÓN DE LOS GASES DE EFECTO INVERNADERO GENERADOS POR LA GANADERÍA BOVINA EN LOS DEPARTAMENTOS DE CÓRDOBA, BOLÍVAR Y SUCRE - HOMOLOGADO (BPIN: 2021000100535) (Meta del Proyecto: 1) (Ejecución 2024: 1)"/>
    <m/>
    <m/>
    <s v="PROYECTOS A SER PRESENTADOS EN LA CONVOCAORIA DE MINCIENCIAS (Meta del proyecto: 5)"/>
    <m/>
    <m/>
    <n v="2"/>
    <n v="1"/>
    <s v="Superior"/>
    <m/>
    <m/>
    <m/>
    <m/>
    <n v="0"/>
    <s v="Minimo"/>
    <n v="2"/>
    <n v="0.2"/>
    <s v="Minimo"/>
    <n v="0"/>
    <n v="0"/>
    <n v="0"/>
    <n v="0"/>
    <n v="0"/>
    <n v="0"/>
    <n v="0"/>
    <n v="0"/>
    <n v="0"/>
    <n v="0"/>
    <n v="0"/>
    <n v="0"/>
    <n v="0"/>
    <n v="0"/>
    <n v="0"/>
    <n v="0"/>
    <n v="0"/>
    <n v="0"/>
    <n v="0"/>
    <n v="0"/>
    <n v="2500000000"/>
    <n v="2500000000"/>
    <n v="0"/>
    <n v="0"/>
    <n v="0"/>
    <n v="0"/>
    <n v="0"/>
    <n v="0"/>
    <n v="0"/>
    <n v="0"/>
    <n v="0"/>
    <n v="2500000000"/>
    <n v="2500000000"/>
    <n v="0"/>
    <n v="0"/>
    <n v="0"/>
    <n v="0"/>
    <n v="0"/>
    <n v="0"/>
    <n v="0"/>
    <n v="0"/>
    <n v="0"/>
    <n v="0"/>
    <n v="0"/>
    <n v="5000000000"/>
    <s v="Tres proyectos terminados:  2021000100333, 2021000100535, 2021000100229. _x000a__x000a_Dos en ejecución: 2022000100058, 2020000100644"/>
    <s v="Proyecto con asignación de recursos del Fondo de Ciencia Tecnologia e Innovación 2024-2026 - nuevas convocatorias"/>
  </r>
  <r>
    <s v="MT234"/>
    <s v="6"/>
    <s v="Sucre se Transforma: Competitividad Sostenible"/>
    <s v="Inversión en actividades de Ciencia, Tecnología e Innovación ATCI frente al PIB Nacional "/>
    <s v="0,0027299999999999998"/>
    <s v="Porcentaje"/>
    <s v="2021"/>
    <s v="Minciencias, 2021"/>
    <s v="0,0027799999999999999"/>
    <s v="18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Documentos de investigación"/>
    <s v="3906012"/>
    <s v="Documentos de investigación elaborados"/>
    <s v="390601200"/>
    <s v="Consiste en la formulación de documentos generados a partir de la recolección, análisis y procesamiento de información que permite la generación de nuevo conocimiento."/>
    <s v="Número de documentos "/>
    <s v="Sí"/>
    <s v="Numero"/>
    <n v="50"/>
    <s v="Acumulativo"/>
    <x v="9"/>
    <n v="10"/>
    <n v="0"/>
    <n v="20"/>
    <n v="20"/>
    <s v="INCREMENTO DE LA INNOVACIÓN Y DESARROLLO TECNOLÓGICO EN EL TEJIDO EMPRESARIAL PARA EL FORTALECIMIENTO DE LA COMPETITIVIDAD DEL DEPARTAMENTO DE SUCRE - (HOMOLOGADO) (BPIN: 2021000100370) (Meta del Proyecto: 10) (Ejecución 2024: 10)"/>
    <m/>
    <m/>
    <m/>
    <m/>
    <m/>
    <n v="10"/>
    <n v="1"/>
    <s v="Superior"/>
    <m/>
    <m/>
    <m/>
    <m/>
    <n v="0"/>
    <s v="Minimo"/>
    <n v="10"/>
    <n v="0.2"/>
    <s v="Minimo"/>
    <n v="0"/>
    <n v="0"/>
    <n v="0"/>
    <n v="0"/>
    <n v="0"/>
    <n v="0"/>
    <n v="0"/>
    <n v="0"/>
    <n v="0"/>
    <n v="0"/>
    <n v="0"/>
    <n v="0"/>
    <n v="0"/>
    <n v="0"/>
    <n v="0"/>
    <n v="0"/>
    <n v="0"/>
    <n v="0"/>
    <n v="0"/>
    <n v="0"/>
    <n v="2500000000"/>
    <n v="2500000000"/>
    <n v="0"/>
    <n v="0"/>
    <n v="0"/>
    <n v="0"/>
    <n v="0"/>
    <n v="0"/>
    <n v="0"/>
    <n v="0"/>
    <n v="0"/>
    <n v="2500000000"/>
    <n v="2500000000"/>
    <n v="0"/>
    <n v="0"/>
    <n v="0"/>
    <n v="0"/>
    <n v="0"/>
    <n v="0"/>
    <n v="0"/>
    <n v="0"/>
    <n v="0"/>
    <n v="0"/>
    <n v="0"/>
    <n v="5000000000"/>
    <s v="Terminado"/>
    <s v="Proyecto con asignación de recursos del Fondo de Ciencia Tecnologia e Innovación 2024-2027 nuevas convocatorias"/>
  </r>
  <r>
    <s v="MT235"/>
    <s v="7"/>
    <s v="Sucre se Transforma: Competitividad Sostenible"/>
    <s v="Inversión en actividades de Ciencia, Tecnología e Innovación ATCI frente al PIB Nacional "/>
    <s v="0,0027299999999999998"/>
    <s v="Porcentaje"/>
    <s v="2021"/>
    <s v="Minciencias, 2021"/>
    <s v="0,0027799999999999999"/>
    <s v="19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s de apoyo para la implementación de innovación en las empresas"/>
    <s v="3906019"/>
    <s v="Empresas apoyadas"/>
    <s v="390601900"/>
    <s v="Corresponde a recursos financieros o en especie otorgados a las empresas nacionales para fortalecer sus procesos de innovación."/>
    <s v="Número de empresas"/>
    <s v="No"/>
    <s v="Numero"/>
    <n v="50"/>
    <s v="Acumulativo"/>
    <x v="9"/>
    <n v="10"/>
    <n v="40"/>
    <n v="0"/>
    <n v="0"/>
    <s v="INCREMENTO DE LA INNOVACIÓN Y DESARROLLO TECNOLÓGICO EN EL TEJIDO EMPRESARIAL PARA EL FORTALECIMIENTO DE LA COMPETITIVIDAD DEL DEPARTAMENTO DE SUCRE  - (HOMOLOGADO) (BPIN: 2021000100370) (Meta del Proyecto: 10) (Ejecución 2024: 10)"/>
    <s v="IMPLEMENTACIÓN DE UN CENTRO DE INNOVACIÓN Y PRODUCTIVIDAD CON ÉNFASIS EN EL DESARROLLO DE LA MANUFACTURA EN EL DEPARTAMENTO DE SUCRE  (Tipo Banco: Banco de Gestiones) (Meta de la gestión: 40)"/>
    <s v="IMPLEMENTACIÓN DE UN CENTRO DE INNOVACIÓN Y PRODUCTIVIDAD CON ÉNFASIS EN EL DESARROLLO DE LA MANUFACTURA EN EL DEPARTAMENTO DE SUCRE  (Tipo de banco: Banco de Gestiones) (Meta de la gestión: 40) (Ejecutado: 50)"/>
    <m/>
    <m/>
    <m/>
    <n v="10"/>
    <n v="1"/>
    <s v="Superior"/>
    <n v="50"/>
    <n v="1"/>
    <s v="Superior"/>
    <m/>
    <m/>
    <m/>
    <n v="60"/>
    <n v="1"/>
    <s v="Superior"/>
    <n v="0"/>
    <n v="0"/>
    <n v="0"/>
    <n v="0"/>
    <n v="0"/>
    <n v="0"/>
    <n v="0"/>
    <n v="0"/>
    <n v="515000000"/>
    <n v="0"/>
    <n v="515000000"/>
    <n v="0"/>
    <n v="0"/>
    <n v="0"/>
    <n v="0"/>
    <n v="0"/>
    <n v="0"/>
    <n v="0"/>
    <n v="0"/>
    <n v="0"/>
    <n v="1000000000"/>
    <n v="1000000000"/>
    <n v="0"/>
    <n v="0"/>
    <n v="0"/>
    <n v="0"/>
    <n v="0"/>
    <n v="0"/>
    <n v="0"/>
    <n v="0"/>
    <n v="0"/>
    <n v="0"/>
    <n v="0"/>
    <n v="0"/>
    <n v="0"/>
    <n v="0"/>
    <n v="0"/>
    <n v="0"/>
    <n v="0"/>
    <n v="0"/>
    <n v="0"/>
    <n v="0"/>
    <n v="1000000000"/>
    <n v="1000000000"/>
    <n v="2515000000"/>
    <s v="(2021000100370). Terminado- 10 beneficiarios_x000a__x000a_ (2022000100058)- en ejecución -60 beneficiarios"/>
    <s v="Proyecto Tejido empresarial en ejecución CTeI 2023-2024_x000a_Proyección de otro proyecto CTeI 2024-2027 en ejecucion y otros por gestion"/>
  </r>
  <r>
    <s v="MT236"/>
    <s v="8"/>
    <s v="Sucre se Transforma: Competitividad Sostenible"/>
    <s v="Inversión en actividades de Ciencia, Tecnología e Innovación ATCI frente al PIB Nacional "/>
    <s v="0,0027299999999999998"/>
    <s v="Porcentaje"/>
    <s v="2021"/>
    <s v="Minciencias, 2021"/>
    <s v="0,0027799999999999999"/>
    <s v="20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financiero a programas y proyectos de Ciencia, Tecnología e Innovación (CTI) para la generación de conocimiento, desarrollo tecnológico e innovación. (I+D+I)"/>
    <s v="3906005"/>
    <s v="Programas y proyectos financiados"/>
    <s v="390600500"/>
    <s v="Servicio mediante el cual se realiza apoyo financiero a los programas y proyectos de investigación, desarrollo experimental, procesos de innovación y desarrollo tecnológico del Sistema Nacional de Ciencia, Tecnología e Innovación transformativa"/>
    <s v="Número de programas y proyectos"/>
    <s v="No"/>
    <s v="Numero"/>
    <n v="5"/>
    <s v="Acumulativo"/>
    <x v="9"/>
    <n v="5"/>
    <n v="0"/>
    <n v="0"/>
    <n v="0"/>
    <s v="FORTALECIMIENTO DE ESTABLECIMIENTOS EDUCATIVOS OFICIALES QUE IMPLEMENTEN LA JORNADA ÚNICA MEDIANTE LA APROPIACIÓN SOCIAL DEL CONOCIMIENTO PARA DESARROLLAR CAPACIDADES Y HABILIDADES EN CTEI EN EL DEPARTAMENTO DE SUCRE. (HOMOLOGADO) (BPIN: 2021000100361) (Meta del Proyecto: 1) (Ejecución 2024: 1)_x000a__x000a_GENERACIÓN DE CAPACIDADES TECNOLÓGICAS PARA EL DESARROLLO DE POLICULTIVOS DE ESPECIES DE INTERÉS PISCÍCOLA COMO UNA ALTERNATIVA COMPLEMENTARIA PARA EL FORTALECIMIENTO DE LA SEGURIDAD ALIMENTARIA EN EL DEPARTAMENTO DE SUCRE (2021000100229) (BPIN: 2021000100229) (Meta del Proyecto: 1) (Ejecución 2024: 1)_x000a__x000a_DESARROLLO DE UN PROGRAMA PARA LA MITIGACIÓN DE LOS GASES DE EFECTO INVERNADERO GENERADOS POR LA GANADERÍA BOVINA EN LOS DEPARTAMENTOS DE CÓRDOBA, BOLÍVAR Y SUCRE (BPIN: 2021000100535) (Meta del Proyecto: 1) (Ejecución 2024: 1)_x000a__x000a_FORTALECIMIENTO DE LAS CAPACIDADES EN CTEI MEDIANTE LA APROPIACIÓN SOCIAL DEL CONOCIMIENTO PARA IMPULSAR EL DESARROLLO PRODUCTIVO Y LAS INDUSTRIAS CREATIVAS EN EL DEPARTAMENTO DE SUCRE (BPIN: 2021000100333) (Meta del Proyecto: 1) (Ejecución 2024: 1)_x000a__x000a_INCREMENTO DE LA INNOVACIÓN Y DESARROLLO TECNOLÓGICO EN EL TEJIDO EMPRESARIAL PARA EL FORTALECIMIENTO DE LA COMPETITIVIDAD DE DEPARTAMENTO DE SUCRE - (HOMOLOGADO) (BPIN: 2021000100370) (Meta del Proyecto: 1) (Ejecución 2024: 1)"/>
    <m/>
    <m/>
    <m/>
    <m/>
    <m/>
    <n v="5"/>
    <n v="1"/>
    <s v="Superior"/>
    <m/>
    <m/>
    <m/>
    <m/>
    <m/>
    <m/>
    <n v="5"/>
    <n v="1"/>
    <s v="Superior"/>
    <n v="0"/>
    <n v="0"/>
    <n v="0"/>
    <n v="0"/>
    <n v="0"/>
    <n v="0"/>
    <n v="0"/>
    <n v="0"/>
    <n v="0"/>
    <n v="6994356127.1149998"/>
    <n v="6994356127.1149998"/>
    <n v="0"/>
    <n v="0"/>
    <n v="0"/>
    <n v="0"/>
    <n v="0"/>
    <n v="0"/>
    <n v="0"/>
    <n v="0"/>
    <n v="0"/>
    <n v="3000000000"/>
    <n v="3000000000"/>
    <n v="0"/>
    <n v="0"/>
    <n v="0"/>
    <n v="0"/>
    <n v="0"/>
    <n v="0"/>
    <n v="0"/>
    <n v="0"/>
    <n v="0"/>
    <n v="0"/>
    <n v="0"/>
    <n v="0"/>
    <n v="0"/>
    <n v="0"/>
    <n v="0"/>
    <n v="0"/>
    <n v="0"/>
    <n v="0"/>
    <n v="0"/>
    <n v="0"/>
    <n v="3000000000"/>
    <n v="3000000000"/>
    <n v="12994356127.115"/>
    <s v=" (2021000100333) Terminado_x000a__x000a_(2022000100058) en ejecución_x000a__x000a_(2021000100535). Terminado_x000a__x000a_(2020000100644) en ejecución_x000a__x000a_(2021000100229) Terminado"/>
    <s v="Proyectos de semillas de reactivacion que esta en ejecución CTeI 2023-2024  y proyección de otros proyectos de CTeI 2024-2027"/>
  </r>
  <r>
    <s v="MT237"/>
    <s v="9"/>
    <s v="Sucre se Transforma: Competitividad Sostenible"/>
    <s v="Inversión en actividades de Ciencia, Tecnología e Innovación ATCI frente al PIB Nacional "/>
    <s v="0,0027299999999999998"/>
    <s v="Porcentaje"/>
    <s v="2021"/>
    <s v="Minciencias, 2021"/>
    <s v="0,0027799999999999999"/>
    <s v="21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financiero para el fortalecimiento de las vocaciones científicas en CTI"/>
    <s v="3906001"/>
    <s v="Personas apoyadas en su vocación científica"/>
    <s v="390600100"/>
    <s v="Servicio mediante el cual se otorga apoyo financiero para incentivar las vocaciones científicas en niños, niñas y adolescentes mediante las cuales se promueve el desarrollo de actitudes y habilidades de investigación en CTI"/>
    <s v="Número de personas"/>
    <s v="No"/>
    <s v="Numero"/>
    <n v="6000"/>
    <s v="Acumulativo"/>
    <x v="9"/>
    <n v="856"/>
    <n v="0"/>
    <n v="5144"/>
    <n v="0"/>
    <s v="FORTALECIMIENTO DE LAS CAPACIDADES EN CTEI MEDIANTE LA APROPIACIÓN SOCIAL DEL CONOCIMIENTO PARA IMPULSAR EL DESARROLLO PRODUCTIVO Y LAS INDUSTRIAS CREATIVAS EN EL DEPARTAMENTO DE SUCRE (BPIN: 2021000100333) (Meta del Proyecto: 576) (Ejecución 2024: 576)_x000a__x000a_FORTALECIMIENTO DE ESTABLECIMIENTOS EDUCATIVOS OFICIALES QUE IMPLEMENTEN LA JORNADA ÚNICA MEDIANTE LA APROPIACIÓN SOCIAL DEL CONOCIMIENTO PARA DESARROLLAR CAPACIDADES Y HABILIDADES EN CTEI EN EL DEPARTAMENTO DE SUCRE.  (HOMOLOGADO) (BPIN: 2021000100361) (Meta del Proyecto: 280) (Ejecución 2024: 280)"/>
    <m/>
    <m/>
    <s v="PROYECTO EN VOCACIONES CIENTÍFICAS PARA APROPIACIÓN DEL CONOCIMIENTO (BPIN: Por Gestión) (Meta del proyecto: 6000)"/>
    <m/>
    <m/>
    <n v="856"/>
    <n v="1"/>
    <s v="Superior"/>
    <m/>
    <m/>
    <m/>
    <m/>
    <n v="0"/>
    <s v="Minimo"/>
    <n v="856"/>
    <n v="0.14266666666666666"/>
    <s v="Minimo"/>
    <n v="0"/>
    <n v="0"/>
    <n v="0"/>
    <n v="0"/>
    <n v="0"/>
    <n v="0"/>
    <n v="0"/>
    <n v="0"/>
    <n v="0"/>
    <n v="396000000"/>
    <n v="396000000"/>
    <n v="0"/>
    <n v="0"/>
    <n v="0"/>
    <n v="0"/>
    <n v="0"/>
    <n v="0"/>
    <n v="0"/>
    <n v="0"/>
    <n v="0"/>
    <n v="1100000000"/>
    <n v="1100000000"/>
    <n v="0"/>
    <n v="0"/>
    <n v="0"/>
    <n v="0"/>
    <n v="0"/>
    <n v="0"/>
    <n v="0"/>
    <n v="0"/>
    <n v="0"/>
    <n v="1100000000"/>
    <n v="1100000000"/>
    <n v="0"/>
    <n v="0"/>
    <n v="0"/>
    <n v="0"/>
    <n v="0"/>
    <n v="0"/>
    <n v="0"/>
    <n v="0"/>
    <n v="0"/>
    <n v="1100000000"/>
    <n v="1100000000"/>
    <n v="3696000000"/>
    <s v=" (2021000100333). Terminado_x000a__x000a_(2021000100361) Terminados "/>
    <s v="Proyecto de jornada unica en ejecución de CTeI 2023-2024_x000a_Proyección de otros proyectos de CtEI 2024-2027"/>
  </r>
  <r>
    <s v="MT238"/>
    <s v="10"/>
    <s v="Sucre se Transforma: Competitividad Sostenible"/>
    <s v="Inversión en actividades de Ciencia, Tecnología e Innovación ATCI frente al PIB Nacional "/>
    <s v="0,0027299999999999998"/>
    <s v="Porcentaje"/>
    <s v="2021"/>
    <s v="Minciencias, 2021"/>
    <s v="0,0027799999999999999"/>
    <s v="22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financiero para la vinculación de jóvenes investigadores"/>
    <s v="3906002"/>
    <s v="Becas de pasantía otorgadas"/>
    <s v="390600200"/>
    <s v="Servicio mediante el cual se otorga apoyo para financiar e incentivar la permanencia e inserción de los jóvenes en el quehacer de la CTI"/>
    <s v="Número de becas"/>
    <s v="No"/>
    <s v="Numero"/>
    <n v="20"/>
    <s v="Acumulativo"/>
    <x v="9"/>
    <n v="0"/>
    <n v="0"/>
    <n v="20"/>
    <n v="0"/>
    <m/>
    <s v="PROYECTO JOVENES INVESTIGADORES (POR FORMULAR) (Tipo Banco: Banco de Gestiones) (Meta de la gestión: 0)"/>
    <m/>
    <m/>
    <m/>
    <m/>
    <m/>
    <m/>
    <m/>
    <n v="0"/>
    <m/>
    <m/>
    <m/>
    <n v="0"/>
    <s v="Minimo"/>
    <n v="0"/>
    <n v="0"/>
    <s v="Minimo"/>
    <n v="0"/>
    <n v="0"/>
    <n v="0"/>
    <n v="0"/>
    <n v="0"/>
    <n v="0"/>
    <n v="0"/>
    <n v="0"/>
    <n v="0"/>
    <n v="0"/>
    <n v="0"/>
    <n v="0"/>
    <n v="0"/>
    <n v="0"/>
    <n v="0"/>
    <n v="0"/>
    <n v="0"/>
    <n v="0"/>
    <n v="0"/>
    <n v="0"/>
    <n v="1200000000"/>
    <n v="1200000000"/>
    <n v="0"/>
    <n v="0"/>
    <n v="0"/>
    <n v="0"/>
    <n v="0"/>
    <n v="0"/>
    <n v="0"/>
    <n v="0"/>
    <n v="0"/>
    <n v="0"/>
    <n v="0"/>
    <n v="0"/>
    <n v="0"/>
    <n v="0"/>
    <n v="0"/>
    <n v="0"/>
    <n v="0"/>
    <n v="0"/>
    <n v="0"/>
    <n v="0"/>
    <n v="1200000000"/>
    <n v="1200000000"/>
    <n v="2400000000"/>
    <m/>
    <s v="Proyecto Jovenes investigadores Sucre 2024-2027-ONDAS"/>
  </r>
  <r>
    <s v="MT239"/>
    <s v="11"/>
    <s v="Sucre se Transforma: Competitividad Sostenible"/>
    <s v="Inversión en actividades de Ciencia, Tecnología e Innovación ATCI frente al PIB Nacional "/>
    <s v="0,0027299999999999998"/>
    <s v="Porcentaje"/>
    <s v="2021"/>
    <s v="Minciencias, 2021"/>
    <s v="0,0027799999999999999"/>
    <s v="23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financiero para la formación de nivel maestría"/>
    <s v="3906003"/>
    <s v="Becas de maestría otorgadas"/>
    <s v="390600300"/>
    <s v="Servicio de apoyo financiero para la formación de maestría ya sea nacional o en el exterior, en la modalidad de investigación. Las especializaciones clínicas en medicina humana y odontología se asimilan a las maestrías."/>
    <s v="Número de becas"/>
    <s v="No"/>
    <s v="Numero"/>
    <n v="5"/>
    <s v="Acumulativo"/>
    <x v="9"/>
    <n v="0"/>
    <n v="5"/>
    <n v="0"/>
    <n v="0"/>
    <m/>
    <s v="PROGRAMA DE BECAS “COMPETENCIAS PARA LA VIDA” (Tipo Banco: Banco de Gestiones) (Meta de la gestión: 5)"/>
    <s v="PROGRAMA DE BECAS “COMPETENCIAS PARA LA VIDA” (Tipo de banco: Banco de Gestiones) (Meta de la gestión: 5) (Ejecutado: 5)"/>
    <m/>
    <m/>
    <m/>
    <m/>
    <m/>
    <m/>
    <n v="5"/>
    <n v="1"/>
    <s v="Superior"/>
    <m/>
    <m/>
    <m/>
    <n v="5"/>
    <n v="1"/>
    <s v="Superior"/>
    <n v="0"/>
    <n v="0"/>
    <n v="0"/>
    <n v="0"/>
    <n v="0"/>
    <n v="0"/>
    <n v="0"/>
    <n v="0"/>
    <n v="0"/>
    <n v="0"/>
    <n v="0"/>
    <n v="0"/>
    <n v="0"/>
    <n v="0"/>
    <n v="0"/>
    <n v="0"/>
    <n v="0"/>
    <n v="0"/>
    <n v="0"/>
    <n v="0"/>
    <n v="600000000"/>
    <n v="600000000"/>
    <n v="0"/>
    <n v="0"/>
    <n v="0"/>
    <n v="0"/>
    <n v="0"/>
    <n v="0"/>
    <n v="0"/>
    <n v="0"/>
    <n v="0"/>
    <n v="0"/>
    <n v="0"/>
    <n v="0"/>
    <n v="0"/>
    <n v="0"/>
    <n v="0"/>
    <n v="0"/>
    <n v="0"/>
    <n v="0"/>
    <n v="0"/>
    <n v="0"/>
    <n v="0"/>
    <n v="0"/>
    <n v="600000000"/>
    <m/>
    <s v="Proyecto de profesionalización Maestrias y Doctorados  2024-2027"/>
  </r>
  <r>
    <s v="MT240"/>
    <s v="12"/>
    <s v="Sucre se Transforma: Competitividad Sostenible"/>
    <s v="Inversión en actividades de Ciencia, Tecnología e Innovación ATCI frente al PIB Nacional "/>
    <s v="0,0027299999999999998"/>
    <s v="Porcentaje"/>
    <s v="2021"/>
    <s v="Minciencias, 2021"/>
    <s v="0,0027799999999999999"/>
    <s v="24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oyo financiero para la formación de nivel doctoral"/>
    <s v="3906004"/>
    <s v="becas de nivel doctoral otorgadas"/>
    <s v="390600400"/>
    <s v="Servicio de apoyo financiero para la formación de doctores o PhD, que acredita la formación y competencia para el ejercicio académico e investigativo de alta calidad y cuyo requisito es generar nuevos conocimientos que contribuyan al desarrollo científico a través de la investigación."/>
    <s v="Número de becas"/>
    <s v="No"/>
    <s v="Numero"/>
    <n v="2"/>
    <s v="Acumulativo"/>
    <x v="9"/>
    <n v="0"/>
    <n v="0"/>
    <n v="0"/>
    <n v="2"/>
    <m/>
    <m/>
    <m/>
    <m/>
    <m/>
    <s v="PROYECTO QUE OTORGUE BECAS DE DOCTORADO (Bpin: Por Gestión) (Meta del proyecto: 2)"/>
    <m/>
    <m/>
    <m/>
    <m/>
    <m/>
    <m/>
    <m/>
    <m/>
    <m/>
    <n v="0"/>
    <n v="0"/>
    <s v="Minimo"/>
    <n v="0"/>
    <n v="0"/>
    <n v="0"/>
    <n v="0"/>
    <n v="0"/>
    <n v="0"/>
    <n v="0"/>
    <n v="0"/>
    <n v="0"/>
    <n v="0"/>
    <n v="0"/>
    <n v="0"/>
    <n v="0"/>
    <n v="0"/>
    <n v="0"/>
    <n v="0"/>
    <n v="0"/>
    <n v="0"/>
    <n v="0"/>
    <n v="0"/>
    <n v="600000000"/>
    <n v="600000000"/>
    <n v="0"/>
    <n v="0"/>
    <n v="0"/>
    <n v="0"/>
    <n v="0"/>
    <n v="0"/>
    <n v="0"/>
    <n v="0"/>
    <n v="0"/>
    <n v="0"/>
    <n v="0"/>
    <n v="0"/>
    <n v="0"/>
    <n v="0"/>
    <n v="0"/>
    <n v="0"/>
    <n v="0"/>
    <n v="0"/>
    <n v="0"/>
    <n v="0"/>
    <n v="0"/>
    <n v="0"/>
    <n v="600000000"/>
    <m/>
    <s v="Proyecto de profesionalización Maestrias y Doctorados  2024-2028"/>
  </r>
  <r>
    <s v="MT241"/>
    <s v="13"/>
    <s v="Sucre se Transforma: Competitividad Sostenible"/>
    <s v="Inversión en actividades de Ciencia, Tecnología e Innovación ATCI frente al PIB Nacional "/>
    <s v="0,0027299999999999998"/>
    <s v="Porcentaje"/>
    <s v="2021"/>
    <s v="Minciencias, 2021"/>
    <s v="0,0027799999999999999"/>
    <s v="22 vida de ecosistemas terrestres_x000a_1 Fin de la Pobreza_x000a_2 Hambre cero_x000a_3 Salud y bienestar_x000a_8 Trabajo decente y crecimiento económico_x000a_12 Producción y Consumo Responsable_x000a_7 Energía asequible y no contaminante_x000a_9 industria innovación e infraestructura_x000a_13 Acción "/>
    <s v="Ciencia, Tecnología e Innovación"/>
    <s v="27"/>
    <s v="Oportunidades para la Ciencia, Tecnología e Innovación"/>
    <s v="Ciencia, Tecnología e Innovación"/>
    <s v="39"/>
    <s v="Fomento a vocaciones y formación, generación, uso y apropiación social del conocimiento de la ciencia, tecnología e innovación"/>
    <s v="3906"/>
    <s v="Servicio de apropiación social del conocimiento"/>
    <s v="3906011"/>
    <s v="estrategias de apropiación realizadas"/>
    <s v="390601100"/>
    <s v="Servicio mediante el cual se realizan actividades que incluyen, entre otras:  estrategias necesarias para la sensibilización, socialización y apropiación social del conocimiento a nivel local, regional y nacional en temáticas especiales por medio de la implementación, seguimiento, acompañamiento y evaluación que promuevan el acceso a la información, fomenten la conciencia pública, la capacitación, la educación, la investigación y la participación."/>
    <s v="Número de estrategias"/>
    <s v="No"/>
    <s v="Numero"/>
    <n v="2"/>
    <s v="Acumulativo"/>
    <x v="9"/>
    <n v="1"/>
    <n v="0"/>
    <n v="1"/>
    <n v="0"/>
    <s v="FORTALECIMIENTO DE LAS CAPACIDADES EN CTEI MEDIANTE LA APROPIACIÓN SOCIAL DEL CONOCIMIENTO PARA IMPULSAR EL DESARROLLO PRODUCTIVO Y LAS INDUSTRIAS CREATIVAS EN EL DEPARTAMENTO DE SUCRE (BPIN: 2021000100333) (Meta del Proyecto: 1) (Ejecución 2024: 1)"/>
    <m/>
    <m/>
    <s v="PROYECTO EN VOCACIONES CIENTÍFICAS PARA APROPIACIÓN DEL CONOCIMIENTO (BPIN: Por Gestión) (Meta del proyecto: 1)"/>
    <m/>
    <m/>
    <n v="1"/>
    <n v="1"/>
    <s v="Superior"/>
    <m/>
    <m/>
    <m/>
    <m/>
    <n v="0"/>
    <s v="Minimo"/>
    <n v="1"/>
    <n v="0.5"/>
    <s v="Medio"/>
    <n v="0"/>
    <n v="0"/>
    <n v="0"/>
    <n v="0"/>
    <n v="0"/>
    <n v="0"/>
    <n v="0"/>
    <n v="0"/>
    <n v="0"/>
    <n v="0"/>
    <n v="0"/>
    <n v="0"/>
    <n v="0"/>
    <n v="0"/>
    <n v="0"/>
    <n v="0"/>
    <n v="0"/>
    <n v="0"/>
    <n v="0"/>
    <n v="0"/>
    <n v="2000000000"/>
    <n v="2000000000"/>
    <n v="0"/>
    <n v="0"/>
    <n v="0"/>
    <n v="0"/>
    <n v="0"/>
    <n v="0"/>
    <n v="0"/>
    <n v="0"/>
    <n v="0"/>
    <n v="0"/>
    <n v="0"/>
    <n v="0"/>
    <n v="0"/>
    <n v="0"/>
    <n v="0"/>
    <n v="0"/>
    <n v="0"/>
    <n v="0"/>
    <n v="0"/>
    <n v="0"/>
    <n v="0"/>
    <n v="0"/>
    <n v="2000000000"/>
    <s v="(2021000100333). Terminado"/>
    <s v="Proyecto de aproiación social CTeI en ejeucución y convocatorias 2024-2027"/>
  </r>
  <r>
    <s v="MT242"/>
    <s v="1"/>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poyo financiero para el acceso a activos productivos y de comercialización"/>
    <s v="1702009"/>
    <s v="Productores apoyados con activos productivos y de comercialización"/>
    <s v="170200900"/>
    <s v="Cofinanciación para la adquisición de activos productivos que se pueden clasificar en capital humano, la tierra y los bienes de capital productivo (Infraestructura, maquinaria y equipos, insumos y material vegetal, especies zootécnicas y acuícolas). Comercialización comprende actividades relacionadas con el proceso que va desde el acopio de los productos agropecuarios, distribución y consumo."/>
    <s v="Número de productores"/>
    <s v="No"/>
    <s v="Número"/>
    <n v="3986"/>
    <s v="Acumulativo"/>
    <x v="8"/>
    <n v="472"/>
    <n v="1200"/>
    <n v="1994"/>
    <n v="320"/>
    <m/>
    <s v="PRODUCTORES APOYADOS MEDIANTE LA ENTREGA DE ACTIVOS PRODUCTIVOS Y COMERCIALIZACIÓN POR MEDIO DEL PROYECTO DE ALIANZAS PRODUCTIVAS  (Tipo Banco: Banco de Gestiones) (Meta de la gestión: 615)_x000a__x000a_ENTREGA DE ACTIVOS PRODUCTIVOS MEDIANTE EL PROYECTO &quot;FORTALECIMIENTO DE LAS LÍNEAS PRODUCTIVAS DEL MAÍZ MECANIZADO Y ARROZ SECANO MECANIZADO DE LOS PEQUEÑOS PRODUCTORES AFECTADOS POR LA OLA INVERNAL EN LAS SUBREGIONES SAN JORGE Y MOJANA EN EL DEPARTAMENTO DE SUCRE&quot;  (Tipo Banco: Banco de Gestiones) (Meta de la gestión: 1296)_x000a__x000a_IMPLEMENTACIÓN DE UN MODELO ALTERNATIVO PARA LA PRODUCCIÓN DE CARNE DE OVINO CON SEIS (6) ORGANIZACIONES DE PEQUEÑOS PRODUCTORES DEL MUNICIPIO DE SAN MARCOS, SUCRE. (BPIN: 2024002700132) (Tipo de Banco: Banco Territorial)_x000a__x000a_FORTALECIMIENTO DE LAS UNIDADES PRODUCTORAS DE YABOLÍN EN EL MUNICIPIO DE SAN JUAN DE BETULIA DEPARTAMENTO DE SUCRE (BPIN: 2024002700147) (Tipo de Banco: Banco Territorial)_x000a__x000a_IMPLEMENTACIÓN DE AGRONEGOCIOS HORTOFRUTÍCOLAS INTENSIVOS CON PEQUEÑOS PRODUCTORES DE LOS MUNICIPIOS DE SUCRE, GUARANDA Y MAJAGUAL EN EL DEPARTAMENTO DE SUCRE (BPIN: 2020000020058) (Tipo de Banco: Banco de Regalías)"/>
    <s v="Implementación de un modelo alternativo para la producción de carne de ovino con Seis (6) organizaciones de pequeños productores del Municipio de San Marcos Departamento de   Sucre (Bpin: 2024002700132) (Tipo de Banco: Banco Territorial) (Meta total del indicador: 146.0) (Meta total de la vigencia: 146.0) (Ejecutado: 292.0)_x000a__x000a_IMPLEMENTACIÓN DE AGRONEGOCIOS HORTOFRUTÍCOLAS INTENSIVOS CON PEQUEÑOS PRODUCTORES DE LOS MUNICIPIOS DE SUCRE, GUARANDA Y MAJAGUAL EN EL DEPARTAMENTO DE SUCRE (BPIN: 2020000020058) (Tipo de banco: Banco de Regalías) (Meta total del proyecto:  ) (Ejecutado: 300.0)_x000a__x000a_FORTALECIMIENTO DE LAS UNIDADES PRODUCTORAS DE YABOLÍN EN EL MUNICIPIO DE SAN JUAN DE BETULIA DEPARTAMENTO DE SUCRE (BPIN: 2024002700147) (Tipo de banco: Banco Territorial) (Meta total del proyecto:  ) (Ejecutado: 9.0)_x000a__x000a_PRODUCTORES APOYADOS MEDIANTE LA ENTREGA DE ACTIVOS PRODUCTIVOS Y COMERCIALIZACIÓN POR MEDIO DEL PROYECTO DE ALIANZAS PRODUCTIVAS  (Tipo de banco: Banco de Gestiones) (Meta de la gestión: 615) (Ejecutado: 615)_x000a__x000a_ENTREGA DE ACTIVOS PRODUCTIVOS MEDIANTE EL PROYECTO &quot;FORTALECIMIENTO DE LAS LÍNEAS PRODUCTIVAS DEL MAÍZ MECANIZADO Y ARROZ SECANO MECANIZADO DE LOS PEQUEÑOS PRODUCTORES AFECTADOS POR LA OLA INVERNAL EN LAS SUBREGIONES SAN JORGE Y MOJANA EN EL DEPARTAMENTO DE SUCRE&quot;  (Tipo de banco: Banco de Gestiones) (Meta de la gestión: 1296) (Ejecutado: 1296)"/>
    <s v="FORTALECIMIENTO DE LA PRODUCTIVIDAD EN LOS CULTIVOS DE YUCA INDUSTRIAL DE LOS MUNICIPIOS PDET DEL DEPARTAMENTO DE SUCRE (BPIN: 2024002700174) (Meta del proyecto: 690) (Tipo de Banco: Banco de Regalías) (Estado en Portafolio: En proceso de contratación)_x000a__x000a_Apoyo al fortalecimiento empresarial del sector apícola de los municipios de Corozal y Morroa del departamento de Sucre (BPIN: 202600000004951) (Meta del proyecto: 90) (Tipo de Banco: Banco Territorial) (Estado en Portafolio: En estudios previos)_x000a__x000a_FORTALECIMIENTO DE ORGANIZACIONES CAMPESINAS MEDIANTE LA CELEBRACIÓN DEL DIA NACIONAL DEL CAMPESINO EN LOS MUNICIPIOS DE GALERAS Y SAN BENITO ABAD, DEPARTAMENTO DE SUCRE. (BPIN: 202600000010782) (Meta del proyecto: 400) (Tipo de Banco: Banco Territorial)_x000a__x000a_ENTREGA DE ACTIVOS PRODUCTIVOS MEDIANTE EL PROYECTO DE SEMILLAS DE REACTIVACIÓN (Meta Programada: 80) (Tipo de Banco: Banco de Gestiones)_x000a__x000a_ENTREGA DE ACTIVOS PRODUCTIVOS MEDIANTE EL PROYECTO &quot;FORTALECIMIENTO PRODUCTIVO PISCÍCOLA PARA LA RECUPERACIÓN DE ESPECIES NATIVAS Y LA SEGURIDAD ALIMENTARIA EN ASOCIACIONES DE PESCADORES ARTESANALES DE LA ECORREGIÓN MOJANA DEL DEPARTAMENTO DE SUCRE&quot; (Meta Programada: 19) (Tipo de Banco: Banco de Gestiones)"/>
    <m/>
    <m/>
    <n v="0"/>
    <n v="0"/>
    <s v="Minimo"/>
    <n v="2512"/>
    <n v="1"/>
    <s v="Superior"/>
    <m/>
    <n v="0"/>
    <s v="Minimo"/>
    <n v="2512"/>
    <n v="0.63020572002007025"/>
    <s v="Alto"/>
    <n v="0"/>
    <n v="0"/>
    <n v="0"/>
    <n v="0"/>
    <n v="0"/>
    <n v="0"/>
    <n v="2850000000"/>
    <n v="0"/>
    <n v="2850000000"/>
    <n v="0"/>
    <n v="5700000000"/>
    <n v="0"/>
    <n v="0"/>
    <n v="0"/>
    <n v="0"/>
    <n v="0"/>
    <n v="0"/>
    <n v="2850000000"/>
    <n v="0"/>
    <n v="2850000000"/>
    <n v="0"/>
    <n v="5700000000"/>
    <n v="0"/>
    <n v="0"/>
    <n v="0"/>
    <n v="0"/>
    <n v="0"/>
    <n v="0"/>
    <n v="0"/>
    <n v="0"/>
    <n v="0"/>
    <n v="0"/>
    <n v="0"/>
    <n v="0"/>
    <n v="0"/>
    <n v="0"/>
    <n v="0"/>
    <n v="0"/>
    <n v="0"/>
    <n v="0"/>
    <n v="0"/>
    <n v="0"/>
    <n v="0"/>
    <n v="0"/>
    <n v="11400000000"/>
    <s v="Yuca Industrial (2023002700151)_x000a__x000a_02/20/2024: MPLEMENTACIÓN DE AGRONEGOCIOS HORTOFRUTÍCOLAS: Suspendido hasta 30 de Dic, por fenómeno de la niña- caregato_x000a__x000a_02/20/2024: Produccion de levante y ceba de porcinos en Los Municipios de Corozal, Sampues y El Roble:  Registro de Banco pendiente firma dra Keyna. Incluir en portafolio. _x000a__x000a_02/20/2024: Implementacion de Buenas Practicas Porcicolas en Unidades Productivas de familias de escasos recursos en los corregimientos La Arena y Buenavista:  Proyecto actualizado y en gestión de certificado de concordandcia con el municipio de Sincelejo._x000a__x000a_02/10/2024: FORTALECIMIENTO DE LAS UNIDADES PRODUCTORAS DE YABOLÍN : Definiendo el modelo de armonización con el presupuesto para la generación del CPD. _x000a__x000a_02/10/2024: IMPLEMENTACIÓN DE UN MODELO ALTERNATIVO PARA LA PRODUCCIÓN DE CARNE DE OVINO: Tiene CDP, está en estructuración de estudios previos, aprobada de vigencia futura de ejecución con ordenanza_x000a__x000a_02/10/2024: En proceso de contratación. Interventoría Externa en estructuración de estudios previos. Amerita vigencias futuras de ejecución._x000a_  _x000a__x000a_"/>
    <s v="Proyecto Banco de Maquinaria agrícola Mojana y San Jorge, Arroz y Maíz: 1296 beneficiarios; Proyecto Yuca Industrial Municipios PDET: 690 beneficiarios; 4  proyectos de entrega de activos agricolas y/o pecuarios, 1 por año: 500 beneficiarios por año para "/>
  </r>
  <r>
    <s v="MT243"/>
    <s v="2"/>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sistencia técnica agropecuaria dirigida a pequeños productores"/>
    <s v="1702010"/>
    <s v="Pequeños productores rurales asistidos técnicamente"/>
    <s v="170201000"/>
    <s v="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
    <s v="Número de pequeños productores rurales"/>
    <s v="No"/>
    <s v="Número"/>
    <n v="2000"/>
    <s v="Acumulativo"/>
    <x v="8"/>
    <n v="267"/>
    <n v="500"/>
    <n v="500"/>
    <n v="733"/>
    <m/>
    <s v="ASISTENCIA TECNICA MEDIANTE EL PROYECTO &quot;FORTALECIMIENTO DE LAS LÍNEAS PRODUCTIVAS DEL MAÍZ MECANIZADO Y ARROZ SECANO MECANIZADO DE LOS PEQUEÑOS PRODUCTORES AFECTADOS POR LA OLA INVERNAL EN LAS SUBREGIONES SAN JORGE Y MOJANA EN EL DEPARTAMENTO DE SUCRE&quot; (Tipo Banco: Banco de Gestiones) (Meta de la gestión: 1296)_x000a__x000a_IMPLEMENTACIÓN DE ESTRATEGIAS PARA LA ADOPCIÓN DE PROCESOS DE INNOVACIÓN EN LAS UNIDADES PRODUCTIVAS AGROPECUARIAS QUE ATIENDAN LAS PROBLEMÁTICAS DERIVADAS POR LA EMERGENCIA ECONÓMICA, SOCIAL Y ECOLÓGICA POR EL COVID-19 EN EL DEPARTAMENTO DE SUCRE (BPIN: 2020000100644) (Tipo de Banco: Banco de Regalías)_x000a__x000a_Implementación de agronegocios hortofrutícolas intensivos con pequeños productores de los municipios de Sucre, Guaranda y Majagual en el Departamento de Sucre (BPIN: 2020000020058) (Tipo de Banco: Banco de Regalías)"/>
    <s v="ASISTENCIA TECNICA MEDIANTE EL PROYECTO &quot;FORTALECIMIENTO DE LAS LÍNEAS PRODUCTIVAS DEL MAÍZ MECANIZADO Y ARROZ SECANO MECANIZADO DE LOS PEQUEÑOS PRODUCTORES AFECTADOS POR LA OLA INVERNAL EN LAS SUBREGIONES SAN JORGE Y MOJANA EN EL DEPARTAMENTO DE SUCRE&quot; (Tipo de banco: Banco de Gestiones) (Meta de la gestión: 1296) (Ejecutado: 1296)_x000a__x000a_IMPLEMENTACIÓN DE ESTRATEGIAS PARA LA ADOPCIÓN DE PROCESOS DE INNOVACIÓN EN LAS UNIDADES PRODUCTIVAS AGROPECUARIAS QUE ATIENDAN LAS PROBLEMÁTICAS DERIVADAS POR LA EMERGENCIA ECONÓMICA, SOCIAL Y ECOLÓGICA POR EL COVID-19 EN EL DEPARTAMENTO DE SUCRE (BPIN: 2020000100644) (Tipo de banco: Banco de Regalías) (Meta total del proyecto: 267) (Ejecutado: 267.0)"/>
    <s v="FORTALECIMIENTO PRODUCTIVO PISCÍCOLA PARA LA RECUPERACIÓN DE ESPECIES NATIVAS Y LA SEGURIDAD ALIMENTARIA EN ASOCIACIONES DE PESCADORES ARTESANALES DE LA ECORREGIÓN MOJANA DEL DEPARTAMENTO DE SUCRE (BPIN: 2024002700184) (Meta del proyecto: 349) (Tipo de Banco: Banco de Regalías) (Estado en Portafolio: En Ejecución)_x000a__x000a_IMPLEMENTACION DE BUENAS PRACTICAS PORCICOLAS EN UNIDADES PRODUCTIVAS DE FAMILIAS DE ESCASOS RECURSOS DE LA ZONA RURAL DEL MUNICIPIO DE SINCELEJO, DEL DEPARTAMENTO DE SUCRE (BPIN: 202600000010499) (Meta del proyecto: 45) (Tipo de Banco: Banco Territorial)"/>
    <m/>
    <m/>
    <n v="0"/>
    <n v="0"/>
    <s v="Minimo"/>
    <n v="1563"/>
    <n v="1"/>
    <s v="Superior"/>
    <m/>
    <n v="1"/>
    <s v="Superior"/>
    <n v="1563"/>
    <n v="0.78149999999999997"/>
    <s v="Alto"/>
    <n v="500000000"/>
    <n v="0"/>
    <n v="0"/>
    <n v="0"/>
    <n v="0"/>
    <n v="0"/>
    <n v="2000000000"/>
    <n v="0"/>
    <n v="0"/>
    <n v="0"/>
    <n v="2500000000"/>
    <n v="500000000"/>
    <n v="0"/>
    <n v="0"/>
    <n v="0"/>
    <n v="0"/>
    <n v="0"/>
    <n v="2000000000"/>
    <n v="0"/>
    <n v="0"/>
    <n v="0"/>
    <n v="2500000000"/>
    <n v="500000000"/>
    <n v="0"/>
    <n v="0"/>
    <n v="0"/>
    <n v="0"/>
    <n v="0"/>
    <n v="2000000000"/>
    <n v="0"/>
    <n v="0"/>
    <n v="0"/>
    <n v="2500000000"/>
    <n v="500000000"/>
    <n v="0"/>
    <n v="0"/>
    <n v="0"/>
    <n v="0"/>
    <n v="0"/>
    <n v="2000000000"/>
    <n v="0"/>
    <n v="0"/>
    <n v="0"/>
    <n v="2500000000"/>
    <n v="10000000000"/>
    <s v="02/10/2024: IMPLEMENTACIÓN DE ESTRATEGIAS PARA LA ADOPCIÓN DE PROCESOS DE INNOVACIÓN EN LAS UNIDADES PRODUCTIVAS AGROPECUARIAS :   Pendiente programar vigencias 2026-2027 con proyectos de inversion para el cumplimiento de la meta del cuatrienio. "/>
    <s v="Proyectos para fortalecer el desarrollo biotecnológico, la transferencia de tecnología y la agenda de investigación agropecuaria concertada con las comunidades e instituciones responsables del sector, priorizando la conservación y producción de las semill"/>
  </r>
  <r>
    <s v="MT244"/>
    <s v="3"/>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compañamiento productivo y empresarial"/>
    <s v="1702021"/>
    <s v="Unidades productivas beneficiadas"/>
    <s v="170202100"/>
    <s v="Incluye la identificación del estado de los procesos productivos y definición de planes de mejoramiento."/>
    <s v="Número de unidades productivas"/>
    <s v="No"/>
    <s v="Número"/>
    <n v="2000"/>
    <s v="Acumulativo"/>
    <x v="8"/>
    <n v="1296"/>
    <n v="304"/>
    <n v="200"/>
    <n v="200"/>
    <s v="ALIANZA PARE EL FORTALECIMIENTO Y TRANSFORMACION DEL SISTEMA SECANO A SISTEMA DE RIEGO MIRI EN PEQUEÑAS UNIDADES ARROCERAS DEL MUNICIPIO DE MAJAGUAL EN EL DEPARTAMENTO DE SUCRE (BPIN: 2021002700261) (Meta del Proyecto: 40) (Ejecución 2024: 40)_x000a__x000a_ALIANZA PARA EL FORTALECIMIENTO EN LA SIEMBRA DE AJONJOLÍ PARA TRANSFORMARLO EN PASTA EN EL MUNICIPIO DE TOLUVIEJO DEPARTAMENTO DE SUCRE (BPIN: 2022002700085) (Meta del Proyecto: 40) (Ejecución 2024: 40)_x000a__x000a_ALIANZA PARA EL FORTALECIMIENTO DE LA CADENA PRODUCTIVA DEL ÑAME EN EL CORREGIMIENTO DE FLOR DEL MONTE EN EL MUNICIPIO DE OVEJAS, SUCRE. (BPIN: 2018011000189) (Meta del Proyecto: 40) (Ejecución 2024: 40)_x000a__x000a_FORTALECIMIENTO DE LA CADENA PRODUCTIVA DE ÑAME MEDIANTE EL ESTABLECIMIENTO DE 40 HECTÁREAS DE ÑAME DIAMANTE CON LOS PEQUEÑOS PRODUCTORES DE LA ORGANIZACIÓN ASOJUVENTUD EN EL MUNICIPIO DE CHALÁN - SUCRE. (BPIN: 2018011000189) (Meta del Proyecto: 40) (Ejecución 2024: 40)_x000a__x000a_ALIANZA PARA LA IMPLEMENTACIÓN DE TILAPIA ROJA SEMI INTENSIVO EN ESTANQUES EN TIERRA Y/O RESERVORIOS PARA BENEFICIAR A 40 FAMILIAS PERTENECIENTES A LA ASOCIACIÓN DE PEQUEÑOS PRODUCTORES AGROPECUARIOS EL GARZAL ASOGARZAL EN EL MUNICIPIO DE SUCRE (BPIN: 2018011000189) (Meta del Proyecto: 40) (Ejecución 2024: 40)_x000a__x000a_ALIANZA PRODUCTIVA PARA LA PRODUCCIÓN Y AGROINDUSTRIA DE YUCA INDUSTRIAL EN CHIPS DE YUCA, A TRAVES DE PLANTAS DE PICADO Y SECADO NATURAL INNOVADORES CON ENERGÍA SOLAR EN EL MUNICIPIO DE SAN ANTONIO DE PALMITO, SUCRE, A TRAVÉS DE LA PRODUCCIÓN Y COMERCIALIZACIÓN DE 120 HECTÁREAS DE YUCA INDUSTRIAL (BPIN: 2018011000189) (Meta del Proyecto: 40) (Ejecución 2024: 40)_x000a__x000a_ALIANZA PRODUCTIVA PARA EL FORTALECIMIENTO Y TRANSFORMACIÓN DEL SISTEMA SECANO A SISTEMA DE RIEGO MIRI EN PEQUEÑAS UNIDADES ARROCERAS DEL MUNICIPIO DE GUARANDA EN EL DEPARTAMENTO DE SUCRE (BPIN: 2018011000189) (Meta del Proyecto: 40) (Ejecución 2024: 40)"/>
    <s v="UNIDADES PRODUCTIVAS BENEFICIADAS MEDIANTE EL PROYECTO DE SEMILLAS DE REACTIVACIÓN (Tipo Banco: Banco de Gestiones) (Meta de la gestión: 80)_x000a__x000a_FORTALECIMIENTO DE LAS LÍNEAS PRODUCTIVAS DEL MAÍZ MECANIZADO Y ARROZ SECANO MECANIZADO DE LOS PEQUEÑOS PRODUCTORES AFECTADOS POR LA OLA INVERNAL EN LAS SUBREGIONES SAN JORGE Y MOJANA EN EL DEPARTAMENTO DE SUCRE (2023002700150).  (BPIN: 2023002700150) (Tipo de Banco: Banco de Regalías)_x000a__x000a_Suministro e Instalación de redes eléctricas para la planta de procesamiento de productos lácteos de la asociación APIAS en el corregimiento de San Rafael,  Ovejas, Sucre. (BPIN: 2024002700033) (Tipo de Banco: Banco Territorial)_x000a__x000a_APOYO ALIANZAS PARA MEJORAR LAS CAPACIDADES PRODUCTIVAS Y LA SEGURIDAD ALIMENTARIA RURAL EN_x000a_EL DEPARTAMENTO DE SUCRE (BPIN: 202500000032704) (Tipo de Banco: Banco Territorial)"/>
    <s v="Apoyo Alianzas para mejorar las capacidades productivas y la seguridad alimentaria rural en el departamento de  Sucre (Bpin: 202500000032704) (Tipo de Banco: Banco Territorial) (Meta total del indicador: 16.0) (Meta total de la vigencia: 16.0) (Ejecutado: 16.0)_x000a__x000a_Suministro e Instalación de redes eléctricas para la planta de procesamiento de productos lácteos de la asociación APIAS en el corregimiento de San Rafael  Ovejas Sucre (Bpin: 2024002700033) (Tipo de Banco: Banco Territorial) (Meta total del indicador: 1.0) (Meta total de la vigencia: 1.0) (Ejecutado: 2.0)_x000a__x000a_FORTALECIMIENTO DE LAS LÍNEAS PRODUCTIVAS DEL MAÍZ MECANIZADO Y ARROZ SECANO MECANIZADO DE LOS PEQUEÑOS PRODUCTORES AFECTADOS POR LA OLA INVERNAL EN LAS SUBREGIONES SAN JORGE Y MOJANA EN EL DEPARTAMENTO DE SUCRE (2023002700150).  (BPIN: 2023002700150) (Tipo de banco: Banco de Regalías) (Meta total del proyecto: 1296) (Ejecutado: 1296.0)"/>
    <s v="APOYO AL PROGRAMA ALIANZAS PRODUCTIVAS PARA LA VIDA FASE IV PARA MEJORAR LAS CAPACIDADES PRODUCTIVAS Y LA SEGURIDAD ALIMENTARIA RURAL EN EL DEPARTAMENTO DE SUCRE (BPIN: 202600000010343) (Meta del proyecto: 99) (Tipo de Banco: Banco Territorial) (Estado en Portafolio: Solicitud de CDP)_x000a__x000a_IMPLEMENTACION DE BUENAS PRACTICAS PORCICOLAS EN UNIDADES PRODUCTIVAS DE FAMILIAS DE ESCASOS RECURSOS DE LA ZONA RURAL DEL MUNICIPIO DE SINCELEJO, DEL DEPARTAMENTO DE SUCRE (BPIN: 202600000010499) (Meta del proyecto: 45) (Tipo de Banco: Banco Territorial) (Estado en Portafolio: Registrado en banco)_x000a__x000a_FORTALECIMIENTO DE ORGANIZACIONES CAMPESINAS MEDIANTE LA CELEBRACIÓN DEL DIA NACIONAL DEL CAMPESINO EN LOS MUNICIPIOS DE GALERAS Y SAN BENITO ABAD, DEPARTAMENTO DE SUCRE. (BPIN: 202600000010782) (Meta del proyecto: 400) (Tipo de Banco: Banco Territorial) (Estado en Portafolio: En estudios previos)_x000a__x000a_FORTALECIMIENTO PRODUCTIVO PISCÍCOLA PARA LA RECUPERACIÓN DE ESPECIES NATIVAS Y LA SEGURIDAD ALIMENTARIA EN ASOCIACIONES DE PESCADORES ARTESANALES DE LA ECORREGIÓN MOJANA DEL DEPARTAMENTO DE SUCRE (BPIN: 2024002700184) (Meta del proyecto: 349) (Tipo de Banco: Banco de Regalías)"/>
    <m/>
    <s v="Programa Alianzas Productivas para la vida. (15 Alianzas). BPIN: Por Generar. Meta: 600 Productores (Bpin: ) (Meta del proyecto: 600)"/>
    <n v="280"/>
    <n v="0.2160493827160494"/>
    <s v="Minimo"/>
    <n v="1314"/>
    <n v="1"/>
    <s v="Superior"/>
    <m/>
    <n v="0"/>
    <s v="Minimo"/>
    <n v="1594"/>
    <n v="0.79700000000000004"/>
    <s v="Alto"/>
    <n v="1013000000"/>
    <n v="0"/>
    <n v="0"/>
    <n v="0"/>
    <n v="0"/>
    <n v="0"/>
    <n v="0"/>
    <n v="0"/>
    <n v="0"/>
    <n v="0"/>
    <n v="1013000000"/>
    <n v="200000000"/>
    <n v="0"/>
    <n v="0"/>
    <n v="0"/>
    <n v="0"/>
    <n v="0"/>
    <n v="0"/>
    <n v="0"/>
    <n v="0"/>
    <n v="0"/>
    <n v="200000000"/>
    <n v="150000000"/>
    <n v="0"/>
    <n v="0"/>
    <n v="0"/>
    <n v="0"/>
    <n v="0"/>
    <n v="0"/>
    <n v="0"/>
    <n v="0"/>
    <n v="0"/>
    <n v="150000000"/>
    <n v="150000000"/>
    <n v="0"/>
    <n v="0"/>
    <n v="0"/>
    <n v="0"/>
    <n v="0"/>
    <n v="0"/>
    <n v="0"/>
    <n v="0"/>
    <n v="0"/>
    <n v="150000000"/>
    <n v="1513000000"/>
    <s v="02/10/2024: *Programa Alianzas Productivas para la Vida. (16 Alianzas Aprobadas) BPIN: Por Generar. Meta: 608.: Próximo desembolso previo asignación de recursos por parte del dpto.     _x000a__x000a_02/10/2024:  FORTALECIMIENTO DE LA PRODUCTIVIDAD EN LOS CULTIVOS DE YUCA INDUSTRIAL DE LOS MUNICIPIOS PDET DEL DEPARTAMENTO DE SUCRE (2023002700151). Tiene viabilidad. Se está gestionando la resolución de apropiacion de recursos por regalías. _x000a__x000a_02/10/2024: FORTALECIMIENTO DE LAS LÍNEAS PRODUCTIVAS DEL MAÍZ MECANIZADO Y ARROZ SECANO MECANIZADO DE LOS PEQUEÑOS PRODUCTORES AFECTADOS POR LA OLA INVERNAL EN LAS SUBREGIONES SAN JORGE Y MOJANA EN EL DEPARTAMENTO DE SUCRE (2023002700150). En ejecución      "/>
    <s v="Proyectos con componentes de acompañamiento productivo y empresarial para mejorar los canales de comercialización de los productos agropecuarios: 500 beneficiarios por año-mercados campesinos, ruedas de negocios- con adr compras publicas locales, Proyecto"/>
  </r>
  <r>
    <s v="MT245"/>
    <s v="4"/>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sesoría para el fortalecimiento de la asociatividad"/>
    <s v="1702011"/>
    <s v="Asociaciones fortalecidas"/>
    <s v="170201100"/>
    <s v="Acompañamiento a asociaciones de productores ya conformadas o en proceso de conformación en temas administrativos y de organización."/>
    <s v="Número de asociaciones"/>
    <s v="No"/>
    <s v="Número"/>
    <n v="60"/>
    <s v="Acumulativo"/>
    <x v="8"/>
    <n v="0"/>
    <n v="20"/>
    <n v="20"/>
    <n v="20"/>
    <m/>
    <s v="ASOCIACIONES FORTALECIDAS EN EL MARCO DEL PROYECTO &quot;FORTALECIMIENTO DE LAS LÍNEAS PRODUCTIVAS DEL MAÍZ MECANIZADO Y ARROZ SECANO MECANIZADO DE LOS PEQUEÑOS PRODUCTORES AFECTADOS POR LA OLA INVERNAL EN LAS SUBREGIONES SAN JORGE Y MOJANA EN EL DEPARTAMENTO DE SUCRE&quot; (Tipo Banco: Banco de Gestiones) (Meta de la gestión: 8)_x000a__x000a_ASOCIACIONES FORTALECIDAS EN EL MARCO DEL PROYECTO &quot;Apoyo Alianzas para mejorar las capacidades productivas y la seguridad alimentaria rural en el departamento de  Sucre&quot; (Tipo Banco: Banco de Gestiones) (Meta de la gestión: 16)"/>
    <s v="ASOCIACIONES FORTALECIDAS EN EL MARCO DEL PROYECTO &quot;FORTALECIMIENTO DE LAS LÍNEAS PRODUCTIVAS DEL MAÍZ MECANIZADO Y ARROZ SECANO MECANIZADO DE LOS PEQUEÑOS PRODUCTORES AFECTADOS POR LA OLA INVERNAL EN LAS SUBREGIONES SAN JORGE Y MOJANA EN EL DEPARTAMENTO DE SUCRE&quot; (Tipo de banco: Banco de Gestiones) (Meta de la gestión: 8) (Ejecutado: 8)_x000a__x000a_ASOCIACIONES FORTALECIDAS EN EL MARCO DEL PROYECTO &quot;Apoyo Alianzas para mejorar las capacidades productivas y la seguridad alimentaria rural en el departamento de  Sucre&quot; (Tipo de banco: Banco de Gestiones) (Meta de la gestión: 16) (Ejecutado: 16)"/>
    <s v="APOYO AL PROGRAMA ALIANZAS PRODUCTIVAS PARA LA VIDA FASE IV PARA MEJORAR LAS CAPACIDADES PRODUCTIVAS Y LA SEGURIDAD ALIMENTARIA RURAL EN EL DEPARTAMENTO DE SUCRE (BPIN: 202600000010343) (Meta del proyecto: 3) (Tipo de Banco: Banco Territorial)_x000a__x000a_Apoyo al fortalecimiento empresarial del sector apícola de los municipios de Corozal y Morroa del departamento de Sucre (BPIN: 202600000004951) (Meta del proyecto: 6) (Tipo de Banco: Banco Territorial)_x000a__x000a_Asociaciones fortalecidas en el marco del proyecto: FORTALECIMIENTO DE LA PRODUCTIVIDAD EN LOS CULTIVOS DE YUCA INDUSTRIAL DE LOS MUNICIPIOS PDET DEL DEPARTAMENTO DE SUCRE (Meta Programada: 8) (Tipo de Banco: Banco de Gestiones)"/>
    <m/>
    <s v="FORTALECIMIENTO DE LAS ASOCIACIONES DE PRODUCTORES AGRICOLAS Y PECUARIAS EN EL DEPRTAMENTO DE SUCRE. BPIN: Por generar. Meta: 100 Asociaciones (Bpin: )"/>
    <m/>
    <m/>
    <m/>
    <n v="24"/>
    <n v="1"/>
    <s v="Superior"/>
    <m/>
    <n v="0"/>
    <s v="Minimo"/>
    <n v="24"/>
    <n v="0.4"/>
    <s v="Medio"/>
    <n v="100000000"/>
    <n v="0"/>
    <n v="0"/>
    <n v="0"/>
    <n v="0"/>
    <n v="0"/>
    <n v="0"/>
    <n v="0"/>
    <n v="0"/>
    <n v="0"/>
    <n v="100000000"/>
    <n v="100000000"/>
    <n v="0"/>
    <n v="0"/>
    <n v="0"/>
    <n v="0"/>
    <n v="0"/>
    <n v="0"/>
    <n v="0"/>
    <n v="0"/>
    <n v="0"/>
    <n v="100000000"/>
    <n v="100000000"/>
    <n v="0"/>
    <n v="0"/>
    <n v="0"/>
    <n v="0"/>
    <n v="0"/>
    <n v="0"/>
    <n v="0"/>
    <n v="0"/>
    <n v="0"/>
    <n v="100000000"/>
    <n v="100000000"/>
    <n v="0"/>
    <n v="0"/>
    <n v="0"/>
    <n v="0"/>
    <n v="0"/>
    <n v="0"/>
    <n v="0"/>
    <n v="0"/>
    <n v="0"/>
    <n v="100000000"/>
    <n v="400000000"/>
    <m/>
    <s v="Proyectos productivos para fortalecer  60 asociaciones de productores agropecuarios: 20 asociaciones por año- FORTALECIMIENTO"/>
  </r>
  <r>
    <s v="MT246"/>
    <s v="5"/>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poyo para el fomento organizativo de la Agricultura Campesina, Familiar y Comunitaria"/>
    <s v="1702017"/>
    <s v="Productores agropecuarios apoyados"/>
    <s v="170201700"/>
    <s v="Este servicio pretende apoyar acciones enmarcadas en Agricultura Campesina, Familiar y Comunitaria para el fomento organizativo a través de estrategias que permitan realizar un análisis diagnóstico de la situación en la que los productores agropecuarios desarrollan sus procesos productivos."/>
    <s v="Número de productores agropecuarios"/>
    <s v="No"/>
    <s v="Número"/>
    <n v="3000"/>
    <s v="Acumulativo"/>
    <x v="8"/>
    <n v="0"/>
    <n v="1000"/>
    <n v="1000"/>
    <n v="1000"/>
    <m/>
    <s v="FORTALECIMIENTO DE LA PARTICIPACIÓN DE LA AGRICULTURA CAMPESINA FAMILIAR ETNICA Y COMUNITARIA (ACFEC) EN CIRCUITOS CORTOS DE COMERCIALIZACIÓN, MEDIANTE JORNADAS PEDAGOGICAS, MERCADOS CAMPESINOS, ACOMPAÑAMIENTO Y ASESORIA PARA LOGRAR EL ACCESO A LAS COMPRAS PÚBLICAS LOCALES DE ALIMENTOS (Tipo Banco: Banco de Gestiones) (Meta de la gestión: 500)_x000a__x000a_FORTALECIMIENTO DE LA PARTICIPACIÓN DE LA AGRICULTURA CAMPESINA FAMILIAR ETNICA Y COMUNITARIA (ACFEC) MEDIANTE LA REALIZACION DE RUEDAS DE NEGOCIOS   (Tipo Banco: Banco de Gestiones) (Meta de la gestión: 300)"/>
    <s v="FORTALECIMIENTO DE LA PARTICIPACIÓN DE LA AGRICULTURA CAMPESINA FAMILIAR ETNICA Y COMUNITARIA (ACFEC) EN CIRCUITOS CORTOS DE COMERCIALIZACIÓN, MEDIANTE JORNADAS PEDAGOGICAS, MERCADOS CAMPESINOS, ACOMPAÑAMIENTO Y ASESORIA PARA LOGRAR EL ACCESO A LAS COMPRAS PÚBLICAS LOCALES DE ALIMENTOS (Tipo de banco: Banco de Gestiones) (Meta de la gestión: 500) (Ejecutado: 248)_x000a__x000a_FORTALECIMIENTO DE LA PARTICIPACIÓN DE LA AGRICULTURA CAMPESINA FAMILIAR ETNICA Y COMUNITARIA (ACFEC) MEDIANTE LA REALIZACION DE RUEDAS DE NEGOCIOS   (Tipo de banco: Banco de Gestiones) (Meta de la gestión: 300) (Ejecutado: 300)"/>
    <s v="PRODUCTORES APOYADOS MEDIANTE LA PARTICIPACIÓN EN LA FERIA EMPRESARIAL Y AGRICOLA REALIZADA EN LA UNIVERSIDAD DE SUCRE EN ALIANZA CON LA GOBERNACIÓN DE SUCRE  (Meta Programada: 32) (Tipo de Banco: Banco de Gestiones)"/>
    <s v="PRODUCTORES APOYADOS MEDIANTE LA PARTICIPACIÓN EN LA FERIA EMPRESARIAL Y AGRICOLA REALIZADA EN LA UNIVERSIDAD DE SUCRE EN ALIANZA CON LA GOBERNACIÓN DE SUCRE  (Meta programada: 32) (Ejecución: 32) (Tipo de banco: Banco de Gestiones)"/>
    <m/>
    <m/>
    <m/>
    <m/>
    <n v="548"/>
    <n v="0.54800000000000004"/>
    <s v="Medio"/>
    <n v="32"/>
    <n v="3.2000000000000001E-2"/>
    <s v="Minimo"/>
    <n v="580"/>
    <n v="0.19333333333333333"/>
    <s v="Minimo"/>
    <n v="0"/>
    <n v="0"/>
    <n v="0"/>
    <n v="0"/>
    <n v="0"/>
    <n v="0"/>
    <n v="10000000000"/>
    <n v="0"/>
    <n v="3000000000"/>
    <n v="0"/>
    <n v="13000000000"/>
    <n v="0"/>
    <n v="0"/>
    <n v="0"/>
    <n v="0"/>
    <n v="0"/>
    <n v="0"/>
    <n v="0"/>
    <n v="0"/>
    <n v="0"/>
    <n v="0"/>
    <n v="0"/>
    <n v="0"/>
    <n v="0"/>
    <n v="0"/>
    <n v="0"/>
    <n v="0"/>
    <n v="0"/>
    <n v="0"/>
    <n v="0"/>
    <n v="1000000000"/>
    <n v="0"/>
    <n v="1000000000"/>
    <n v="0"/>
    <n v="0"/>
    <n v="0"/>
    <n v="0"/>
    <n v="0"/>
    <n v="0"/>
    <n v="0"/>
    <n v="0"/>
    <n v="0"/>
    <n v="0"/>
    <n v="0"/>
    <n v="14000000000"/>
    <s v="20201301011407-En actualización."/>
    <s v="Proyectos productivos enfocados en la poblaciónidentificada como productores que hacen parte de la Agricultura Campesina, Familiar y Comunitaria: 750 beneficiarios por año"/>
  </r>
  <r>
    <s v="MT247"/>
    <s v="6"/>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Documentos de planeación"/>
    <s v="1702023"/>
    <s v="Documentos de planeación elaborados"/>
    <s v="170202300"/>
    <s v="Documentos cuyo objetivo es plasmar una visión de futuro a nivel país, entidad territorial, comunidad, sector, región, entidad o cualquier nivel de desagregación que se requiera. Incluye objetivos, estrategias, metas e indicadores."/>
    <s v="Número de documentos"/>
    <s v="Sí"/>
    <s v="Número"/>
    <n v="1"/>
    <s v="Acumulativo"/>
    <x v="8"/>
    <n v="1"/>
    <n v="0"/>
    <n v="0"/>
    <n v="0"/>
    <s v="DOCUMENTO PLAN DEPARTAMENTAL DE EXTENSIONISMO AGROPECUARIO FORMULADO Y APROBADO POR ORDENANZA POR LA ASAMBLEA DEPARTAMENTAL. BPIN: NO APLICA (BPIN: Por Gestión) (Meta del Proyecto: 1) (Ejecución 2024: 1)"/>
    <m/>
    <m/>
    <m/>
    <m/>
    <m/>
    <n v="1"/>
    <n v="1"/>
    <s v="Superior"/>
    <m/>
    <m/>
    <m/>
    <m/>
    <m/>
    <m/>
    <n v="1"/>
    <n v="1"/>
    <s v="Superior"/>
    <n v="150000000"/>
    <n v="0"/>
    <n v="0"/>
    <n v="0"/>
    <n v="0"/>
    <n v="0"/>
    <n v="0"/>
    <n v="0"/>
    <n v="0"/>
    <n v="0"/>
    <n v="150000000"/>
    <n v="0"/>
    <n v="0"/>
    <n v="0"/>
    <n v="0"/>
    <n v="0"/>
    <n v="0"/>
    <n v="0"/>
    <n v="0"/>
    <n v="0"/>
    <n v="0"/>
    <n v="0"/>
    <n v="0"/>
    <n v="0"/>
    <n v="0"/>
    <n v="0"/>
    <n v="0"/>
    <n v="0"/>
    <n v="0"/>
    <n v="0"/>
    <n v="0"/>
    <n v="0"/>
    <n v="0"/>
    <n v="0"/>
    <n v="0"/>
    <n v="0"/>
    <n v="0"/>
    <n v="0"/>
    <n v="0"/>
    <n v="0"/>
    <n v="0"/>
    <n v="0"/>
    <n v="0"/>
    <n v="0"/>
    <n v="150000000"/>
    <s v=" META: 1 CUMPLIDA"/>
    <s v="Proyectos para cofinanciar la atención de productores del Plan Departamental de Extensión Agropecuaria (PDEA) 2024-2027"/>
  </r>
  <r>
    <s v="MT248"/>
    <s v="7"/>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28"/>
    <s v="Agro evolución: Inclusión Productiva del Campesinado Sucreño."/>
    <s v="Agricultura y Desarrollo Rural"/>
    <s v="17"/>
    <s v="Inclusión productiva de pequeños productores rurales"/>
    <s v="1702"/>
    <s v="Servicio de apoyo financiero para la inclusión financiera"/>
    <s v="1702036"/>
    <s v="Familias beneficiarias"/>
    <s v="170203600"/>
    <s v="Entrega de incentivos a la bancarización, ahorro individual familiar, ahorro colectivo y microseguros, que promuevan la inclusión financiera de las familias rurales en pobreza extrema."/>
    <s v="Número de familias"/>
    <s v="No"/>
    <s v="Número"/>
    <n v="3000"/>
    <s v="Acumulativo"/>
    <x v="8"/>
    <n v="0"/>
    <n v="0"/>
    <n v="1500"/>
    <n v="1500"/>
    <m/>
    <s v="DOCUMENTO MARCO DE ENTENDIMIENTO EMTRE EL BANCO AGRARIO Y GOBERNACIÓN DE SUCRE PARA BRIGADAS DE CRÉDITO, CONVENIO GOBERNCIÓN DE SUCRE - FINAGRO (Tipo Banco: Banco de Gestiones) (Meta de la gestión: 1000)"/>
    <m/>
    <s v="Implementación , asignación y otorgamiento de instrumentos financieros a pequeños productores agropecuarios a través de la Línea Especial de Crédito - LEC de FINAGRO en el marco de la reactivación económica del departamento de Sucre (Meta del proyecto: 1658) (Tipo de Banco: Banco Territorial)"/>
    <m/>
    <m/>
    <m/>
    <m/>
    <m/>
    <n v="0"/>
    <m/>
    <m/>
    <m/>
    <n v="0"/>
    <s v="Minimo"/>
    <n v="0"/>
    <n v="0"/>
    <s v="Minimo"/>
    <n v="1000000000"/>
    <n v="0"/>
    <n v="0"/>
    <n v="0"/>
    <n v="0"/>
    <n v="0"/>
    <n v="15000000000"/>
    <n v="0"/>
    <n v="0"/>
    <n v="0"/>
    <n v="16000000000"/>
    <n v="0"/>
    <n v="0"/>
    <n v="0"/>
    <n v="0"/>
    <n v="0"/>
    <n v="0"/>
    <n v="10000000000"/>
    <n v="0"/>
    <n v="0"/>
    <n v="0"/>
    <n v="10000000000"/>
    <n v="0"/>
    <n v="0"/>
    <n v="0"/>
    <n v="0"/>
    <n v="0"/>
    <n v="0"/>
    <n v="0"/>
    <n v="0"/>
    <n v="0"/>
    <n v="0"/>
    <n v="0"/>
    <n v="0"/>
    <n v="0"/>
    <n v="0"/>
    <n v="0"/>
    <n v="0"/>
    <n v="0"/>
    <n v="0"/>
    <n v="0"/>
    <n v="0"/>
    <n v="0"/>
    <n v="0"/>
    <n v="26000000000"/>
    <m/>
    <s v="Proyecto para subsidiar la tasa de interes de la Línea Especial de Crédito (LEC): 1000 beneficiarios por año"/>
  </r>
  <r>
    <s v="MT249"/>
    <s v="1"/>
    <s v="Sucre se Transforma: Competitividad Sostenible"/>
    <s v="Pequeños productores asegurados con el seguro agropecuario"/>
    <s v="ND"/>
    <s v="Número"/>
    <s v="2023"/>
    <s v="Ministerio de Agricultura y Desarrollo Rural"/>
    <s v="3000"/>
    <s v="1. Fin de la pobreza_x000a_2. Hambre cero"/>
    <s v="Agricultura y Desarrollo Rural"/>
    <s v="29"/>
    <s v="Agro Evolución: Servicios Financieros y Gestión del Riesgo"/>
    <s v="Agricultura y Desarrollo Rural"/>
    <s v="17"/>
    <s v="Servicios financieros y gestión del riesgo para las actividades agropecuarias y rurales"/>
    <s v="1703"/>
    <s v="Servicio de apoyo financiero para la gestión de riesgos agropecuarios"/>
    <s v="1703009"/>
    <s v="Productores beneficiarios de nuevos esquemas e instrumentos financieros para la gestión de riesgos agropecuarios."/>
    <s v="170300900"/>
    <s v="Apoyo a los productores agropecuarios para la adquisición de instrumentos de cobertura frente a riesgos climáticos, fenómenos naturales y de mercado."/>
    <s v="Hectáreas con seguro agropecuario"/>
    <s v="No"/>
    <s v="Número"/>
    <n v="3000"/>
    <s v="Acumulativo"/>
    <x v="8"/>
    <n v="0"/>
    <n v="1000"/>
    <n v="1000"/>
    <n v="1000"/>
    <m/>
    <s v="CONVENIO CON MINAGRICULTURA Y DESARROLLO RURAL PARA EL ASEGURAMIENTO (O RIESGO AGROPECUARIO) AGROPECUARIO EN LA SUBREGIÓN MOJANA (Tipo Banco: Banco de Gestiones) (Meta de la gestión: 1424)"/>
    <m/>
    <s v="CONVENIO CON MINAGRICULTURA Y DESARROLLO RURAL PARA EL ASEGURAMIENTO (O RIESGO AGROPECUARIO) AGROPECUARIO EN LA SUBREGIÓN MOJANA (Meta Programada: 1424) (Tipo de Banco: Banco de Gestiones)"/>
    <m/>
    <s v="IMPULSO A LA COLOCACION DE SEGUROS AGROPECUARIOS (Bpin: )"/>
    <m/>
    <m/>
    <m/>
    <n v="0"/>
    <n v="0"/>
    <s v="Minimo"/>
    <m/>
    <n v="0"/>
    <s v="Minimo"/>
    <n v="0"/>
    <n v="0"/>
    <s v="Minimo"/>
    <n v="100000000"/>
    <n v="0"/>
    <n v="0"/>
    <n v="0"/>
    <n v="0"/>
    <n v="0"/>
    <n v="500000000"/>
    <n v="0"/>
    <n v="0"/>
    <n v="0"/>
    <n v="600000000"/>
    <n v="100000000"/>
    <n v="0"/>
    <n v="0"/>
    <n v="0"/>
    <n v="0"/>
    <n v="0"/>
    <n v="500000000"/>
    <n v="0"/>
    <n v="0"/>
    <n v="0"/>
    <n v="600000000"/>
    <n v="100000000"/>
    <n v="0"/>
    <n v="0"/>
    <n v="0"/>
    <n v="0"/>
    <n v="0"/>
    <n v="500000000"/>
    <n v="0"/>
    <n v="0"/>
    <n v="0"/>
    <n v="600000000"/>
    <n v="100000000"/>
    <n v="0"/>
    <n v="0"/>
    <n v="0"/>
    <n v="0"/>
    <n v="0"/>
    <n v="500000000"/>
    <n v="0"/>
    <n v="0"/>
    <n v="0"/>
    <n v="600000000"/>
    <n v="2400000000"/>
    <m/>
    <s v="Proyecto para subsidiar la adquisición de seguro agropecuario de productores: 750 beneficiarios por año"/>
  </r>
  <r>
    <s v="MT250"/>
    <s v="1"/>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0"/>
    <s v="Ordenamiento social y uso productivo del territorio rural"/>
    <s v="Agricultura y Desarrollo Rural"/>
    <s v="17"/>
    <s v="Ordenamiento social y uso productivo del territorio rural"/>
    <s v="1704"/>
    <s v="Cartografía de zonificación y evaluación de tierras"/>
    <s v="1704001"/>
    <s v="Mapas de zonificación elaborados"/>
    <s v="170400100"/>
    <s v="Mapas y documentos de zonificación del territorio que determinan zonas de alta, mediana aptitud y  zonas de usos condicionados o con exclusiones técnicas o legales;  permiten identificar las zonas del país que tienen mayor aptitud para el desarrollo de actividades agrícolas, pecuarias, forestales, acuícolas y pesqueras de carácter productivo."/>
    <s v="Número de mapas"/>
    <s v="No"/>
    <s v="Número"/>
    <n v="7"/>
    <s v="Acumulativo"/>
    <x v="8"/>
    <n v="7"/>
    <n v="0"/>
    <n v="0"/>
    <n v="0"/>
    <s v="ACUERDO MARCO DE ENTENDIMIENTO CON LA UNIDAD DE PLANIFICACIÓN RURAL AGROPECUARIA -UPRA- PARA LA ZONIFICACIÓN DE SIETE LÍNEAS PRODUCTIVAS REPRESENTATIVAS EN EL DEPARTAMENTO DE SUCRE. BPIN: NO APLICA. META: 7 (BPIN: Por Gestión) (Meta del Proyecto: 7) (Ejecución 2024: 7)"/>
    <m/>
    <m/>
    <m/>
    <m/>
    <m/>
    <n v="7"/>
    <n v="1"/>
    <s v="Superior"/>
    <m/>
    <m/>
    <m/>
    <m/>
    <m/>
    <m/>
    <n v="7"/>
    <n v="1"/>
    <s v="Superior"/>
    <n v="200000000"/>
    <n v="0"/>
    <n v="0"/>
    <n v="0"/>
    <n v="0"/>
    <n v="0"/>
    <n v="500000000"/>
    <n v="0"/>
    <n v="0"/>
    <n v="0"/>
    <n v="700000000"/>
    <n v="100000000"/>
    <n v="0"/>
    <n v="0"/>
    <n v="0"/>
    <n v="0"/>
    <n v="0"/>
    <n v="400000000"/>
    <n v="0"/>
    <n v="0"/>
    <n v="0"/>
    <n v="500000000"/>
    <n v="0"/>
    <n v="0"/>
    <n v="0"/>
    <n v="0"/>
    <n v="0"/>
    <n v="0"/>
    <n v="0"/>
    <n v="0"/>
    <n v="0"/>
    <n v="0"/>
    <n v="0"/>
    <n v="0"/>
    <n v="0"/>
    <n v="0"/>
    <n v="0"/>
    <n v="0"/>
    <n v="0"/>
    <n v="0"/>
    <n v="0"/>
    <n v="0"/>
    <n v="0"/>
    <n v="0"/>
    <n v="1200000000"/>
    <s v="02/10/2024:  ACUERDO MARCO DE ENTENDIMIENTO CON LA UNIDAD DE PLANIFICACIÓN RURAL AGROPECUARIA -UPRA- PARA LA ZONIFICACIÓN DE SIETE LÍNEAS PRODUCTIVAS REPRESENTATIVAS EN EL DEPARTAMENTO DE SUCRE.   Se entrega en Diciembre 2024. "/>
    <s v="Proyecto para cofinanciar la elaboración de mapas de zonificación (aptitud de alternativas productivas priorizadas como: Arroz Secano Mecanizado, Yuca Industrial, Ganadería Carne, Piscicultura, Apicultura, Ñame y Marañón)"/>
  </r>
  <r>
    <s v="MT251"/>
    <s v="1"/>
    <s v="Sucre se Transforma: Competitividad Sostenible"/>
    <s v="Usuarios atendidos con el servicio público de extensión agropecuaria"/>
    <s v="8252"/>
    <s v="Número"/>
    <s v="2023"/>
    <s v="Plataforma Servicio Público de Extensión Agropecuaria, SPEA (MADR)"/>
    <s v="18252"/>
    <s v="1. Fin de la pobreza_x000a_2. Hambre cero"/>
    <s v="Agricultura y Desarrollo Rural"/>
    <s v="31"/>
    <s v="Agro Innovación: Tejiendo la Red de Innovación Agroindustrial de Sucre"/>
    <s v="Agricultura y Desarrollo Rural"/>
    <s v="17"/>
    <s v="Ciencia, tecnología e innovación agropecuaria"/>
    <s v="1708"/>
    <s v="Servicio de extensión agropecuaria"/>
    <s v="1708041"/>
    <s v="Productores atendidos con servicio de extensión agropecuaria"/>
    <s v="170804100"/>
    <s v="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
    <s v="Número de productores"/>
    <s v="No"/>
    <s v="Número"/>
    <n v="10000"/>
    <s v="Acumulativo"/>
    <x v="8"/>
    <n v="0"/>
    <n v="4877"/>
    <n v="2555"/>
    <n v="2568"/>
    <m/>
    <s v="GESTIÓN A TRAVES DEL PROYECTO DE INVERSIÓN A TRAVÉS DE LA AGENCIA DE DESARROLLO RURAL ENTIDAD ADSCRITA AL MINISTERIO DE AGRICULTURA Y DESARROLLO RURAL- FASE I EPSEA: UNIVERSIDAD DE SUCRE (Tipo Banco: Banco de Gestiones) (Meta de la gestión: 4244)_x000a__x000a_GESTIÓN A TRAVEZ DEL PROYECTO DE INVERSIÓN A TRAVÉS DE LA AGENCIA DE DESARROLLO RURAL ENTIDAD ADSCRITA AL MINISTERIO DE AGRICULTURA Y DESARROLLO RURAL- FASE 2 EPSEA: UNIVERSIDAD DE SUCRE (Tipo Banco: Banco de Gestiones) (Meta de la gestión: 2743)"/>
    <s v="GESTIÓN A TRAVES DEL PROYECTO DE INVERSIÓN A TRAVÉS DE LA AGENCIA DE DESARROLLO RURAL ENTIDAD ADSCRITA AL MINISTERIO DE AGRICULTURA Y DESARROLLO RURAL- FASE I EPSEA: UNIVERSIDAD DE SUCRE (Tipo de banco: Banco de Gestiones) (Meta de la gestión: 4244) (Ejecutado: 4244)_x000a__x000a_GESTIÓN A TRAVEZ DEL PROYECTO DE INVERSIÓN A TRAVÉS DE LA AGENCIA DE DESARROLLO RURAL ENTIDAD ADSCRITA AL MINISTERIO DE AGRICULTURA Y DESARROLLO RURAL- FASE 2 EPSEA: UNIVERSIDAD DE SUCRE (Tipo de banco: Banco de Gestiones) (Meta de la gestión: 2743) (Ejecutado: 2743)"/>
    <s v="PROYECTO DE INVERSIÓN A TRAVÉS DE LA AGENCIA DE DESARROLLO RURAL ENTIDAD ADSCRITA AL MINISTERIO DE AGRICULTURA Y DESARROLLO RURAL. (Meta Programada: 2568) (Tipo de Banco: Banco de Gestiones)"/>
    <m/>
    <s v="PROYECTO DE INVERSIÓN A TRAVÉS DE LA AGENCIA DE DESARROLLO RURAL ENTIDAD ADSCRITA AL MINISTERIO DE AGRICULTURA Y DESARROLLO RURAL. (Meta del proyecto: 2555) (Tipo de banco: Banco de Gestiones)"/>
    <m/>
    <m/>
    <m/>
    <n v="6987"/>
    <n v="1"/>
    <s v="Superior"/>
    <m/>
    <n v="0"/>
    <s v="Minimo"/>
    <n v="6987"/>
    <n v="0.69869999999999999"/>
    <s v="Alto"/>
    <n v="500000000"/>
    <n v="0"/>
    <n v="0"/>
    <n v="0"/>
    <n v="0"/>
    <n v="0"/>
    <n v="2000000000"/>
    <n v="0"/>
    <n v="0"/>
    <n v="0"/>
    <n v="2500000000"/>
    <n v="500000000"/>
    <n v="0"/>
    <n v="0"/>
    <n v="0"/>
    <n v="0"/>
    <n v="0"/>
    <n v="2000000000"/>
    <n v="0"/>
    <n v="0"/>
    <n v="0"/>
    <n v="2500000000"/>
    <n v="250000000"/>
    <n v="0"/>
    <n v="0"/>
    <n v="0"/>
    <n v="0"/>
    <n v="0"/>
    <n v="1500000000"/>
    <n v="0"/>
    <n v="0"/>
    <n v="0"/>
    <n v="1750000000"/>
    <n v="250000000"/>
    <n v="0"/>
    <n v="0"/>
    <n v="0"/>
    <n v="0"/>
    <n v="0"/>
    <n v="1500000000"/>
    <n v="0"/>
    <n v="0"/>
    <n v="0"/>
    <n v="1750000000"/>
    <n v="8500000000"/>
    <s v="02/10/2024: PROYECTO DE INVERSIÓN A TRAVÉS DE LA AGENCIA DE DESARROLLO RURAL ENTIDAD ADSCRITA AL MINISTERIO DE AGRICULTURA Y DESARROLLO RURAL.  Operador Universidad de Sucre. En poceso de contratación"/>
    <s v="Proyecto para cofinanciar la atención de productores agropecuarios  con servicio público de extensión agropecuaria: 10.000 en el cuatrienio- OK"/>
  </r>
  <r>
    <s v="MT252"/>
    <s v="1"/>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Alevinos"/>
    <s v="1709001"/>
    <s v="Alevinos utilizados en actividades de repoblamiento"/>
    <s v="170900100"/>
    <s v="Para repoblamiento y para comercialización"/>
    <s v="Número de alevinos"/>
    <s v="No"/>
    <s v="Número"/>
    <n v="20000000"/>
    <s v="Acumulativo"/>
    <x v="8"/>
    <n v="0"/>
    <n v="10000000"/>
    <n v="5000000"/>
    <n v="5000000"/>
    <m/>
    <s v="ALEVINOS SUMINISTRADOS EN EL MARCO DEL PROYECTO: FORTALECIMIENTO PRODUCTIVO PISCÍCOLA PARA LA RECUPERACIÓN DE ESPECIES NATIVAS Y LA SEGURIDAD ALIMENTARIA EN ASOCIACIONES DE PESCADORES ARTESANALES DE LA ECORREGIÓN MOJANA DEL DEPARTAMENTO DE SUCRE (Tipo Banco: Banco de Gestiones) (Meta de la gestión: 10000000)"/>
    <s v="ALEVINOS SUMINISTRADOS EN EL MARCO DEL PROYECTO: FORTALECIMIENTO PRODUCTIVO PISCÍCOLA PARA LA RECUPERACIÓN DE ESPECIES NATIVAS Y LA SEGURIDAD ALIMENTARIA EN ASOCIACIONES DE PESCADORES ARTESANALES DE LA ECORREGIÓN MOJANA DEL DEPARTAMENTO DE SUCRE (Tipo de banco: Banco de Gestiones) (Meta de la gestión: 10000000) (Ejecutado: 3100747)"/>
    <m/>
    <m/>
    <s v="ALEVINOS SUMINISTRADOS EN EL MARCO DEL PROYECTO: FORTALECIMIENTO PRODUCTIVO PISCÍCOLA PARA LA RECUPERACIÓN DE ESPECIES NATIVAS Y LA SEGURIDAD ALIMENTARIA EN ASOCIACIONES DE PESCADORES ARTESANALES DE LA ECORREGIÓN MOJANA DEL DEPARTAMENTO DE SUCRE (Meta del proyecto: 5000) (Tipo de banco: Banco de Gestiones)"/>
    <m/>
    <m/>
    <m/>
    <n v="3100747"/>
    <n v="0.31007469999999998"/>
    <s v="Medio"/>
    <m/>
    <n v="0"/>
    <s v="Minimo"/>
    <n v="3100747"/>
    <n v="0.15503734999999999"/>
    <s v="Minimo"/>
    <n v="100000000"/>
    <n v="0"/>
    <n v="0"/>
    <n v="0"/>
    <n v="0"/>
    <n v="0"/>
    <n v="2000000000"/>
    <n v="0"/>
    <n v="0"/>
    <n v="0"/>
    <n v="2100000000"/>
    <n v="100000000"/>
    <n v="0"/>
    <n v="0"/>
    <n v="0"/>
    <n v="0"/>
    <n v="0"/>
    <n v="1500000000"/>
    <n v="0"/>
    <n v="0"/>
    <n v="0"/>
    <n v="1600000000"/>
    <n v="100000000"/>
    <n v="0"/>
    <n v="0"/>
    <n v="0"/>
    <n v="0"/>
    <n v="0"/>
    <n v="1000000000"/>
    <n v="0"/>
    <n v="0"/>
    <n v="0"/>
    <n v="1100000000"/>
    <n v="100000000"/>
    <n v="0"/>
    <n v="0"/>
    <n v="0"/>
    <n v="0"/>
    <n v="0"/>
    <n v="500000000"/>
    <n v="0"/>
    <n v="0"/>
    <n v="0"/>
    <n v="600000000"/>
    <n v="5400000000"/>
    <m/>
    <s v="Proyecto para cofinanciarcada año el transporte de alevinos desde los sitios de producción hasta los complejos cenagosos del departamento de Sucre OK"/>
  </r>
  <r>
    <s v="MT253"/>
    <s v="2"/>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Centros de acopio construidos"/>
    <s v="1709016"/>
    <s v="Centros de acopio construidos"/>
    <s v="170901600"/>
    <s v="Los centros de acopio cumplen la función de reunir la producción para su posterior distribución y comercialización"/>
    <s v="Número de centros de acopio"/>
    <s v="No"/>
    <s v="Número"/>
    <n v="1"/>
    <s v="Acumulativo"/>
    <x v="8"/>
    <n v="0"/>
    <n v="0"/>
    <n v="0"/>
    <n v="1"/>
    <m/>
    <m/>
    <m/>
    <m/>
    <m/>
    <m/>
    <m/>
    <m/>
    <m/>
    <m/>
    <m/>
    <m/>
    <m/>
    <m/>
    <m/>
    <n v="0"/>
    <n v="0"/>
    <s v="Minimo"/>
    <n v="0"/>
    <n v="0"/>
    <n v="0"/>
    <n v="0"/>
    <n v="0"/>
    <n v="0"/>
    <n v="3000000000"/>
    <n v="0"/>
    <n v="1000000000"/>
    <n v="0"/>
    <n v="4000000000"/>
    <n v="0"/>
    <n v="0"/>
    <n v="0"/>
    <n v="0"/>
    <n v="0"/>
    <n v="0"/>
    <n v="0"/>
    <n v="0"/>
    <n v="0"/>
    <n v="0"/>
    <n v="0"/>
    <n v="0"/>
    <n v="0"/>
    <n v="0"/>
    <n v="0"/>
    <n v="0"/>
    <n v="0"/>
    <n v="0"/>
    <n v="0"/>
    <n v="0"/>
    <n v="0"/>
    <n v="0"/>
    <n v="0"/>
    <n v="0"/>
    <n v="0"/>
    <n v="0"/>
    <n v="0"/>
    <n v="0"/>
    <n v="0"/>
    <n v="0"/>
    <n v="0"/>
    <n v="0"/>
    <n v="0"/>
    <n v="4000000000"/>
    <m/>
    <s v="Construir un centro de acopio dotado de la maquinaria necesaria para procesar los productos agrícolas "/>
  </r>
  <r>
    <s v="MT254"/>
    <s v="3"/>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Centros de acopio adecuados"/>
    <s v="1709013"/>
    <s v="Centros de acopio adecuados"/>
    <s v="170901300"/>
    <s v="Los centros de acopio cumplen la función de reunir la producción para su posterior distribución y comercialización"/>
    <s v="Número de centros de acopio"/>
    <s v="No"/>
    <s v="Número"/>
    <n v="2"/>
    <s v="Acumulativo"/>
    <x v="8"/>
    <n v="0"/>
    <n v="0"/>
    <n v="1"/>
    <n v="1"/>
    <m/>
    <s v="Red de abastecimiento Agroalimentaria (Tipo Banco: Banco de Gestiones) (Meta de la gestión: 1)"/>
    <m/>
    <m/>
    <m/>
    <m/>
    <m/>
    <m/>
    <m/>
    <n v="0"/>
    <m/>
    <m/>
    <m/>
    <n v="0"/>
    <s v="Minimo"/>
    <n v="0"/>
    <n v="0"/>
    <s v="Minimo"/>
    <n v="0"/>
    <n v="0"/>
    <n v="0"/>
    <n v="0"/>
    <n v="0"/>
    <n v="0"/>
    <n v="10000000000"/>
    <n v="0"/>
    <n v="3000000000"/>
    <n v="0"/>
    <n v="13000000000"/>
    <n v="0"/>
    <n v="0"/>
    <n v="0"/>
    <n v="0"/>
    <n v="0"/>
    <n v="0"/>
    <n v="0"/>
    <n v="0"/>
    <n v="0"/>
    <n v="0"/>
    <n v="0"/>
    <n v="0"/>
    <n v="0"/>
    <n v="0"/>
    <n v="0"/>
    <n v="0"/>
    <n v="0"/>
    <n v="0"/>
    <n v="0"/>
    <n v="0"/>
    <n v="0"/>
    <n v="0"/>
    <n v="0"/>
    <n v="0"/>
    <n v="0"/>
    <n v="0"/>
    <n v="0"/>
    <n v="0"/>
    <n v="0"/>
    <n v="0"/>
    <n v="0"/>
    <n v="0"/>
    <n v="0"/>
    <n v="13000000000"/>
    <m/>
    <s v="Adecuar dos centros de acopio dotados de la maquinaria necesaria para procesar los productos agrícolas - ALIANZA NACIONAL AGRO ALIMENTARIA"/>
  </r>
  <r>
    <s v="MT255"/>
    <s v="4"/>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Infraestructura de producción agrícola construida"/>
    <s v="1709043"/>
    <s v="Infraestructura de producción agrícola construida"/>
    <s v="170904300"/>
    <s v="Incluye todo tipo de construcciones que sean parte de un proyecto productivo ligado a la producción primaria agrícola. Ej.: invernaderos."/>
    <s v="Número de infraestructura de producción agrícola"/>
    <s v="No"/>
    <s v="Número"/>
    <n v="520"/>
    <s v="Acumulativo"/>
    <x v="8"/>
    <n v="0"/>
    <n v="180"/>
    <n v="170"/>
    <n v="170"/>
    <m/>
    <s v="INFRAESTRUCTURA DE RIESGO POR GOTEO MEDIANTE EL PROYECTO &quot;IMPLEMENTACIÓN DE AGRONEGOCIOS HORTOFRUTÍCOLAS INTENSIVOS CON PEQUEÑOS PRODUCTORES DE LOS MUNICIPIOS DE SUCRE, GUARANDA Y MAJAGUAL EN EL DEPARTAMENTO DE SUCRE&quot; (Tipo Banco: Banco de Gestiones) (Meta de la gestión: 300)"/>
    <s v="INFRAESTRUCTURA DE RIESGO POR GOTEO MEDIANTE EL PROYECTO &quot;IMPLEMENTACIÓN DE AGRONEGOCIOS HORTOFRUTÍCOLAS INTENSIVOS CON PEQUEÑOS PRODUCTORES DE LOS MUNICIPIOS DE SUCRE, GUARANDA Y MAJAGUAL EN EL DEPARTAMENTO DE SUCRE&quot; (Tipo de banco: Banco de Gestiones) (Meta de la gestión: 300) (Ejecutado: 300)"/>
    <s v="ADECUACIÓN DE JAGÜEYES EN ZONA RURAL DEL DEPARTAMENTO MEDIANTE EL USO DE MAQUINARIA AMARILLA DE LA GOBERNACIÓN DE SUCRE (Tipo de Banco: Banco de Gestiones)"/>
    <m/>
    <m/>
    <m/>
    <m/>
    <m/>
    <n v="300"/>
    <n v="1"/>
    <s v="Superior"/>
    <m/>
    <n v="0"/>
    <s v="Minimo"/>
    <n v="300"/>
    <n v="0.57692307692307687"/>
    <s v="Medio"/>
    <n v="0"/>
    <n v="0"/>
    <n v="0"/>
    <n v="0"/>
    <n v="0"/>
    <n v="0"/>
    <n v="2000000000"/>
    <n v="0"/>
    <n v="1400000000"/>
    <n v="0"/>
    <n v="3400000000"/>
    <n v="0"/>
    <n v="0"/>
    <n v="0"/>
    <n v="0"/>
    <n v="0"/>
    <n v="0"/>
    <n v="1000000000"/>
    <n v="0"/>
    <n v="1200000000"/>
    <n v="0"/>
    <n v="2200000000"/>
    <n v="0"/>
    <n v="0"/>
    <n v="0"/>
    <n v="0"/>
    <n v="0"/>
    <n v="0"/>
    <n v="500000000"/>
    <n v="0"/>
    <n v="1200000000"/>
    <n v="0"/>
    <n v="1700000000"/>
    <n v="0"/>
    <n v="0"/>
    <n v="0"/>
    <n v="0"/>
    <n v="0"/>
    <n v="0"/>
    <n v="0"/>
    <n v="0"/>
    <n v="1200000000"/>
    <n v="0"/>
    <n v="1200000000"/>
    <n v="8500000000"/>
    <m/>
    <s v="Diseño para la construcción de reservorios y almacenamiento de agua y construcción de distritos de riego en los municipios "/>
  </r>
  <r>
    <s v="MT256"/>
    <s v="5"/>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Estudios de preinversión"/>
    <s v="1709096"/>
    <s v="Estudios de preinversión realizados"/>
    <s v="170909600"/>
    <s v="Incluye la realización de los estudios requeridos en las fases de pre factibilidad, factibilidad o definitivos."/>
    <s v="Número de estudios"/>
    <s v="No"/>
    <s v="Número"/>
    <n v="2"/>
    <s v="Acumulativo"/>
    <x v="8"/>
    <n v="0"/>
    <n v="0"/>
    <n v="1"/>
    <n v="1"/>
    <m/>
    <s v="Plan departamental de riego de Sucre en marco del Memorando de Entendimiento 001 suscrito entre La Unidad de Planificación de Tierras Rurales, Adecuación de Tierras y Usos Agropecuarios - UPRA y la Gobernación de Sucre. (Tipo Banco: Banco de Gestiones) (Meta de la gestión: 1)"/>
    <s v="Plan departamental de riego de Sucre en marco del Memorando de Entendimiento 001 suscrito entre La Unidad de Planificación de Tierras Rurales, Adecuación de Tierras y Usos Agropecuarios - UPRA y la Gobernación de Sucre. (Tipo de banco: Banco de Gestiones) (Meta de la gestión: 1) (Ejecutado: 1)"/>
    <s v="ESTUDIOS Y DISEÑOS PARA LA CONSTRUCCIÓN DEL GRAN EMBALSE EN LA SUBREGIÓN SABANAS EN EL DEPARTAMENTO DE SUCRE. (Meta Programada: 1) (Tipo de Banco: Banco de Gestiones)"/>
    <m/>
    <s v="ESTUDIOS, DISEÑOS Y FORTALECIMIENTO INSTITUCIONAL PARA LA OPTIMIZACION DE LOS MINIDISTRITOS DE RIEGOS EN MUNICIPIOS PDET DEL DEPARTAMENTO DE SUCRE. (Meta del proyecto: 1) (Tipo de banco: Banco de Gestiones)"/>
    <m/>
    <m/>
    <m/>
    <n v="1"/>
    <n v="1"/>
    <s v="Superior"/>
    <m/>
    <n v="1"/>
    <s v="Superior"/>
    <n v="1"/>
    <n v="0.5"/>
    <s v="Medio"/>
    <n v="0"/>
    <n v="0"/>
    <n v="0"/>
    <n v="0"/>
    <n v="0"/>
    <n v="0"/>
    <n v="0"/>
    <n v="0"/>
    <n v="1500000000"/>
    <n v="0"/>
    <n v="1500000000"/>
    <n v="0"/>
    <n v="0"/>
    <n v="0"/>
    <n v="0"/>
    <n v="0"/>
    <n v="0"/>
    <n v="0"/>
    <n v="0"/>
    <n v="0"/>
    <n v="0"/>
    <n v="0"/>
    <n v="0"/>
    <n v="0"/>
    <n v="0"/>
    <n v="0"/>
    <n v="0"/>
    <n v="0"/>
    <n v="0"/>
    <n v="0"/>
    <n v="0"/>
    <n v="0"/>
    <n v="0"/>
    <n v="0"/>
    <n v="0"/>
    <n v="0"/>
    <n v="0"/>
    <n v="0"/>
    <n v="0"/>
    <n v="0"/>
    <n v="0"/>
    <n v="0"/>
    <n v="0"/>
    <n v="0"/>
    <n v="1500000000"/>
    <m/>
    <s v="Adelantar y ejecutar los estudios de factibilidad y diseño para la construcción de reservorios y almacenamiento de agua y construcción de distritos de riego en los municipios "/>
  </r>
  <r>
    <s v="MT257"/>
    <s v="6"/>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Infraestructura de producción pecuaria construida"/>
    <s v="1709049"/>
    <s v="Infraestructura de producción pecuaria construida"/>
    <s v="170904900"/>
    <s v="Instalaciones que permiten el desarrollo de actividad agropecuaria permitiendo criar animales. Incluye Corrales: infraestructura que alberga animales como caballos, vacas, toros y cerdos. Gallineros o galpones: espacio destinado para la producción avícola. Porquerizas: espacio para alojamiento de ganado porcino. Sala de ordeño: espacio destinado para el ordeño de las vacas, cabras o búfalas."/>
    <s v="Número de infraestructura de producción pecuaria"/>
    <s v="No"/>
    <s v="Número"/>
    <n v="20"/>
    <s v="Acumulativo"/>
    <x v="8"/>
    <n v="0"/>
    <n v="0"/>
    <n v="9"/>
    <n v="11"/>
    <m/>
    <m/>
    <m/>
    <s v="IMPLEMENTACIÓN DE UNA ESTACIÓN PISICICOLA PARA PRODUCCIÓN DE CARNE DE PESCADO Y REPOBLAMIENTO PESQUERO, FOMENTANDO LA ACUICULTURA EN EL  DEPARTAMENTO DE SUCRE (Meta del proyecto: 1)_x000a__x000a_CONSTRUCCIÓN DE INFRAESTRUCTURA PECUARIA EN EL MARCO DEL PROYECTO ALIANZAS PRODUCTIVAS: GALPONES, CERCAS, CONSTRUCCIÓN DE PORQUERIZAS. (Tipo de Banco: Banco de Gestiones)"/>
    <m/>
    <m/>
    <m/>
    <m/>
    <m/>
    <m/>
    <m/>
    <m/>
    <m/>
    <n v="0"/>
    <s v="Minimo"/>
    <n v="0"/>
    <n v="0"/>
    <s v="Minimo"/>
    <n v="0"/>
    <n v="0"/>
    <n v="0"/>
    <n v="0"/>
    <n v="0"/>
    <n v="0"/>
    <n v="1500000000"/>
    <n v="0"/>
    <n v="1000000000"/>
    <n v="0"/>
    <n v="2500000000"/>
    <n v="0"/>
    <n v="0"/>
    <n v="0"/>
    <n v="0"/>
    <n v="0"/>
    <n v="0"/>
    <n v="1000000000"/>
    <n v="0"/>
    <n v="1000000000"/>
    <n v="0"/>
    <n v="2000000000"/>
    <n v="0"/>
    <n v="0"/>
    <n v="0"/>
    <n v="0"/>
    <n v="0"/>
    <n v="0"/>
    <n v="1000000000"/>
    <n v="0"/>
    <n v="500000000"/>
    <n v="0"/>
    <n v="1500000000"/>
    <n v="0"/>
    <n v="0"/>
    <n v="0"/>
    <n v="0"/>
    <n v="0"/>
    <n v="0"/>
    <n v="300000000"/>
    <n v="0"/>
    <n v="0"/>
    <n v="0"/>
    <n v="300000000"/>
    <n v="6300000000"/>
    <m/>
    <s v="Proyectos de infraestructura para la producción y comercialización de productos agropecuaria, pesqueros y piscícolas  (galpones, infraestructura  agrícola, pecuaria y piscícola, entre otros)_x000a_Construcción de la estación píscicula para la Subregiín Mojana y"/>
  </r>
  <r>
    <s v="MT258"/>
    <s v="7"/>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Infraestructura para el almacenamiento construida"/>
    <s v="1709055"/>
    <s v="Infraestructura para el almacenamiento construida"/>
    <s v="170905500"/>
    <s v="infraestructura utilizada en el manejo, almacenamiento de productos agrícolas, así mismo, almacenamiento de los agro insumos. Ej. Silos."/>
    <s v="Número de infraestructura para almacenamiento"/>
    <s v="No"/>
    <s v="Número"/>
    <n v="1"/>
    <s v="Acumulativo"/>
    <x v="8"/>
    <n v="0"/>
    <n v="0"/>
    <n v="1"/>
    <n v="0"/>
    <m/>
    <m/>
    <m/>
    <s v="CONSTRUCCION DE LA PLANTA DE SECAMIENTO, TRILLA Y ALMACENAMIENTO DE ARROZ EN LA SUBREGIÓN MOJANA CON EPICENTRO EN EL MUNICIPPIO DE SAN MARCOS - SUCRE. (Tipo de Banco: Banco Territorial)"/>
    <m/>
    <m/>
    <m/>
    <m/>
    <m/>
    <m/>
    <m/>
    <m/>
    <m/>
    <n v="0"/>
    <s v="Minimo"/>
    <n v="0"/>
    <n v="0"/>
    <s v="Minimo"/>
    <n v="180000000"/>
    <n v="0"/>
    <n v="0"/>
    <n v="0"/>
    <n v="0"/>
    <n v="0"/>
    <n v="25000000000"/>
    <n v="0"/>
    <n v="0"/>
    <n v="0"/>
    <n v="25180000000"/>
    <n v="0"/>
    <n v="0"/>
    <n v="0"/>
    <n v="0"/>
    <n v="0"/>
    <n v="0"/>
    <n v="0"/>
    <n v="0"/>
    <n v="0"/>
    <n v="0"/>
    <n v="0"/>
    <n v="0"/>
    <n v="0"/>
    <n v="0"/>
    <n v="0"/>
    <n v="0"/>
    <n v="0"/>
    <n v="0"/>
    <n v="0"/>
    <n v="0"/>
    <n v="0"/>
    <n v="0"/>
    <n v="0"/>
    <n v="0"/>
    <n v="0"/>
    <n v="0"/>
    <n v="0"/>
    <n v="0"/>
    <n v="0"/>
    <n v="0"/>
    <n v="0"/>
    <n v="0"/>
    <n v="0"/>
    <n v="25180000000"/>
    <m/>
    <s v="Proyectos para construir plantas deecamiento, almacenamiento y trilla de arroz en las Sunregiones San Jorge y Mojana del departamento de Sucre"/>
  </r>
  <r>
    <s v="MT259"/>
    <s v="8"/>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Infraestructura para la transformación de productos agropecuarios construida"/>
    <s v="1709062"/>
    <s v="Infraestructura para la transformación de productos agropecuarios construida"/>
    <s v="170906200"/>
    <s v="Ejemplo: lagunas de oxidación, Beneficiaderos, plantas de transformación productos primarios en materias primas o insumos para la industria, líneas de producción específica para manejo de subproductos, líneas de producción para transformación en productos terminados (leche en productos lácteos, maíz en cereales, frutas en conservas o mermeladas, etc.)"/>
    <s v="Número de infraestructura para transformación de productos agropecuarios"/>
    <s v="No"/>
    <s v="Número"/>
    <n v="4"/>
    <s v="Acumulativo"/>
    <x v="8"/>
    <n v="0"/>
    <n v="0"/>
    <n v="2"/>
    <n v="2"/>
    <m/>
    <m/>
    <m/>
    <s v="CONSTRUCCIÓN Y PUESTA EN MARCHA DE UNA PLANTA DE TRANSFORMACIÓN DE YUCA DULCE PARA LA PRODUCCIÓN DE HARINA COMESTIBLE EN EL DEPARTAMENTO DE SUCRE. BPIN: POR GENERAR. META: 2529 PEQUEÑOS PRODUCTORES DE LA SUBREGION SABANAS. (Meta del proyecto: 1) (Tipo de Banco: Banco de Aliados)_x000a__x000a_RUTA DEL ARROZ PARA EL DEPARTAMENTO DE SUCRE (Meta del proyecto: 1)_x000a__x000a_PLANTA DE SECAMIENTO, TRILLA Y ALMACENAMIENTO DEL ARROZ EN LA SUBREGIÓN MOJANA (Meta del proyecto: 1)"/>
    <m/>
    <m/>
    <m/>
    <m/>
    <m/>
    <m/>
    <m/>
    <m/>
    <m/>
    <n v="0"/>
    <s v="Minimo"/>
    <n v="0"/>
    <n v="0"/>
    <s v="Minimo"/>
    <n v="0"/>
    <n v="0"/>
    <n v="0"/>
    <n v="0"/>
    <n v="0"/>
    <n v="300000000"/>
    <n v="5000000000"/>
    <n v="0"/>
    <n v="1000000000"/>
    <n v="0"/>
    <n v="6300000000"/>
    <n v="0"/>
    <n v="0"/>
    <n v="0"/>
    <n v="0"/>
    <n v="0"/>
    <n v="0"/>
    <n v="5000000000"/>
    <n v="0"/>
    <n v="0"/>
    <n v="0"/>
    <n v="5000000000"/>
    <n v="0"/>
    <n v="0"/>
    <n v="0"/>
    <n v="0"/>
    <n v="0"/>
    <n v="0"/>
    <n v="0"/>
    <n v="0"/>
    <n v="0"/>
    <n v="0"/>
    <n v="0"/>
    <n v="0"/>
    <n v="0"/>
    <n v="0"/>
    <n v="0"/>
    <n v="0"/>
    <n v="0"/>
    <n v="0"/>
    <n v="0"/>
    <n v="0"/>
    <n v="0"/>
    <n v="0"/>
    <n v="11300000000"/>
    <s v="Mesa de trabajo con Fondo de adaptación en semana 7-11  de octubre para la ruta del arroz.  Convenio para donar predio."/>
    <s v="Proyectos para construir plantas de procesamiento de alimento concentrado para fortalecer la producción agropecuaria en los municipios "/>
  </r>
  <r>
    <s v="MT260"/>
    <s v="9"/>
    <s v="Sucre se Transforma: Competitividad Sostenible"/>
    <s v="Porcentaje de participación del sector agro (Agricultura, ganadería, caza, silvicultura y pesca) en el PIB departamental"/>
    <s v="11,7"/>
    <s v="Porcentaje (Multiplicado por 100)"/>
    <s v="2022"/>
    <s v="DNP con información del DANE"/>
    <s v="13"/>
    <s v="1. Fin de la pobreza_x000a_2. Hambre cero"/>
    <s v="Agricultura y Desarrollo Rural"/>
    <s v="32"/>
    <s v="Infraestructura productiva y comercialización"/>
    <s v="Agricultura y Desarrollo Rural"/>
    <s v="17"/>
    <s v="Infraestructura productiva y comercialización"/>
    <s v="1709"/>
    <s v="Servicio de apoyo a la producción de las cadenas agrícolas, forestales, pecuarias, pesqueras y acuícolas"/>
    <s v="1709105"/>
    <s v="Cadenas productivas apoyadas"/>
    <s v="170910500"/>
    <s v="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
    <s v="Número de cadenas productivas"/>
    <s v="No"/>
    <s v="Número"/>
    <n v="10"/>
    <s v="Acumulativo"/>
    <x v="8"/>
    <n v="2"/>
    <n v="2"/>
    <n v="3"/>
    <n v="3"/>
    <s v="Fortalecimiento de la Cadena Apícola del departamento de Sucre. (BPIN: Por Gestión) (Meta del Proyecto: 1) (Ejecución 2024: 1)_x000a__x000a_FORTALECIMIENTO DE CADENA PRODUCTIVA DE YUCA A TRAVÉS DEL CLUSTER DE YUCA EN EL DEPARTAMENTO DE SUCRE. BPIN: POR GENERAR. META:1 (BPIN: Por Gestión) (Meta del Proyecto: 1) (Ejecución 2024: 1)"/>
    <s v="FORTALECIMIENTO DE LA CADENA PRODUCTIVA PISCICOLA MEDIANTE EL PROYECTO &quot;FORTALECIMIENTO PRODUCTIVO PISCÍCOLA PARA LA RECUPERACIÓN DE ESPECIES NATIVAS Y LA SEGURIDAD ALIMENTARIA EN ASOCIACIONES DE PESCADORES ARTESANALES DE LA ECORREGIÓN MOJANA DEL DEPARTAMENTO DE SUCRE&quot; (Tipo Banco: Banco de Gestiones) (Meta de la gestión: 1)_x000a__x000a_FORTALECIMIENTO DE LA CADENA PRODUCTIVA AGRICOLA MEDIANTE EL PROYECTO &quot;Apoyo Alianzas para mejorar las capacidades productivas y la seguridad alimentaria rural en el departamento de  Sucre&quot; EN LOS MUNICIPIOS DE MAJAGUAL, SAN PEDRO, SANTIAGO DE TOLÚ, COROZAL (Tipo Banco: Banco de Gestiones) (Meta de la gestión: 1)"/>
    <s v="FORTALECIMIENTO DE LA CADENA PRODUCTIVA PISCICOLA MEDIANTE EL PROYECTO &quot;FORTALECIMIENTO PRODUCTIVO PISCÍCOLA PARA LA RECUPERACIÓN DE ESPECIES NATIVAS Y LA SEGURIDAD ALIMENTARIA EN ASOCIACIONES DE PESCADORES ARTESANALES DE LA ECORREGIÓN MOJANA DEL DEPARTAMENTO DE SUCRE&quot; (Tipo de banco: Banco de Gestiones) (Meta de la gestión: 1) (Ejecutado: 1)_x000a__x000a_FORTALECIMIENTO DE LA CADENA PRODUCTIVA AGRICOLA MEDIANTE EL PROYECTO &quot;Apoyo Alianzas para mejorar las capacidades productivas y la seguridad alimentaria rural en el departamento de  Sucre&quot; EN LOS MUNICIPIOS DE MAJAGUAL, SAN PEDRO, SANTIAGO DE TOLÚ, COROZAL (Tipo de banco: Banco de Gestiones) (Meta de la gestión: 1) (Ejecutado: 1)"/>
    <m/>
    <m/>
    <m/>
    <n v="2"/>
    <n v="1"/>
    <s v="Superior"/>
    <n v="2"/>
    <n v="1"/>
    <s v="Superior"/>
    <m/>
    <n v="0"/>
    <s v="Minimo"/>
    <n v="4"/>
    <n v="0.4"/>
    <s v="Medio"/>
    <n v="0"/>
    <n v="0"/>
    <n v="0"/>
    <n v="0"/>
    <n v="0"/>
    <n v="0"/>
    <n v="0"/>
    <n v="0"/>
    <n v="400000000"/>
    <n v="0"/>
    <n v="400000000"/>
    <n v="0"/>
    <n v="0"/>
    <n v="0"/>
    <n v="0"/>
    <n v="0"/>
    <n v="0"/>
    <n v="0"/>
    <n v="0"/>
    <n v="0"/>
    <n v="0"/>
    <n v="0"/>
    <n v="0"/>
    <n v="0"/>
    <n v="0"/>
    <n v="0"/>
    <n v="0"/>
    <n v="0"/>
    <n v="0"/>
    <n v="0"/>
    <n v="0"/>
    <n v="0"/>
    <n v="0"/>
    <n v="0"/>
    <n v="0"/>
    <n v="0"/>
    <n v="0"/>
    <n v="0"/>
    <n v="0"/>
    <n v="0"/>
    <n v="0"/>
    <n v="0"/>
    <n v="0"/>
    <n v="0"/>
    <n v="400000000"/>
    <s v="02/10/2024: FORTALECIMIENTO DE CADENA PRODUCTIVA OVINO CAPRINO EN EL DEPARTAMENTO DE SUCRE.  Tiene CDP. Estructuración de estudios previos. ( 2024002700132) "/>
    <s v="Proyectos para fortalecer la producción, investigación, transformación, certificación y comercialización de las cadenas productivas de Aguacate, Maíz, Arroz, Ganadería, Piscícola, Apícola, Hortofrutícolas, Marañón, Yuca, Ñame y Cacao"/>
  </r>
  <r>
    <s v="MT261"/>
    <s v="1"/>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Vivienda de Interés Social construidas"/>
    <s v="4001042"/>
    <s v="Vivienda de Interés Social construidas"/>
    <s v="400104200"/>
    <s v="Corresponde a la solución de vivienda de interés social nueva construida y entregada por el estado al hogar que le fue asignado el subsidio familiar de vivienda de interés social para la adquisición de una vivienda nueva."/>
    <s v="Número de viviendas"/>
    <s v="No"/>
    <s v="Número"/>
    <n v="100"/>
    <s v="Acumulativo"/>
    <x v="10"/>
    <n v="64"/>
    <n v="0"/>
    <n v="0"/>
    <n v="36"/>
    <s v="CONSTRUCCIÓN DE VIVIENDAS PARA EL FORTALECIMIENTO DE LA POLÍTICA DE VIVIENDA RURAL VIVIENDA SOCIAL PARA EL CAMPO EN EL DEPARTAMENTO DE SUCRE. (BPIN: 2021002700249) (Meta del Proyecto: ) (Ejecución 2024: 64)"/>
    <m/>
    <m/>
    <m/>
    <m/>
    <s v="CONSTRUCCIÓN DE VIVIENDAS Y SANITARIOS ECOLÓGICOS SECOS SISMORESISTNTES PARA EL TRANSLADO Y REUBICACIÓN DE FAMILIAS DEL ASENTAMIENTO RAIZAL DE BOCA CERRADA MUNICIPIO DE SAN ONOFRE, DEPARTAMENTO DE SUCRE. (Bpin: 20241301010247) (Meta del proyecto: 72)"/>
    <n v="64"/>
    <n v="1"/>
    <s v="Superior"/>
    <m/>
    <m/>
    <m/>
    <m/>
    <m/>
    <m/>
    <n v="64"/>
    <n v="0.64"/>
    <s v="Alto"/>
    <m/>
    <m/>
    <m/>
    <m/>
    <m/>
    <m/>
    <m/>
    <m/>
    <m/>
    <m/>
    <n v="0"/>
    <n v="0"/>
    <n v="0"/>
    <n v="0"/>
    <n v="0"/>
    <n v="0"/>
    <n v="0"/>
    <n v="2275000000"/>
    <n v="0"/>
    <n v="2275000000"/>
    <n v="0"/>
    <n v="4550000000"/>
    <n v="0"/>
    <n v="0"/>
    <n v="0"/>
    <n v="0"/>
    <n v="0"/>
    <n v="0"/>
    <n v="0"/>
    <n v="0"/>
    <n v="0"/>
    <n v="0"/>
    <n v="0"/>
    <n v="0"/>
    <n v="0"/>
    <n v="0"/>
    <n v="0"/>
    <n v="0"/>
    <n v="0"/>
    <n v="2275000000"/>
    <n v="0"/>
    <n v="2275000000"/>
    <n v="0"/>
    <n v="4550000000"/>
    <n v="9100000000"/>
    <m/>
    <s v="Proyecto para la construcción de 200 viviendas nuevas de interés social prioritario en sitio propio en ZONA RURAL del departamento de Sucre. Es necesario realizar la gestión con el Ministerio de Vivienda para jalonar una cofinanciación mayor del 50%."/>
  </r>
  <r>
    <s v="MT262"/>
    <s v="2"/>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Servicio de apoyo financiero para adquisición de vivienda"/>
    <s v="4001031"/>
    <s v="Hogares beneficiados con adquisición de vivienda"/>
    <s v="400103100"/>
    <s v="Corresponde al apoyo financiero a través de la asignación de un subsidio familiar de vivienda de interés social para la adquisición de una vivienda nueva y usada."/>
    <s v="Número de hogares"/>
    <s v="No"/>
    <s v="Número"/>
    <n v="500"/>
    <s v="Acumulativo"/>
    <x v="10"/>
    <n v="0"/>
    <n v="0"/>
    <n v="0"/>
    <n v="500"/>
    <m/>
    <m/>
    <m/>
    <m/>
    <m/>
    <s v="APOYO FINANCIERO DEPARTAMENTAL EN EL MARCO DEL PROGRAMA DE SUBSIDIO FAMILIAR PARA LA ADQUISICIÓN DE VIVIENDA NUEVA EN EL DEPARTAMENTO DE SUCRE (Bpin: ) (Meta del proyecto: 500)"/>
    <m/>
    <m/>
    <m/>
    <m/>
    <m/>
    <m/>
    <m/>
    <m/>
    <m/>
    <n v="0"/>
    <n v="0"/>
    <s v="Minimo"/>
    <m/>
    <m/>
    <m/>
    <m/>
    <m/>
    <m/>
    <m/>
    <m/>
    <m/>
    <m/>
    <n v="0"/>
    <n v="0"/>
    <n v="0"/>
    <n v="0"/>
    <n v="0"/>
    <n v="0"/>
    <n v="0"/>
    <n v="5850000000"/>
    <n v="0"/>
    <n v="3250000000"/>
    <n v="0"/>
    <n v="9100000000"/>
    <n v="0"/>
    <n v="0"/>
    <n v="0"/>
    <n v="0"/>
    <n v="0"/>
    <n v="0"/>
    <n v="0"/>
    <n v="0"/>
    <n v="0"/>
    <n v="0"/>
    <n v="0"/>
    <n v="0"/>
    <n v="0"/>
    <n v="0"/>
    <n v="0"/>
    <n v="0"/>
    <n v="0"/>
    <n v="5858000000"/>
    <n v="0"/>
    <n v="3250000000"/>
    <n v="0"/>
    <n v="9108000000"/>
    <n v="18208000000"/>
    <m/>
    <s v="Proyecto para la asignación de subsidios a familias de escasos recursos que pretendan acceder al programa de vivienda nueva &quot;MI CASA YA&quot; de MINVIVIENDA. El subsidio asciende a un monto de 10 SMMLV y con este las familias podrán realizar el cierre financie"/>
  </r>
  <r>
    <s v="MT263"/>
    <s v="3"/>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Estudios de pre inversión e inversión"/>
    <s v="4001030"/>
    <s v="Estudios o diseños realizados"/>
    <s v="400103000"/>
    <s v="Incluye la realización de estudios de pre factibilidad, factibilidad o definitivos para la ejecución de proyectos"/>
    <s v="Número de estudios y diseños"/>
    <s v="No"/>
    <s v="Número"/>
    <n v="4"/>
    <s v="Acumulativo"/>
    <x v="10"/>
    <n v="1"/>
    <n v="1"/>
    <n v="1"/>
    <n v="1"/>
    <m/>
    <s v="Diagnosticos técnicos y sociales individuales realizados para 400 viviendas en los municipios de buenavista, san pedro,Corozal y ovejas (Tipo Banco: Banco de Gestiones) (Meta de la gestión: 1)"/>
    <s v="Diagnosticos técnicos y sociales individuales realizados para 400 viviendas en los municipios de buenavista, san pedro,Corozal y ovejas (Tipo de banco: Banco de Gestiones) (Meta de la gestión: 1) (Ejecutado: 1)"/>
    <m/>
    <m/>
    <s v="Pendiente convocatorias Ministerio de Vivienda, Ciudad y Territorio. (Por formular) (Bpin: ) (Meta del proyecto: 1) (Tipo de banco: Banco de Gestiones)"/>
    <n v="0"/>
    <n v="0"/>
    <s v="Minimo"/>
    <n v="1"/>
    <n v="1"/>
    <s v="Superior"/>
    <m/>
    <n v="0"/>
    <s v="Minimo"/>
    <n v="1"/>
    <n v="0.25"/>
    <s v="Minimo"/>
    <m/>
    <m/>
    <m/>
    <m/>
    <m/>
    <n v="260000000"/>
    <m/>
    <m/>
    <n v="520000000"/>
    <m/>
    <n v="780000000"/>
    <n v="0"/>
    <n v="0"/>
    <n v="0"/>
    <n v="0"/>
    <n v="0"/>
    <n v="260000000"/>
    <n v="0"/>
    <n v="0"/>
    <n v="520000000"/>
    <n v="0"/>
    <n v="780000000"/>
    <n v="0"/>
    <n v="0"/>
    <n v="0"/>
    <n v="0"/>
    <n v="0"/>
    <n v="260000000"/>
    <n v="0"/>
    <n v="0"/>
    <n v="520000000"/>
    <n v="0"/>
    <n v="780000000"/>
    <n v="0"/>
    <n v="0"/>
    <n v="0"/>
    <n v="0"/>
    <n v="0"/>
    <n v="260000000"/>
    <n v="0"/>
    <n v="0"/>
    <n v="520000000"/>
    <n v="0"/>
    <n v="780000000"/>
    <n v="3120000000"/>
    <m/>
    <s v="Elaboración de CONSULTORIAS para proyectos de vivienda nueva VIS en lotes disponibles en municipios del departamento de Sucre. Durante la visita de la Ministra de Vivienda, Dra. Catalina Velazco el pasado 2 de marzo de 2024, se detectó la ausencia de proy"/>
  </r>
  <r>
    <s v="MT264"/>
    <s v="4"/>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Vivienda de Interés Social mejoradas"/>
    <s v="4001044"/>
    <s v="Vivienda de Interés Social mejoradas"/>
    <s v="400104400"/>
    <s v="Soluciones de vivienda para deficiencias en las condiciones sanitarias satisfactorias de espacio, servicios públicos y calidad de estructura de las viviendas de los hogares beneficiarios del subsidio. Intervenciones locativas asociadas, prioritariamente, a la habilitación o instalación de baños; lavaderos; cocinas; redes hidráulicas, sanitarias y eléctricas; cubiertas; pisos; reforzamiento estructural y otras condiciones relacionadas con el saneamiento y mejoramiento de la solución habitacional."/>
    <s v="Número de viviendas"/>
    <s v="No"/>
    <s v="Número"/>
    <n v="500"/>
    <s v="Acumulativo"/>
    <x v="10"/>
    <n v="202"/>
    <n v="0"/>
    <n v="298"/>
    <n v="0"/>
    <s v="MEJORAMIENTO DE VIVIENDA MEDIANTE EL PROGRAMA CASA DIGNA VIDA DIGNA EN ZONAS URBANAS DEL MUNICIPIO DE SINCELEJO, DEPARTAMENTO DE SUCRE. 192 viviendas + 10 adicionados. (BPIN: 2022002700035) (Meta del Proyecto: 202) (Ejecución 2024: 202)"/>
    <s v="ADICIÓN CON RECURSOS BANCO MUNDIAL  - MEJORAMIENTO DE VIVIENDA MEDIANTE EL PROGRAMA CASA DIGNA VIDA DIGNA EN ZONAS URBANAS DEL MUNICIPIO DE SINCELEJO, DEPARTAMENTO DE SUCRE (BPIN: 2022002700035) (Tipo de Banco: Banco Territorial)"/>
    <s v="ADICIÓN CON RECURSOS BANCO MUNDIAL  - MEJORAMIENTO DE VIVIENDA MEDIANTE EL PROGRAMA CASA DIGNA VIDA DIGNA EN ZONAS URBANAS DEL MUNICIPIO DE SINCELEJO, DEPARTAMENTO DE SUCRE (BPIN: 2022002700035) (Tipo de banco: Banco Territorial) (Meta total del proyecto: 285) (Ejecutado: 83.0)"/>
    <s v="Mejoramiento de Vivienda urbana y rural en materia de subsidio familiar de vivienda en la modalidad de mejoramiento en el esquema asociativo del programa Cambia mi Casa en el Departamento de Sucre (BPIN: 2024002700118) (Meta del proyecto: 400) (Tipo de Banco: Banco Territorial) (Estado en Portafolio: En Ejecución)"/>
    <m/>
    <m/>
    <n v="202"/>
    <n v="1"/>
    <s v="Superior"/>
    <n v="83"/>
    <n v="1"/>
    <s v="Superior"/>
    <m/>
    <n v="0"/>
    <s v="Minimo"/>
    <n v="285"/>
    <n v="0.56999999999999995"/>
    <s v="Medio"/>
    <m/>
    <m/>
    <m/>
    <m/>
    <m/>
    <m/>
    <n v="2574000000"/>
    <m/>
    <n v="1716000000"/>
    <m/>
    <n v="4290000000"/>
    <n v="0"/>
    <n v="0"/>
    <n v="0"/>
    <n v="0"/>
    <n v="0"/>
    <n v="0"/>
    <n v="0"/>
    <n v="0"/>
    <n v="0"/>
    <n v="0"/>
    <n v="0"/>
    <n v="0"/>
    <n v="0"/>
    <n v="0"/>
    <n v="0"/>
    <n v="0"/>
    <n v="0"/>
    <n v="2574000000"/>
    <n v="0"/>
    <n v="1716000000"/>
    <n v="0"/>
    <n v="4290000000"/>
    <n v="0"/>
    <n v="0"/>
    <n v="0"/>
    <n v="0"/>
    <n v="0"/>
    <n v="0"/>
    <n v="0"/>
    <n v="0"/>
    <n v="0"/>
    <n v="0"/>
    <n v="0"/>
    <n v="8580000000"/>
    <s v="Pendientes 100 mejoramientos programados para el año 2027, por gestión"/>
    <s v="Proyecto de mejoramiento de vivienda VIS a través de la oferta instituicional de MINVIVIENDA del programa &quot;CAMBIA MI CASA&quot;. Se propone un esquema asociativo con el ministerio para jalonar recursos para realizar 500 mejoramientos en la subregión Sabanas de"/>
  </r>
  <r>
    <s v="MT265"/>
    <s v="5"/>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Servicio de saneamiento y titulación de bienes fiscales"/>
    <s v="4001007"/>
    <s v="Bienes fiscales saneados y titulados"/>
    <s v="400100700"/>
    <m/>
    <s v="Número de bienes fiscales"/>
    <s v="No"/>
    <s v="Número"/>
    <n v="1000"/>
    <s v="Acumulativo"/>
    <x v="10"/>
    <n v="480"/>
    <n v="0"/>
    <n v="0"/>
    <n v="520"/>
    <s v="SANEAMIENTO Y FORMALIZACIÓN DE LA PROPIEDAD INMOBILIARIA PÚBLICA URBANA EN MUNICIPIOS DEL DEPARTAMENTO DE SUCRE. (2021002700016): 480 títulos. (BPIN: 2021002700016) (Meta del Proyecto: 480) (Ejecución 2024: 480)"/>
    <s v="Titulación de predios en Sincelejo(Villa angela, villa katy y las canarias) y Tolú (Barrio guerreros sector - la granja manzanillo) (Tipo Banco: Banco de Gestiones) (Meta de la gestión: 126)"/>
    <s v="Titulación de predios en Sincelejo(Villa angela, villa katy y las canarias) y Tolú (Barrio guerreros sector - la granja manzanillo) (Tipo de banco: Banco de Gestiones) (Meta de la gestión: 126) (Ejecutado: 126)"/>
    <s v="ELABORACION DE ESTUDIOS TECNICOS Y JURIDICOS PARA EL SANEAMIENTO DE BIENES BALDIOS URBANOS CON FINES DE TITULACION EN MUNICIPIOS DEL DEPARTAMENTO DE SUCRE. (BPIN: 2025002700015) (Meta del proyecto: 500) (Tipo de Banco: Banco de Regalías) (Estado en Portafolio: En Ejecución)"/>
    <m/>
    <m/>
    <n v="480"/>
    <n v="1"/>
    <s v="Superior"/>
    <n v="126"/>
    <n v="1"/>
    <s v="Superior"/>
    <m/>
    <m/>
    <m/>
    <n v="606"/>
    <n v="0.60599999999999998"/>
    <s v="Alto"/>
    <m/>
    <m/>
    <m/>
    <m/>
    <m/>
    <m/>
    <m/>
    <m/>
    <m/>
    <m/>
    <n v="0"/>
    <n v="600000000"/>
    <n v="0"/>
    <n v="0"/>
    <n v="0"/>
    <n v="0"/>
    <n v="0"/>
    <n v="0"/>
    <n v="0"/>
    <n v="0"/>
    <n v="0"/>
    <n v="600000000"/>
    <n v="0"/>
    <n v="0"/>
    <n v="0"/>
    <n v="0"/>
    <n v="0"/>
    <n v="0"/>
    <n v="0"/>
    <n v="0"/>
    <n v="0"/>
    <n v="0"/>
    <n v="0"/>
    <n v="550000000"/>
    <n v="0"/>
    <n v="0"/>
    <n v="0"/>
    <n v="0"/>
    <n v="0"/>
    <n v="0"/>
    <n v="0"/>
    <n v="0"/>
    <n v="0"/>
    <n v="550000000"/>
    <n v="1150000000"/>
    <s v="La plata asignada (indicativa) se dividió por meta programada. Si en 2024 son $400, el restante se distribuyó por cada año 2025 (200 títulos, $300) 2026 (200 títulos, $300) 2027 (100 títulos, $150)"/>
    <s v="Consultorías para la TITULACIÓN gratuita de 1000 bienes fiscales en el departamento de Sucre. Este es un proyecto 100% financiado por el departamento de Sucre."/>
  </r>
  <r>
    <s v="MT266"/>
    <s v="6"/>
    <s v="Territorio, Sostenibilidad y Oportunidades"/>
    <s v="Porcentaje de hogares con déficit habitacional en el departamento de Sucre."/>
    <s v="0,67490000000000006"/>
    <s v="Porcentaje"/>
    <s v="2018"/>
    <s v="DANE"/>
    <s v="0,66559999999999997"/>
    <s v="11. Ciudades y comunidades sostenibles"/>
    <s v="Vivienda Ciudad y Territorio"/>
    <s v="33"/>
    <s v="Vivienda Digna: Superando la Pobreza"/>
    <s v="Vivienda, Ciudad y Territorio"/>
    <s v="40"/>
    <s v="Acceso a soluciones de vivienda"/>
    <s v="4001"/>
    <s v="Servicio de apoyo financiero para arrendamiento de vivienda"/>
    <s v="4001033"/>
    <s v="Hogares beneficiados con arrendamiento de vivienda"/>
    <s v="400103300"/>
    <s v="Corresponde al apoyo financiero a través de la asignación de un subsidio familiar de vivienda de interés social para arrendamiento."/>
    <s v="Número de hogares"/>
    <s v="No"/>
    <s v="Número"/>
    <n v="80"/>
    <s v="Acumulativo"/>
    <x v="10"/>
    <n v="19"/>
    <n v="19"/>
    <n v="19"/>
    <n v="23"/>
    <m/>
    <s v="EN EL MARCO DEL PROYECTO &quot;APOYO A LOS PROCESOS DE REUBICACIÓN DE FAMILIAS EN ALTO RIESGO EN LA URBANIZACIÓN VILLA PAZ DE SINCELEJO, DEPARTAMENTO DE SUCRE&quot; (Tipo Banco: Banco de Gestiones) (Meta de la gestión: 19)"/>
    <s v="EN EL MARCO DEL PROYECTO &quot;APOYO A LOS PROCESOS DE REUBICACIÓN DE FAMILIAS EN ALTO RIESGO EN LA URBANIZACIÓN VILLA PAZ DE SINCELEJO, DEPARTAMENTO DE SUCRE&quot; (Tipo de banco: Banco de Gestiones) (Meta de la gestión: 19) (Ejecutado: 19)"/>
    <s v="EN EL MARCO DEL PROYECTO &quot;APOYO A LOS PROCESOS DE REUBICACIÓN DE FAMILIAS EN ALTO RIESGO EN LA URBANIZACIÓN VILLA PAZ DE SINCELEJO, DEPARTAMENTO DE SUCRE&quot; (Meta Programada: 19) (Tipo de Banco: Banco de Gestiones)"/>
    <s v="EN EL MARCO DEL PROYECTO &quot;APOYO A LOS PROCESOS DE REUBICACIÓN DE FAMILIAS EN ALTO RIESGO EN LA URBANIZACIÓN VILLA PAZ DE SINCELEJO, DEPARTAMENTO DE SUCRE&quot; (Meta programada: 19) (Ejecución: 20) (Tipo de banco: Banco de Gestiones)"/>
    <m/>
    <n v="0"/>
    <n v="0"/>
    <s v="Minimo"/>
    <n v="19"/>
    <n v="1"/>
    <s v="Superior"/>
    <n v="20"/>
    <n v="1"/>
    <s v="Superior"/>
    <n v="39"/>
    <n v="0.48749999999999999"/>
    <s v="Medio"/>
    <n v="54000000"/>
    <m/>
    <m/>
    <m/>
    <m/>
    <m/>
    <m/>
    <m/>
    <m/>
    <m/>
    <n v="54000000"/>
    <n v="74000000"/>
    <n v="0"/>
    <n v="0"/>
    <n v="0"/>
    <n v="0"/>
    <n v="0"/>
    <n v="0"/>
    <n v="0"/>
    <n v="0"/>
    <n v="0"/>
    <n v="74000000"/>
    <n v="54000000"/>
    <n v="0"/>
    <n v="0"/>
    <n v="0"/>
    <n v="0"/>
    <n v="0"/>
    <n v="0"/>
    <n v="0"/>
    <n v="0"/>
    <n v="0"/>
    <n v="54000000"/>
    <n v="84000000"/>
    <n v="0"/>
    <n v="0"/>
    <n v="0"/>
    <n v="0"/>
    <n v="0"/>
    <n v="0"/>
    <n v="0"/>
    <n v="0"/>
    <n v="0"/>
    <n v="84000000"/>
    <n v="266000000"/>
    <m/>
    <s v="Subsidios de ARRENDAMIENTO de vivienda destinados para 29 familias de la urbanización Villa Paz en Sincelejo - Sucre. Este es un subsidio anual para atender a las familias afectadas por un deslizamiento de ladera en la urbanización mencionada."/>
  </r>
  <r>
    <s v="MT267"/>
    <s v="1"/>
    <s v="Territorio, Sostenibilidad y Oportunidades"/>
    <s v="Porcentaje de hogares con déficit habitacional en el departamento de Sucre."/>
    <s v="0,67490000000000006"/>
    <s v="Porcentaje"/>
    <s v="2018"/>
    <s v="DANE"/>
    <s v="0,66559999999999997"/>
    <s v="11 ciudades y comunidades sostenibles"/>
    <s v="Vivienda Ciudad y Territorio"/>
    <s v="34"/>
    <s v="Ordenamiento territorial y desarrollo urbano"/>
    <s v="Gobierno Territorial"/>
    <s v="45"/>
    <s v="Fortalecimiento a la gestión y dirección de la administración pública territorial"/>
    <s v="4599"/>
    <s v="Servicio de asistencia técnica"/>
    <s v="4599031"/>
    <s v="Entidades, organismos y dependencias asistidos técnicamente"/>
    <s v="459903100"/>
    <s v="Corresponde al acompañamiento,apoyo,  asesoría y seguimiento técnico para la transferencia de herramientas de gestión y conocimiento en políticas, planes , proyectos y programas de apoyo a la dirección y gestión de la administración territorial."/>
    <s v="Número de entidades, organismos y dependencias"/>
    <s v="No"/>
    <s v="Número"/>
    <n v="3"/>
    <s v="Acumulativo"/>
    <x v="11"/>
    <n v="0"/>
    <n v="0"/>
    <n v="3"/>
    <n v="0"/>
    <m/>
    <m/>
    <m/>
    <s v="Prestación de servicios profesionales para brindar apoyo en la identificación, caracterización y análisis jurídico - cartográfico de los conflictos limítrofes en el departamento de Sucre (BPIN: 202600000005933) (Meta del proyecto: 1) (Tipo de Banco: Banco Territorial) (Estado en Portafolio: En Ejecución)_x000a__x000a_Prestación de servicios profesionales para brindar apoyo en la identificación, caracterización y análisis jurídico - cartográfico de los conflictos limítrofes en el departamento de Sucre (BPIN: 202600000005933) (Meta del proyecto: 1) (Tipo de Banco: Banco Territorial) (Estado en Portafolio: En Ejecución)"/>
    <m/>
    <m/>
    <m/>
    <m/>
    <m/>
    <m/>
    <m/>
    <m/>
    <m/>
    <n v="0"/>
    <s v="Minimo"/>
    <n v="0"/>
    <n v="0"/>
    <s v="Minimo"/>
    <n v="50000000"/>
    <n v="0"/>
    <n v="0"/>
    <n v="0"/>
    <n v="0"/>
    <n v="0"/>
    <n v="0"/>
    <n v="0"/>
    <n v="0"/>
    <n v="0"/>
    <n v="50000000"/>
    <n v="80000000"/>
    <n v="0"/>
    <n v="0"/>
    <n v="0"/>
    <n v="0"/>
    <n v="0"/>
    <n v="0"/>
    <n v="0"/>
    <n v="0"/>
    <n v="0"/>
    <n v="80000000"/>
    <n v="50000000"/>
    <n v="0"/>
    <n v="0"/>
    <n v="0"/>
    <n v="0"/>
    <n v="0"/>
    <n v="0"/>
    <n v="0"/>
    <n v="0"/>
    <n v="0"/>
    <n v="50000000"/>
    <n v="120000000"/>
    <n v="0"/>
    <n v="0"/>
    <n v="0"/>
    <n v="0"/>
    <n v="0"/>
    <n v="0"/>
    <n v="0"/>
    <n v="0"/>
    <n v="0"/>
    <n v="120000000"/>
    <n v="300000000"/>
    <s v="3/10/2024_ Esta meta está siendo ejecutada desde la secretaría de planeación "/>
    <s v="Asistencia técnica a los municipios"/>
  </r>
  <r>
    <s v="MT268"/>
    <s v="1"/>
    <s v="Territorio, Sostenibilidad y Oportunidades"/>
    <s v="Cobertura en servicios de acueducto"/>
    <s v="0,71960000000000002"/>
    <s v=""/>
    <s v="2022"/>
    <s v="DNP"/>
    <s v="0,75"/>
    <s v="6 Agua limpia y saneamiento "/>
    <s v="Vivienda Ciudad y Territorio"/>
    <s v="35"/>
    <s v="Agua Potable y saneamiento básico"/>
    <s v="Vivienda, Ciudad y Territorio"/>
    <s v="40"/>
    <s v="4003 - Acceso de la población a los servicios de agua potable y saneamiento básico"/>
    <s v="4003"/>
    <s v="Servicio de apoyo financiero a los planes, programas y proyectos de Agua Potable y Saneamiento Básico"/>
    <s v="4003008"/>
    <s v="Proyectos de acueducto, alcantarillado y aseo apoyados financieramente"/>
    <s v="400300800"/>
    <s v="Financiación o Cofinanciación a planes, programas y proyectos relacionados con Agua Potable y Saneamiento Básico"/>
    <s v="Número de proyectos"/>
    <s v="No"/>
    <s v="Número"/>
    <n v="8"/>
    <s v="Acumulativo"/>
    <x v="12"/>
    <n v="0"/>
    <n v="2"/>
    <n v="3"/>
    <n v="3"/>
    <m/>
    <m/>
    <m/>
    <m/>
    <m/>
    <m/>
    <m/>
    <m/>
    <m/>
    <n v="0"/>
    <n v="0"/>
    <s v="Minimo"/>
    <m/>
    <n v="0"/>
    <s v="Minimo"/>
    <n v="0"/>
    <n v="0"/>
    <s v="Minimo"/>
    <n v="0"/>
    <n v="0"/>
    <n v="0"/>
    <n v="0"/>
    <n v="0"/>
    <n v="0"/>
    <n v="0"/>
    <n v="0"/>
    <n v="0"/>
    <n v="0"/>
    <n v="0"/>
    <n v="0"/>
    <n v="0"/>
    <n v="0"/>
    <n v="0"/>
    <n v="0"/>
    <n v="0"/>
    <n v="0"/>
    <n v="0"/>
    <n v="0"/>
    <n v="0"/>
    <n v="0"/>
    <n v="0"/>
    <n v="0"/>
    <n v="0"/>
    <n v="0"/>
    <n v="0"/>
    <n v="0"/>
    <n v="0"/>
    <n v="0"/>
    <n v="0"/>
    <n v="0"/>
    <n v="0"/>
    <n v="0"/>
    <n v="0"/>
    <n v="0"/>
    <n v="0"/>
    <n v="0"/>
    <n v="0"/>
    <n v="0"/>
    <n v="0"/>
    <n v="0"/>
    <n v="0"/>
    <n v="0"/>
    <n v="0"/>
    <m/>
    <m/>
  </r>
  <r>
    <s v="MT269"/>
    <s v="2"/>
    <s v="Territorio, Sostenibilidad y Oportunidades"/>
    <s v="Cobertura en servicios de acueducto"/>
    <s v="0,71960000000000002"/>
    <s v=""/>
    <s v="2022"/>
    <s v="DNP"/>
    <s v="0,75"/>
    <s v="6 Agua limpia y saneamiento."/>
    <s v="Vivienda Ciudad y Territorio"/>
    <s v="35"/>
    <s v="Agua Potable y saneamiento básico"/>
    <s v="Vivienda, Ciudad y Territorio"/>
    <s v="40"/>
    <s v="Acceso de la población a los servicios de agua potable y saneamiento básico"/>
    <s v="4003"/>
    <s v="Acueductos construidos"/>
    <s v="4003015"/>
    <s v="Acueductos construidos"/>
    <s v="400301500"/>
    <s v="Conjunto de acciones y obras para la implementación de sistemas de acueducto nuevos."/>
    <s v="Número de acueductos"/>
    <s v="No"/>
    <s v="Número"/>
    <n v="3"/>
    <s v="Acumulativo"/>
    <x v="12"/>
    <n v="1"/>
    <n v="1"/>
    <n v="1"/>
    <n v="0"/>
    <s v="CONSTRUCCIÓN DEL SISTEMA DE ACUEDUCTO DE LAS COMUNIDADES RURALES DE ALEMANIA, CARNE FLACA, COLONCITO Y SANTA TERESA, EN EL MUNICIPIO DE MAJAGUAL, DEPARTAMENTO DE SUCRE. (BPIN: 2022002700123) (Meta del Proyecto: 1) (Ejecución 2024: 1)"/>
    <s v="CONSTRUCCIÓN DEL SISTEMA DE BOMBEO Y LÍNEA DE IMPULSIÓN DEL SISTEMA DE ACUEDUCTO DEL CORREGIMIENTO DE MORALITO, MUNICIPIO DE SAN LUIS DE SINCÉ, DEPARTAMENTO DE SUCRE. (Tipo Banco: Banco de Gestiones) (Meta de la gestión: 1)_x000a__x000a_CONSTRUCCIÓN DEL SISTEMA DE BOMBEO Y LÍNEA DE IMPULSIÓN DEL SISTEMA DE ACUEDUCTO DEL CORREGIMIENTO DE MORALITO, MUNICIPIO DE SAN LUIS DE SINCÉ, DEPARTAMENTO DE SUCRE. (BPIN: 2024002700125) (Tipo de Banco: Banco Territorial)"/>
    <m/>
    <s v="CONSTRUCCIÓN DEL SISTEMA DE ACUEDUCTO DE LA COMUNIDAD RURAL LA ANGOSTURA MUNICIPIO DE CAIMITO DEPARTAMENTO DE SUCRE. (BPIN: 202500000008254) (Meta del proyecto: 1) (Tipo de Banco: Banco Territorial) (Estado en Portafolio: En Ejecución)"/>
    <m/>
    <m/>
    <n v="1"/>
    <n v="1"/>
    <s v="Superior"/>
    <n v="0"/>
    <n v="0"/>
    <s v="Minimo"/>
    <m/>
    <n v="0"/>
    <s v="Minimo"/>
    <n v="1"/>
    <n v="0.33333333333333331"/>
    <s v="Medio"/>
    <n v="0"/>
    <n v="0"/>
    <n v="0"/>
    <n v="0"/>
    <n v="630388916"/>
    <n v="2634576025.9899998"/>
    <n v="0"/>
    <n v="0"/>
    <n v="249000000"/>
    <n v="0"/>
    <n v="3513964941.9899998"/>
    <n v="0"/>
    <n v="0"/>
    <n v="0"/>
    <n v="0"/>
    <n v="0"/>
    <n v="500000000"/>
    <n v="0"/>
    <n v="0"/>
    <n v="2700000001"/>
    <n v="0"/>
    <n v="3200000001"/>
    <n v="0"/>
    <n v="0"/>
    <n v="0"/>
    <n v="0"/>
    <n v="0"/>
    <n v="0"/>
    <n v="0"/>
    <n v="0"/>
    <n v="0"/>
    <n v="0"/>
    <n v="0"/>
    <n v="0"/>
    <n v="0"/>
    <n v="0"/>
    <n v="0"/>
    <n v="0"/>
    <n v="0"/>
    <n v="0"/>
    <n v="0"/>
    <n v="0"/>
    <n v="0"/>
    <n v="0"/>
    <n v="6713964942.9899998"/>
    <s v="Alemania, Carne Flaca, Coloncito, y Santa Teresa (2022002700123) - Obra finalizada_x000a_"/>
    <s v="CONSTRUCCIÓN DEL SISTEMA DE ACUEDUCTO DE LA COMUNIDAD RURAL LA ANGOSTURA MUNICIPIO DE CAIMITO DEPARTAMENTO DE SUCRE _x000a_CONSTRUCCIÓN DEL SISTEMA DE BOMBEO Y LÍNEA DE IMPULSIÓN DEL SISTEMA DE ACUEDUCTO DEL CORREGIMIENTO DE MORALITO, MUNICIPIO DE SAN LUIS DE S"/>
  </r>
  <r>
    <s v="MT270"/>
    <s v="3"/>
    <s v="Territorio, Sostenibilidad y Oportunidades"/>
    <s v="Cobertura en servicios de acueducto"/>
    <s v="0,71960000000000002"/>
    <m/>
    <s v="2022"/>
    <s v="DNP"/>
    <s v="0,75"/>
    <s v="6 Agua limpia y saneamiento."/>
    <s v="Vivienda Ciudad y Territorio"/>
    <s v="35"/>
    <s v="Agua Potable y saneamiento básico"/>
    <s v="Vivienda, Ciudad y Territorio"/>
    <s v="40"/>
    <s v="Acceso de la población a los servicios de agua potable y saneamiento básico"/>
    <s v="4003"/>
    <s v="Acueductos ampliados"/>
    <s v="4003016"/>
    <s v="Acueductos ampliados"/>
    <s v="400301600"/>
    <s v="Conjunto de acciones y obras requeridas para aumentar la capacidad del acueducto en una misma área de cobertura."/>
    <s v="Número de acueductos"/>
    <s v="No"/>
    <s v="Número"/>
    <n v="26"/>
    <s v="Acumulativo"/>
    <x v="12"/>
    <n v="1"/>
    <n v="11"/>
    <n v="10"/>
    <n v="4"/>
    <s v="AMPLIACIÓN Y OPTIMIZACIÓN DEL SISTEMA DE ACUEDUCTO RURAL DE LAS COMUNIDADES LA SOLERA 1 Y 2 DEL MUNICIPIO DE CAIMITO DEPARTAMENTO DE SUCRE. (BPIN: 2021002700116) (Meta del Proyecto: 1) (Ejecución 2024: 1)"/>
    <s v="AMPLIACIÓN Y OPTIMIZACIÓN DEL SISTEMA DE ACUEDUCTO PRIMERA ETAPA DE LA CABECERA MUNICIPAL DEL MUNICIPIO DE MORROA DEPARTAMENTO DE SUCRE. (BPIN: 20221301010208) (Tipo de Banco: Banco de Regalías)_x000a__x000a_AMPLIACIÓN Y OPTIMIZACIÓN SEGUNDA ETAPA, DEL SISTEMA DE ACUEDUCTO DE LA CABECERA MUNICIPAL DE LOS PALMITOS, DEPARTAMENTO DE SUCRE. (BPIN: 2022002700127) (Tipo de Banco: Banco de Aliados)_x000a__x000a_AMPLIACIÓN Y OPTIMIZACIÓN DEL SISTEMA DE ACUEDUCTO DE LA CABECERA MUNICIPAL DE LA UNIÓN, DEPARTAMENTO DE SUCRE. (BPIN: 2021002700194) (Tipo de Banco: Banco de Regalías)_x000a__x000a_AMPLIACIÓN Y OPTIMIZACIÓN DEL SISTEMA DE ACUEDUCTO DEL CORREGIMIENTO DE NUEVA ESTACIÓN MUNICIPIO DE CAIMITO DEPARTAMENTO DE SUCRE (BPIN:  2021002700139) (Tipo de Banco: Banco de Regalías)_x000a__x000a_AMPLIACIÓN Y OPTIMIZACIÓN DEL SISTEMA DE ACUEDUCTO DEL CORREGIMIENTO DE CAYO DE LA CRUZ MUNICIPIO DE SAN MARCOS, SUCRE (BPIN: 2020Er0099828) (Tipo de Banco: Banco Territorial)_x000a__x000a_AMPLIACIÓN Y OPTIMIZACIÓN DEL SISTEMA DE ACUEDUCTO DEL CORREGIMIENTO DIAZGRANADOS, EN EL MUNICIPIO DE GUARANDA, DEPARTAMENTO DE SUCRE. (BPIN: 2023002700002) (Tipo de Banco: Banco de Aliados)_x000a__x000a_AMPLIACION Y OPTIMIZACION DEL SISTEMA DE ACUEDUCTO RURAL DE LAS COMUNIDADES LA MEJIA Y AGUILAR DEL MUNICIPIO DE CAIMITO DEPARTAMENTO DE SUCRE (BPIN: 202500000029431) (Tipo de Banco: Banco Territorial)_x000a__x000a_AMPLIACIÓN Y OPTIMIZACIÓN DEL SISTEMA DE ACUEDUCTO DEL CORREGIMIENTO DE PUEBLO NUEVO, MUNICIPIO DE GALERAS, DEPARTAMENTO DE SUCRE (BPIN: 202500000043198) (Tipo de Banco: Banco Territorial)"/>
    <m/>
    <s v="AMPLIACIÓN Y OPTIMIZACIÓN DEL SISTEMA DE ACUEDUCTO DE LOS CORREGIMIENTOS DE MATEO PÉREZ, MATA DE CAÑA, MUNICIPIO DE SAMPUÉS, DEPARTAMENTO DE SUCRE (BPIN: 2020Er0105288) (Estado en Portafolio: Suspendido)_x000a__x000a_Ampliacion y optimizacion segunda etapa del sistema de acueducto de los centros poblados de Segovia y Los Perez en el municipio de Sampues, Sucre (BPIN: 202500000018606) (Estado en Portafolio: En gestión de recursos)_x000a__x000a_AMPLIACIÓN Y OPTIMIZACION DEL SISTEMA DE ACUEDUCTO DEL CENTRO POBLADO DE TIERRA SANTA EN EL MUNICIPIO DE GUARANDA, DEPARTAMENTO DE SUCRE. (BPIN: Pendiente) (Meta del proyecto: 1)_x000a__x000a_AMPLIACION Y OPTIMIZACION DEL SISTEMA DE ACUEDUCTO DE LOS CENTROS POBLADOS DE NARIÑO, NARANJAL Y PAMPANILLA DEL MUNICIPIO DE SUCRE, EN EL DEPARTAMENTO DE SUCRE. (BPIN: Pendiente)_x000a__x000a_AMPLIACIÓN Y OPTIMIZACIÓN DEL SISTEMA DE ACUEDUCTO DEL CORREGIMIENTO DE SAN LUIS MUNICIPIO DE SAMPUÉS DEPARTAMENTO DE SUCRE. (BPIN: 2021002700368) (Tipo de Banco: Banco de Aliados)_x000a__x000a_AMPLIACIÓN Y OPTIMIZACIÓN DEL SISTEMA DE ACUEDUCTO RURAL DEL CORREGIMIENTO DE SANTIAGO APÓSTOL EN EL MUNICIPIO DE SAN BENITO ABAD, DEPARTAMENTO DE SUCRE (BPIN: 2023002700169) (Tipo de Banco: Banco de Regalías)_x000a__x000a_AMPLIACIÓN Y OPTIMIZACIÓN DEL SISTEMA DE ACUEDUCTO RURAL DE LAS COMUNIDADES LA MEJÍA Y AGUILAR, MUNICIPIO DE CAIMITO, DEPARTAMENTO DE SUCRE (BPIN: 2021Er0038167) (Tipo de Banco: Banco Territorial)_x000a__x000a_Implementación y fortalecimiento de la política pública PAP-PDA orientada a la planeación, estructuración y gestión integral de proyectos de agua potable y saneamiento básico en el departamento de Sucre (BPIN: 202600000008749) (Meta del proyecto: 3) (Tipo de Banco: Banco Territorial)"/>
    <m/>
    <s v="AMPLIACIÓN Y OPTIMIZACIÓN DEL SISTEMA DE ACUEDUCTO DEL MUNICIPIO DE SAN ANTONIO DE PALMITO, DEPARTAMENTO DE SUCRE. (Bpin: 20211301010068)_x000a__x000a_AMPLIACIÓN DE REDES DE ACUEDUCTO DE LA CABECERA MUNICIPAL HACIA LA VEREDA LA GLORIA EN EL MUNICIPIO DE BUENAVISTA, DEPARTAMENTO DE SUCRE. (Bpin: )"/>
    <n v="1"/>
    <n v="1"/>
    <s v="Superior"/>
    <n v="0"/>
    <n v="0"/>
    <s v="Minimo"/>
    <m/>
    <n v="0"/>
    <s v="Minimo"/>
    <n v="1"/>
    <n v="3.8461538461538464E-2"/>
    <s v="Minimo"/>
    <n v="0"/>
    <n v="0"/>
    <n v="0"/>
    <n v="0"/>
    <n v="5436707804.4267006"/>
    <n v="4674224545.9523001"/>
    <n v="11900000000"/>
    <n v="0"/>
    <n v="6690034408.3023005"/>
    <n v="0"/>
    <n v="28700966758.681301"/>
    <n v="0"/>
    <n v="0"/>
    <n v="0"/>
    <n v="0"/>
    <n v="293516566.64499998"/>
    <n v="1736255867.5050001"/>
    <n v="23525000000"/>
    <n v="0"/>
    <n v="4326847532.7550001"/>
    <n v="0"/>
    <n v="29881619966.904999"/>
    <n v="0"/>
    <n v="0"/>
    <n v="0"/>
    <n v="0"/>
    <n v="0"/>
    <n v="400000000"/>
    <n v="0"/>
    <n v="0"/>
    <n v="2010904449"/>
    <n v="0"/>
    <n v="2410904449"/>
    <n v="0"/>
    <n v="0"/>
    <n v="0"/>
    <n v="0"/>
    <n v="675000000"/>
    <n v="400000000"/>
    <n v="0"/>
    <n v="0"/>
    <n v="2025000000"/>
    <n v="0"/>
    <n v="3100000000"/>
    <n v="64093491174.586304"/>
    <s v="ACUEDUCTO CAYO DE LA CRUZ MUNICIPIO DE SAN MARCOS. EJECUCIÓN DEL 33.17%.. OBRAS PARA FINALIZAR 2024._x000a_ACUEDUCTO DIAZGRANADOS, EN EL MUNICIPIO DE GUARANDA. (2023002700002). EJECUCIÓN DEL 39%.. OBRAS PARA FINALIZAR 2024_x000a_ACUEDUCTO RURAL DE LAS COMUNIDADES LA SOLERA 1 Y 2 DEL MUNICIPIO DE CAIMITO. (2021002700116). EJECUCIÓN DEL 85%.. OBRAS PARA FINALIZAR 2024._x000a_ACUEDUCTO DE LOS CORREGIMIENTOS DE MATEO PÉREZ Y MATA DE CAÑA EN EL MUNICIPIO DE SAMPUÉS ( 2020Er0105288). EJECUCIÓN DEL 34%.. OBRAS PARA FINALIZAR 2025._x000a__x000a_ACUEDUCTO PRIMERA ETAPA DE LA CABECERA MUNICIPAL DEL MUNICIPIO DE MORROA. (20221301010208). EJECUCIÓN DEL 42%.. OBRAS PARA FINALIZAR 2025._x000a_ACUEDUCTO DE LA CABECERA MUNICIPAL DE LOS PALMITOS.(2022002700127). EJECUCIÓN DEL 28%.. OBRAS PARA FINALIZAR 2025._x000a__x000a_ACUEDUCTO DE LA CABECERA MUNICIPAL DE LA UNIÓN. (2021002700194). EJECUCIÓN DEL 23%.. OBRAS PARA FINALIZAR 2025._x000a__x000a_ACUEDUCTO DEL CORREGIMIENTO DE NUEVA ESTACIÓN MUNICIPIO DE CAIMITO . ( 2021002700139). EJECUCIÓN DEL 83%.. OBRAS PARA FINALIZAR 2025."/>
    <s v="AMPLIACIÓN Y OPTIMIZACIÓN DEL SISTEMA DE ACUEDUCTO DEL CORREGIMIENTO DE CAYO DE LA CRUZ MUNICIPIO DE SAN MARCOS, SUCRE._x000a_AMPLIACIÓN Y OPTIMIZACIÓN DEL SISTEMA DE ACUEDUCTO RURAL DE LOS CORREGIMIENTOS DE SEGOVIA Y LOS PEREZ EN EL MUNICIPIO DE SAMPUÉS SUCRE_x000a_"/>
  </r>
  <r>
    <s v="MT271"/>
    <s v="4"/>
    <s v="Territorio, Sostenibilidad y Oportunidades"/>
    <s v="Cobertura en servicios de acueducto"/>
    <s v="0,71960000000000002"/>
    <s v=""/>
    <s v="2022"/>
    <s v="DNP"/>
    <s v="0,75"/>
    <s v="6 Agua limpia y saneamiento."/>
    <s v="Vivienda Ciudad y Territorio"/>
    <s v="35"/>
    <s v="Agua Potable y saneamiento básico"/>
    <s v="Vivienda, Ciudad y Territorio"/>
    <s v="40"/>
    <s v="Acceso de la población a los servicios de agua potable y saneamiento básico"/>
    <s v="4003"/>
    <s v="Acueductos optimizados"/>
    <s v="4003017"/>
    <s v="Acueductos optimizados"/>
    <s v="400301700"/>
    <s v="Conjunto de acciones encaminadas a mejorar la capacidad, eficiencia y eficacia de la infraestructura componente del sistema de acueducto mediante su intervención parcial o total."/>
    <s v="Número de acueductos"/>
    <s v="No"/>
    <s v="Número"/>
    <n v="12"/>
    <s v="Acumulativo"/>
    <x v="12"/>
    <n v="3"/>
    <n v="4"/>
    <n v="3"/>
    <n v="2"/>
    <s v="AMPLIACIÓN Y OPTIMIZACIÓN DEL SISTEMA DE ACUEDUCTO RURAL DE LAS COMUNIDADES LA SOLERA 1 Y 2 DEL MUNICIPIO DE CAIMITO DEPARTAMENTO DE SUCRE. (BPIN: 2021002700116) (Meta del Proyecto: 1) (Ejecución 2024: 1)_x000a__x000a_OPTIMIZACIÓN Y AMPLIACIÓN DEL SISTEMA DE ACUEDUCTO DE LOS CORREGIMIENTOS DE QUITA SUEÑO, CHAPARRAL Y CAMAJON EN EL MUNICIPIO DE SUCRE DEPARTAMENTO DE SUCRE (BPIN: 2023002700112) (Meta del Proyecto: 1) (Ejecución 2024: 1)"/>
    <s v="AMPLIACIÓN Y OPTIMIZACIÓN DEL SISTEMA DE ACUEDUCTO PRIMERA ETAPA DE LA CABECERA MUNICIPAL DEL MUNICIPIO DE MORROA DEPARTAMENTO DE SUCRE (BPIN: 20221301010208) (Tipo de Banco: Banco de Regalías)_x000a__x000a_AMPLIACIÓN Y OPTIMIZACIÓN DEL SISTEMA DE ACUEDUCTO DEL CORREGIMIENTO DE CAYO DE LA CRUZ MUNICIPIO DE SAN MARCOS, SUCRE (BPIN: 2020Er0099828) (Tipo de Banco: Banco Territorial)_x000a__x000a_AMPLIACIÓN Y OPTIMIZACIÓN DEL SISTEMA DE ACUEDUCTO DEL CORREGIMIENTO DIAZGRANADOS, EN EL MUNICIPIO DE GUARANDA, DEPARTAMENTO DE SUCRE. (BPIN: 2023002700002) (Tipo de Banco: Banco Territorial)_x000a__x000a_OPTIMIZACIÓN DEL SISTEMA DE ACUEDUCTO DEL MUNICIPIO DE SAN LUIS DE SINCÉ DEL DEPARTAMENTO DE SUCRE (PRIMERA ETAPA). (BPIN: ) (Tipo de Banco: Banco de Aliados)_x000a__x000a_AMPLIACIÓN Y OPTIMIZACIÓN DEL SISTEMA DE ACUEDUCTO DEL CORREGIMIENTO DE NUEVA ESTACIÓN MUNICIPIO DE CAIMITO DEPARTAMENTO DE SUCRE (BPIN: 2021002700139) (Tipo de Banco: Banco de Aliados)_x000a__x000a_AMPLIACIÓN Y OPTIMIZACIÓN DEL SISTEMA DE ACUEDUCTO DE LA CABECERA MUNICIPAL DE LA UNIÓN, DEPARTAMENTO DE SUCRE (BPIN: 2021002700194) (Tipo de Banco: Banco de Regalías)_x000a__x000a_AMPLIACIÓN Y OPTIMIZACIÓN SEGUNDA ETAPA, DEL SISTEMA DE ACUEDUCTO DE LA CABECERA MUNICIPAL DE LOS PALMITOS, DEPARTAMENTO DE SUCRE (BPIN: 2022002700127) (Tipo de Banco: Banco Territorial)"/>
    <s v="OPTIMIZACIÓN DEL SISTEMA DE ACUEDUCTO DEL MUNICIPIO DE SAN LUIS DE SINCÉ DEL DEPARTAMENTO DE SUCRE (PRIMERA ETAPA). (BPIN: ) (Tipo de banco: Banco de Aliados) (Meta total del proyecto: 1) (Ejecutado: 1.0)"/>
    <s v="AMPLIACIÓN Y OPTIMIZACIÓN DEL SISTEMA DE ACUEDUCTO DEL CORREGIMIENTO DE SAN LUIS MUNICIPIO DE SAMPUÉS DEPARTAMENTO DE SUCRE (BPIN: 2021002700368) (Meta del proyecto: 1) (Tipo de Banco: Banco de Aliados) (Estado en Portafolio: Suspendido)_x000a__x000a_AMPLIACIÓN Y OPTIMIZACIÓN DEL SISTEMA DE ACUEDUCTO RURAL DEL CORREGIMIENTO DE SANTIAGO APÓSTOL EN EL MUNICIPIO DE SAN BENITO ABAD, DEPARTAMENTO DE SUCRE (BPIN: 2023002700169) (Meta del proyecto: 1) (Tipo de Banco: Banco de Regalías) (Estado en Portafolio: En Ejecución)_x000a__x000a_AMPLIACIÓN Y OPTIMIZACIÓN DEL SISTEMA DE ACUEDUCTO DE LOS CORREGIMIENTOS DE MATEO PÉREZ Y MATA DE CAÑA EN EL MUNICIPIO DE SAMPUÉS -SUCRE. (BPIN: 2020Er0105288) (Meta del proyecto: 1)_x000a__x000a_AMPLIACION Y OPTIMIZACION DEL SISTEMA DE ACUEDUCTO DE LOS CENTROS POBLADOS DE NARIÑO, NARANJAL Y PAMPANILLA DEL MUNICIPIO DE SUCRE, EN EL DEPARTAMENTO DE SUCRE. (BPIN: Pendiente) (Meta del proyecto: 1)_x000a__x000a_AMPLIACIÓN Y OPTIMIZACION DEL SISTEMA DE ACUEDUCTO DEL CENTRO POBLADO DE TIERRA SANTA EN EL MUNICIPIO DE GUARANDA, DEPARTAMENTO DE SUCRE. (BPIN: Pendiente) (Meta del proyecto: 1)_x000a__x000a_AMPLIACIÓN Y OPTIMIZACIÓN DEL SISTEMA DE ACUEDUCTO RURAL DE LAS COMUNIDADES LA MEJÍA Y AGUILAR, MUNICIPIO DE CAIMITO, DEPARTAMENTO DE SUCRE (BPIN: 2021Er0038167) (Meta del proyecto: 1)_x000a__x000a_AMPLIACIÓN Y OPTIMIZACIÓN DEL SISTEMA DE ACUEDUCTO RURAL DE LOS CORREGIMIENTO DE SEGOVIA Y LOS PÉREZ EN EL MUNICIPIO DE SAMPUÉS, DEPARTAMENTO DE SUCRE (BPIN: 2023002700160) (Meta del proyecto: 1)_x000a__x000a_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
    <m/>
    <s v="AMPLIACIÓN Y OPTIMIZACIÓN DEL SISTEMA DE ACUEDUCTO DEL MUNICIPIO DE SAN ANTONIO DE PALMITO, DEPARTAMENTO DE SUCRE (Bpin: ) (Meta del proyecto: 1)_x000a__x000a_AMPLIACIÓN DE REDES DE ACUEDUCTO DE LA CABECERA MUNICIPAL HACIA LA VEREDA LA GLORIA EN EL MUNICIPIO DE BUENAVISTA, DEPARTAMENTO DE SUCRE. (Bpin: ) (Meta del proyecto: 1)"/>
    <n v="2"/>
    <n v="0.66666666666666663"/>
    <s v="Alto"/>
    <n v="1"/>
    <n v="0.25"/>
    <s v="Minimo"/>
    <m/>
    <n v="0"/>
    <s v="Minimo"/>
    <n v="3"/>
    <n v="0.25"/>
    <s v="Minimo"/>
    <n v="0"/>
    <n v="0"/>
    <n v="0"/>
    <n v="0"/>
    <n v="2182052389.7020001"/>
    <n v="1254136525"/>
    <n v="2699000000"/>
    <n v="0"/>
    <n v="2570189775.4749999"/>
    <n v="0"/>
    <n v="8705378690.177"/>
    <n v="0"/>
    <n v="0"/>
    <n v="0"/>
    <n v="0"/>
    <n v="293516566.64499998"/>
    <n v="1658146647.5050001"/>
    <n v="0"/>
    <n v="0"/>
    <n v="7340086413.2550001"/>
    <n v="0"/>
    <n v="9291749627.4050007"/>
    <n v="0"/>
    <n v="0"/>
    <n v="0"/>
    <n v="0"/>
    <n v="0"/>
    <n v="400000000"/>
    <n v="0"/>
    <n v="0"/>
    <n v="2010904449"/>
    <n v="0"/>
    <n v="2410904449"/>
    <n v="0"/>
    <n v="0"/>
    <n v="0"/>
    <n v="0"/>
    <n v="675000000"/>
    <n v="400000000"/>
    <n v="0"/>
    <n v="0"/>
    <n v="2025000000"/>
    <n v="0"/>
    <n v="3100000000"/>
    <n v="23508032766.582001"/>
    <s v="ACUEDUCTO CAYO DE LA CRUZ MUNICIPIO DE SAN MARCOS. EJECUCIÓN DEL 33.17%.. OBRAS PARA FINALIZAR 2024._x000a__x000a_ACUEDUCTO DIAZGRANADOS, EN EL MUNICIPIO DE GUARANDA. (2023002700002). EJECUCIÓN DEL 39%.. OBRAS PARA FINALIZAR 2024._x000a__x000a_ACUEDUCTO RURAL DE LAS COMUNIDADES LA SOLERA 1 Y 2 DEL MUNICIPIO DE CAIMITO. (2021002700116). EJECUCIÓN DEL 85%.. OBRAS PARA FINALIZAR 2024._x000a_ACUEDUCTO DE LOS CORREGIMIENTOS DE MATEO PÉREZ Y MATA DE CAÑA EN EL MUNICIPIO DE SAMPUÉS ( 2020Er0105288). EJECUCIÓN DEL 34%.. OBRAS PARA FINALIZAR 2025._x000a__x000a_ACUEDUCTO PRIMERA ETAPA DE LA CABECERA MUNICIPAL DEL MUNICIPIO DE MORROA. (20221301010208). EJECUCIÓN DEL 42%.. OBRAS PARA FINALIZAR 2025._x000a_ACUEDUCTO DE LA CABECERA MUNICIPAL DE LOS PALMITOS.(2022002700127). EJECUCIÓN DEL 28%.. OBRAS PARA FINALIZAR 2025._x000a__x000a_ACUEDUCTO DE LA CABECERA MUNICIPAL DE LA UNIÓN. (2021002700194). EJECUCIÓN DEL 23%.. OBRAS PARA FINALIZAR 2025._x000a__x000a_ACUEDUCTO DEL CORREGIMIENTO DE NUEVA ESTACIÓN MUNICIPIO DE CAIMITO . ( 2021002700139). EJECUCIÓN DEL 83%.. OBRAS PARA FINALIZAR 2025._x000a__x000a_ACUEDUCTO DEL CORREGIMIENTO DE SAN LUIS MUNICIPIO DE SAMPUÉS. (2021002700368). EJECUCIÓN DEL 69%.. OBRAS PARA FINALIZAR 2025._x000a__x000a_OPTIMIZACIÓN DEL SISTEMA DE ACUEDUCTO DEL CORREGIMIENTO DE BUENAVISTA EN EL MUNICIPIO DE SAN MARCOS DEPARTAMENTO DE SUCRE. EJECUCIÓN DEL 19%.. OBRAS PARA FINALIZAR 2025."/>
    <s v="AMPLIACIÓN Y OPTIMIZACIÓN DEL SISTEMA DE ACUEDUCTO RURAL DE LOS CORREGIMIENTOS DE SEGOVIA Y LOS PEREZ EN EL MUNICIPIO DE SAMPUÉS SUCRE_x000a_AMPLIACIÓN Y OPTIMIZACIÓN DEL SISTEMA DE ACUEDUCTO EN EL MUNICIPIO DE SAN ANTONIO DE PALMITO, DEPARTAMENTO DE SUCRE._x000a_AMP"/>
  </r>
  <r>
    <s v="MT272"/>
    <s v="5"/>
    <s v="Territorio, Sostenibilidad y Oportunidades"/>
    <s v="Cobertura en servicios de acueducto"/>
    <s v="0,71960000000000002"/>
    <s v=""/>
    <s v="2022"/>
    <s v="DNP"/>
    <s v="0,75"/>
    <s v="6 Agua limpia y saneamiento."/>
    <s v="Vivienda Ciudad y Territorio"/>
    <s v="35"/>
    <s v="Agua Potable y saneamiento básico"/>
    <s v="Gobierno Territorial"/>
    <s v="45"/>
    <s v="Fortalecimiento a la gestión y dirección de la administración pública territorial"/>
    <s v="4599"/>
    <s v="Servicio de educación informal"/>
    <s v="4599030"/>
    <s v="Personas Capacitadas"/>
    <s v="4599030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800"/>
    <s v="Acumulativo"/>
    <x v="12"/>
    <n v="300"/>
    <n v="300"/>
    <n v="100"/>
    <n v="100"/>
    <m/>
    <s v="PROGRAMA CULTURA DEL AGUA Y CAPACITACIÓN EN ESTILOS DE VIDA SALUDABLE (Tipo Banco: Banco de Gestiones) (Meta de la gestión: 200)_x000a__x000a_CAPACITACIÓN LEY 142 (Tipo Banco: Banco de Gestiones) (Meta de la gestión: 100)"/>
    <s v="PROGRAMA CULTURA DEL AGUA Y CAPACITACIÓN EN ESTILOS DE VIDA SALUDABLE (Tipo de banco: Banco de Gestiones) (Meta de la gestión: 200) (Ejecutado: 478)_x000a__x000a_CAPACITACIÓN LEY 142 (Tipo de banco: Banco de Gestiones) (Meta de la gestión: 100) (Ejecutado: 126)"/>
    <s v="PROGRAMA CULTURA DEL AGUA Y CAPACITACIÓN EN ESTILOS DE VIDA SALUDABLE (Meta del proyecto: 50)_x000a__x000a_CAPACITACIÓN LEY 142 (Meta del proyecto: 50)"/>
    <m/>
    <s v="PROGRAMA CULTURA DEL AGUA Y CAPACITACIÓN EN ESTILOS DE VIDA SALUDABLE (Meta del proyecto: 50)_x000a__x000a_CAPACITACIÓN LEY 142 (Meta del proyecto: 50)"/>
    <n v="0"/>
    <n v="0"/>
    <s v="Minimo"/>
    <n v="604"/>
    <n v="1"/>
    <s v="Superior"/>
    <m/>
    <n v="0"/>
    <s v="Minimo"/>
    <n v="604"/>
    <n v="0.755"/>
    <s v="Alto"/>
    <n v="0"/>
    <n v="0"/>
    <n v="0"/>
    <n v="0"/>
    <n v="400000000"/>
    <n v="0"/>
    <n v="0"/>
    <n v="0"/>
    <n v="0"/>
    <n v="0"/>
    <n v="400000000"/>
    <n v="0"/>
    <n v="0"/>
    <n v="0"/>
    <n v="0"/>
    <n v="400000000"/>
    <n v="0"/>
    <n v="0"/>
    <n v="0"/>
    <n v="0"/>
    <n v="0"/>
    <n v="400000000"/>
    <n v="0"/>
    <n v="0"/>
    <n v="0"/>
    <n v="0"/>
    <n v="400000000"/>
    <n v="0"/>
    <n v="0"/>
    <n v="0"/>
    <n v="0"/>
    <n v="0"/>
    <n v="400000000"/>
    <n v="0"/>
    <n v="0"/>
    <n v="0"/>
    <n v="0"/>
    <n v="400000000"/>
    <n v="0"/>
    <n v="0"/>
    <n v="0"/>
    <n v="0"/>
    <n v="0"/>
    <n v="400000000"/>
    <n v="1600000000"/>
    <m/>
    <s v="DESARROLLAR CAPACITACIONES A LAS COMUNIDADES DE LOS MUNICIPIOS PRIORIZADOS POR VIGENCIA, VINCULADOS AL PDA SUCRE EN LOS EJES TÉMATICOS DE LOS PROGRAMAS LA CULTURA DEL AGUA Y SANEAMIENTO BÁSICO."/>
  </r>
  <r>
    <s v="MT273"/>
    <s v="6"/>
    <s v="Territorio, Sostenibilidad y Oportunidades"/>
    <s v="Cobertura en servicios de acueducto"/>
    <s v="0,71960000000000002"/>
    <s v=""/>
    <s v="2022"/>
    <s v="DNP"/>
    <s v="0,75"/>
    <s v="6 Agua limpia y saneamiento."/>
    <s v="Vivienda Ciudad y Territorio"/>
    <s v="35"/>
    <s v="Agua Potable y saneamiento básico"/>
    <s v="Vivienda, Ciudad y Territorio"/>
    <s v="40"/>
    <s v="Acceso de la población a los servicios de agua potable y saneamiento básico"/>
    <s v="4003"/>
    <s v="Estudios de pre inversión e inversión"/>
    <s v="4003042"/>
    <s v="Estudios o diseños realizados"/>
    <s v="400304200"/>
    <s v="Incluye la realización de estudios de pre factibilidad, factibilidad o definitivos para la ejecución de proyectos"/>
    <s v="Número de estudios y diseños"/>
    <s v="No"/>
    <s v="Número"/>
    <n v="13"/>
    <s v="Acumulativo"/>
    <x v="12"/>
    <n v="0"/>
    <n v="3"/>
    <n v="5"/>
    <n v="5"/>
    <m/>
    <s v="ESTUDIOS Y DISEÑOS PARA LA OPTIMIZACIÓN Y/O AMPLIACION DEL SISTEMA DE ACUEDUCTO Y ALCANTARILLADO SANITARIO EN EL CORREGIMIENTO SAN RAFAEL, MUNICIPIO DE OVEJAS, SUCRE. (BPIN: 202500000028902) (Tipo de Banco: Banco Territorial)_x000a__x000a_ESTUDIOS Y DISEÑOS PARA LA OPTIMIZACION DEL SISTEMA DE ACUEDUCTO DE LA CABECERA MUNICIPAL DE LOS PALMITOS, DEPARTAMENTO DE SUCRE. (BPIN: 202500000015450) (Tipo de Banco: Banco Territorial)_x000a__x000a_ESTUDIOS Y DISEÑOS PARA LA CONSTRUCCIÓN DEL SISTEMA DE ABASTECIMIENTO DE AGUA POTABLE DE LAS COMUNIDADES DE LAS CHICHAS, PROVIDENCIA Y LOS ANONES, MUNICIPIO DE BUENAVISTA, DEPARTAMENTO DE SUCRE (BPIN: 2024002700123) (Tipo de Banco: Banco Territorial)_x000a__x000a_ESTUDIOS Y DISEÑOS PARA LA AMPLIACION Y OPTIMIZACIÓN DEL SISTEMA DE ACUEDUCTO DE LA CABECERA MUNICIPAL DE EL ROBLE, DEPARTAMENTO DE SUCRE (BPIN: 2024002700122) (Tipo de Banco: Banco Territorial)_x000a__x000a_Estudios y Diseños para la Construcción del Siestema de Alcantarillado Sanitario del Corregimiento de Palo Alto, Municipio de San Onofre Sucre. (BPIN: 202500000030851) (Tipo de Banco: Banco Territorial)"/>
    <s v="Estudios y diseños para la ampliación y optimización del sistema de acueducto de la cabecera municipal de  Los Palmitos, Sucre (Bpin: 202500000015450) (Tipo de Banco: Banco Territorial) (Meta total del indicador: 1.0) (Meta total de la vigencia: 1.0) (Ejecutado: 0.0)_x000a__x000a_ESTUDIOS Y DISEÑOS PARA LA CONSTRUCCIÓN DEL SISTEMA DE ABASTECIMIENTO DE AGUA POTABLE DE LAS COMUNIDADES DE LAS CHICHAS, PROVIDENCIA Y LOS ANONES, MUNICIPIO DE BUENAVISTA, DEPARTAMENTO DE SUCRE (BPIN: 2024002700123) (Tipo de banco: Banco Territorial) (Meta total del proyecto: 1) (Ejecutado: 1.0)"/>
    <s v="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 (BPIN: 2023002700177) (Meta del proyecto: 1) (Tipo de Banco: Banco de Regalías) (Estado en Portafolio: En Ejecución)_x000a__x000a_Estudios y diseños para la optimización y/o ampliación del sistema de acueducto y alcantarillado sanitario en el corregimiento siete palmas, Municipio de Caimito (BPIN: 202500000026430) (Meta del proyecto: 1) (Tipo de Banco: Banco Territorial) (Estado en Portafolio: Contratado)_x000a__x000a_Estudios y Diseños para la ampliación y optimización del sistema de acueducto de los centros poblados de Nariño, Naranjal y Pampanilla del municipio de Sucre, Sucre (BPIN: 202500000021014) (Meta del proyecto: 1) (Tipo de Banco: Banco Territorial)_x000a__x000a_Implementación y fortalecimiento de la política pública PAP-PDA orientada a la planeación, estructuración y gestión integral de proyectos de agua potable y saneamiento básico en el departamento de Sucre (BPIN: 202600000008749) (Meta del proyecto: 4) (Tipo de Banco: Banco Territorial)"/>
    <m/>
    <s v="DISEÑO DE LA ALTERNATIVA SOSTENIBLE DE PROVISIÓN DE AGUA PARA LAS SUBREGIONES SABANA Y MONTES DE MARÍA DEL DEPARTAMENTO DE SUCRE (ACUEDUCTO REGIONAL DE LA SABANA) (Bpin: 2021000020074) (Meta del proyecto: 1) (Tipo de banco: Banco Territorial)_x000a__x000a_Estudios y diseños para la ampliación y optimización de los sistemas de acueducto de los municipios de Colosó y Chalán, en el departamento de Sucre (Bpin: 202500000024632) (Meta del proyecto: 1) (Tipo de banco: Banco Territorial)"/>
    <m/>
    <m/>
    <m/>
    <n v="1"/>
    <n v="0.33333333333333331"/>
    <s v="Medio"/>
    <m/>
    <n v="0"/>
    <s v="Minimo"/>
    <n v="1"/>
    <n v="7.6923076923076927E-2"/>
    <s v="Minimo"/>
    <n v="0"/>
    <n v="0"/>
    <n v="0"/>
    <n v="0"/>
    <n v="183427224.37842721"/>
    <n v="0"/>
    <n v="0"/>
    <n v="0"/>
    <n v="0"/>
    <n v="0"/>
    <n v="183427224.37842721"/>
    <n v="0"/>
    <n v="0"/>
    <n v="0"/>
    <n v="0"/>
    <n v="620395151.15820873"/>
    <n v="0"/>
    <n v="0"/>
    <n v="0"/>
    <n v="0"/>
    <n v="0"/>
    <n v="620395151.15820873"/>
    <n v="0"/>
    <n v="0"/>
    <n v="0"/>
    <n v="0"/>
    <n v="717601704.13561106"/>
    <n v="0"/>
    <n v="0"/>
    <n v="0"/>
    <n v="0"/>
    <n v="0"/>
    <n v="717601704.13561106"/>
    <n v="0"/>
    <n v="0"/>
    <n v="0"/>
    <n v="0"/>
    <n v="345208276.19271731"/>
    <n v="0"/>
    <n v="0"/>
    <n v="0"/>
    <n v="0"/>
    <n v="0"/>
    <n v="345208276.19271731"/>
    <n v="1866632355.864964"/>
    <s v="ESTUDIOS Y DISEÑOS PARA LA AMPLIACION Y OPTIMIZACIÓN DEL SISTEMA DE ACUEDUCTO DE LA CABECERA MUNICIPAL DE EL ROBLE, DEPARTAMENTO DE SUCRE. (2024002700122). SE ENCUENTRA PRESENTADO ANTE EL BANCO DE PROYECTOS DE LA GOBERNACIÓN DE SUCRE._x000a__x000a_ESTUDIOS Y DISEÑOS PARA LA CONSTRUCCIÓN DEL SISTEMA DE ABASTECIMIENTO DE AGUA POTABLE DE LAS COMUNIDADES DE LAS CHICHAS, PROVIDENCIA Y LOS ANONES, MUNICIPIO DE BUENAVISTA, DEPARTAMENTO DE SUCRE. (2024002700123). SE ENCUENTRA PRESENTADO ANTE EL BANCO DE PROYECTOS DE LA GOBERNACIÓN DE SUCRE."/>
    <s v="ESTUDIOS Y DISEÑOS PARA LA CONSTRUCCIÓN DEL SISTEMA DE ABASTECIMIENTO DE AGUA POTABLE Y MANEJO DE AGUAS RESIDUALES PARA EL CORREGIMIENTO SIETE PALMAS, MUNICIPIO DE CAIMITO, DEPARTAMENTO DE SUCRE._x000a_ESTUDIOS Y DISEÑOS PARA LA CONSTRUCCIÓN DEL SISTEMA DE ABAS"/>
  </r>
  <r>
    <s v="MT274"/>
    <s v="7"/>
    <s v="Territorio, Sostenibilidad y Oportunidades"/>
    <s v="Cobertura en servicios de acueducto"/>
    <s v="0,71960000000000002"/>
    <s v=""/>
    <s v="2022"/>
    <s v="DNP"/>
    <s v="0,75"/>
    <s v="6 Agua limpia y saneamiento."/>
    <s v="Vivienda Ciudad y Territorio"/>
    <s v="35"/>
    <s v="Agua Potable y saneamiento básico"/>
    <s v="Vivienda, Ciudad y Territorio"/>
    <s v="40"/>
    <s v="Acceso de la población a los servicios de agua potable y saneamiento básico"/>
    <s v="4003"/>
    <s v="Unidades sanitarias con saneamiento básico construidas"/>
    <s v="4003044"/>
    <s v="Viviendas beneficiadas con la construcción de unidades sanitarias"/>
    <s v="400304400"/>
    <m/>
    <s v="Número de viviendas"/>
    <s v="No"/>
    <s v="Número"/>
    <n v="66"/>
    <s v="Acumulativo"/>
    <x v="12"/>
    <n v="66"/>
    <n v="0"/>
    <n v="0"/>
    <n v="0"/>
    <s v="Construcción de unidades sanitarias para vivienda rural dispersa de los municipios de San Marcos y San Juan de Betulia en el Departamento de Sucre. (BPIN: 2023002700077) (Meta del Proyecto: 66) (Ejecución 2024: 66)"/>
    <m/>
    <m/>
    <m/>
    <m/>
    <m/>
    <n v="66"/>
    <n v="1"/>
    <s v="Superior"/>
    <m/>
    <m/>
    <m/>
    <m/>
    <m/>
    <m/>
    <n v="66"/>
    <n v="1"/>
    <s v="Superior"/>
    <n v="0"/>
    <n v="0"/>
    <n v="0"/>
    <n v="0"/>
    <n v="0"/>
    <n v="0"/>
    <n v="0"/>
    <n v="0"/>
    <n v="1657061525"/>
    <n v="0"/>
    <n v="1657061525"/>
    <n v="0"/>
    <n v="0"/>
    <n v="0"/>
    <n v="0"/>
    <n v="0"/>
    <n v="0"/>
    <n v="0"/>
    <n v="0"/>
    <n v="0"/>
    <n v="0"/>
    <n v="0"/>
    <n v="0"/>
    <n v="0"/>
    <n v="0"/>
    <n v="0"/>
    <n v="0"/>
    <n v="0"/>
    <n v="0"/>
    <n v="0"/>
    <n v="0"/>
    <n v="0"/>
    <n v="0"/>
    <n v="0"/>
    <n v="0"/>
    <n v="0"/>
    <n v="0"/>
    <n v="0"/>
    <n v="0"/>
    <n v="0"/>
    <n v="0"/>
    <n v="0"/>
    <n v="0"/>
    <n v="0"/>
    <n v="1657061525"/>
    <s v="Construcción de unidades sanitarias para vivienda rural dispersa de los municipios de San Marcos y San Juan de Betulia en el Departamento de Sucre. 2023002700077. Este proyecto se encuentra con un 43% de avance y está acargo de la secretaria de infraestructura departamental y tiene como fecha de finalziación noviembre del presente año."/>
    <s v="CONSTRUCCIÓN DE UNIDADES SANITARIAS PARA VIVIENDA RURAL DISPERSA DE LOS MUNICIPIOS DE SAN MARCOS Y SAN JUAN DE BETULIA, EN EL DEPARTAMENTO DE  SUCRE"/>
  </r>
  <r>
    <s v="MT275"/>
    <s v="8"/>
    <s v="Territorio, Sostenibilidad y Oportunidades"/>
    <s v="Cobertura en servicios de acueducto"/>
    <s v="0,71960000000000002"/>
    <s v=""/>
    <s v="2022"/>
    <s v="DNP"/>
    <s v="0,75"/>
    <s v="3 Salud y Bienestar"/>
    <s v="Vivienda Ciudad y Territorio"/>
    <s v="35"/>
    <s v="Agua Potable y saneamiento básico"/>
    <s v="Vivienda, Ciudad y Territorio"/>
    <s v="40"/>
    <s v="Acceso de la población a los servicios de agua potable y saneamiento básico"/>
    <s v="4003"/>
    <s v="Servicio de apoyo financiero para capitalización de empresas"/>
    <s v="4003046"/>
    <s v="Empresas capitalizadas"/>
    <s v="400304600"/>
    <s v="Constituye el mecanismo por el cual se inyectan recursos líquidos a una empresa en riesgo financiero para que continúe con su operación."/>
    <s v="Número de empresas"/>
    <s v="No"/>
    <s v="Número"/>
    <n v="1"/>
    <s v="No acumulativo"/>
    <x v="12"/>
    <n v="1"/>
    <n v="1"/>
    <n v="1"/>
    <n v="1"/>
    <s v="Funcionamiento ADS (BPIN: Por Gestión) (Meta del Proyecto: 1) (Ejecución 2024: 1)"/>
    <s v="Funcionamiento ADS (Tipo Banco: Banco de Gestiones) (Meta de la gestión: 1)"/>
    <s v="Funcionamiento ADS (Tipo de banco: Banco de Gestiones) (Meta de la gestión: 1) (Ejecutado: 1)"/>
    <s v="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 (Estado en Portafolio: En Ejecución)_x000a__x000a_Funcionamiento ADS (BPIN: Por Gestión) (Meta del proyecto: 1)"/>
    <m/>
    <s v="Funcionamiento ADS (Bpin: Por Gestión) (Meta del proyecto: 1)"/>
    <n v="1"/>
    <n v="1"/>
    <s v="Superior"/>
    <n v="1"/>
    <n v="1"/>
    <s v="Superior"/>
    <m/>
    <n v="0"/>
    <s v="Minimo"/>
    <n v="2"/>
    <n v="1"/>
    <s v="Superior"/>
    <n v="0"/>
    <n v="0"/>
    <n v="0"/>
    <n v="0"/>
    <n v="7260745075"/>
    <n v="0"/>
    <n v="0"/>
    <n v="0"/>
    <n v="0"/>
    <n v="0"/>
    <n v="7260745075"/>
    <n v="0"/>
    <n v="0"/>
    <n v="0"/>
    <n v="0"/>
    <n v="7260745075"/>
    <n v="0"/>
    <n v="0"/>
    <n v="0"/>
    <n v="0"/>
    <n v="0"/>
    <n v="7260745075"/>
    <n v="0"/>
    <n v="0"/>
    <n v="0"/>
    <n v="0"/>
    <n v="7260745075"/>
    <n v="0"/>
    <n v="0"/>
    <n v="0"/>
    <n v="0"/>
    <n v="0"/>
    <n v="7260745075"/>
    <n v="0"/>
    <n v="0"/>
    <n v="0"/>
    <n v="0"/>
    <n v="7260745075"/>
    <n v="0"/>
    <n v="0"/>
    <n v="0"/>
    <n v="0"/>
    <n v="0"/>
    <n v="7260745075"/>
    <n v="29042980300"/>
    <m/>
    <s v="Ops Aguas De Sucre"/>
  </r>
  <r>
    <s v="MT276"/>
    <s v="9"/>
    <s v="Territorio, Sostenibilidad y Oportunidades"/>
    <s v="Cobertura en servicios de alcantarillado"/>
    <s v="0,57399999999999995"/>
    <s v="Porcentaje"/>
    <s v="2022"/>
    <s v="DNP"/>
    <s v="0,62"/>
    <s v="3. Salud y Bienestar"/>
    <s v="Vivienda Ciudad y Territorio"/>
    <s v="35"/>
    <s v="Agua Potable y saneamiento básico"/>
    <s v="Vivienda, Ciudad y Territorio"/>
    <s v="40"/>
    <s v="Acceso de la población a los servicios de agua potable y saneamiento básico"/>
    <s v="4003"/>
    <s v="Alcantarillados construidos"/>
    <s v="4003018"/>
    <s v="Alcantarillados construidos"/>
    <s v="400301800"/>
    <s v="Conjunto de acciones y obras para la implementación de sistemas de alcantarillado nuevos."/>
    <s v="Número de alcantarillados"/>
    <s v="No"/>
    <s v="Número"/>
    <n v="10"/>
    <s v="Acumulativo"/>
    <x v="12"/>
    <n v="0"/>
    <n v="0"/>
    <n v="5"/>
    <n v="5"/>
    <m/>
    <m/>
    <m/>
    <s v="CONSTRUCCIÓN DEL SISTEMA DE ALCANTARILLADO DE LA CABECERA MUNICIPAL DE SAN BENITO ABAD (FASE II) DEPARTAMENTO DE SUCRE (BPIN: 2018002700092) (Meta del proyecto: 1) (Tipo de Banco: Banco de Aliados)_x000a__x000a_CONSTRUCCIÓN DE LA SEGUNDA ETAPA DEL SISTEMA DE ALCANTARILLADO DEL CORREGIMIENTO DE SANTIAGO APÓSTOL, MUNICIPIO DE SAN BENITO DE ABAD, DEPARTAMENTO DE SUCRE (BPIN: 2021002700153) (Meta del proyecto: 1) (Tipo de Banco: Banco de Aliados)_x000a__x000a_CONTRUCCIÓN DEL SISTEMA DE ALCANTARILLADO DEL CORREGIMIENTO CEJA DEL MANGO EN EL MUNICIPIO DE SAMPUES, DEPARTAMENTO DE SUCRE  (Meta del proyecto: 1)"/>
    <m/>
    <s v="CONSTRUCCIÓN DEL SISTEMA DE TRATAMIETO DE AGUAS RESIDUALES E INTERCEPTOR DEL ALCANTARILLADO SANITARIO DEL MUNICIPO DE COROZAL (Bpin: 2021002700097) (Meta del proyecto: 1) (Tipo de banco: Banco de Aliados)"/>
    <m/>
    <m/>
    <m/>
    <m/>
    <m/>
    <m/>
    <m/>
    <n v="0"/>
    <s v="Minimo"/>
    <n v="0"/>
    <n v="0"/>
    <s v="Minimo"/>
    <n v="0"/>
    <n v="0"/>
    <n v="0"/>
    <n v="0"/>
    <n v="0"/>
    <n v="0"/>
    <n v="0"/>
    <n v="0"/>
    <n v="6838863999"/>
    <n v="0"/>
    <n v="6838863999"/>
    <n v="0"/>
    <n v="0"/>
    <n v="0"/>
    <n v="0"/>
    <n v="136557425.91999999"/>
    <n v="775000000"/>
    <n v="7276000000"/>
    <n v="0"/>
    <n v="13110054654.565001"/>
    <n v="0"/>
    <n v="21297612080.485001"/>
    <n v="0"/>
    <n v="0"/>
    <n v="0"/>
    <n v="0"/>
    <n v="0"/>
    <n v="0"/>
    <n v="3118000000"/>
    <n v="0"/>
    <n v="6426423106.9699993"/>
    <n v="0"/>
    <n v="9544423106.9699993"/>
    <n v="0"/>
    <n v="0"/>
    <n v="0"/>
    <n v="0"/>
    <n v="0"/>
    <n v="0"/>
    <n v="67087000000"/>
    <n v="0"/>
    <n v="3392676985.0339999"/>
    <n v="0"/>
    <n v="70479676985.034012"/>
    <n v="108160576171.489"/>
    <s v="CONSTRUCCIÓN DE LA SEGUNDA ETAPA DEL SISTEMA DE ALCANTARILLADO DEL CORREGIMIENTO DE SANTIAGO APÓSTOL, MUNICIPIO DE SAN BENITO DE ABAD, DEPARTAMENTO DE SUCRE. (2021002700153). SE ENCUENTRA EN EJECUIÓN, PRESENTA UN 58% DE EJECUCIÓN FÍSICA. SE ESPERA QUE LAS OBRAS CULMINEN EL AÑO 2024._x000a__x000a__x000a_CONSTRUCCIÓN DEL SISTEMA DE ALCANTARILLADO DE LA CABECERA MUNICIPAL DE SAN BENITO ABAD (FASE II) DEPARTAMENTO DE SUCRE. (2018002700092). SE ENCUENTRA EN EJECUCIÓN PRESENTA UN AVANCE FÍSICO DEL 69%. LAS OBRAS ESTÁN CONTEMPLADAS PARA SU TERMINACIÓN EN EL AÑO 2024."/>
    <s v="CONSTRUCCIÓN DEL SISTEMA DE TRATAMIETO DE AGUAS  RESIDUALES E INTERCEPTOR DEL ALCANTARILLADO SANITARIO DEL MUNICIPO DE COROZAL EL MUNICIPIO DE COROZAL_x000a_CONSTRUCCIÓN DE LA PRIMERA ETAPA DEL SISTEMA DE ALCANTARILLADO SANITARIO DEL CORREGIMIENTO DE RINCÓN DEL"/>
  </r>
  <r>
    <s v="MT277"/>
    <s v="10"/>
    <s v="Territorio, Sostenibilidad y Oportunidades"/>
    <s v="Cobertura en servicios de alcantarillado"/>
    <s v="0,57399999999999995"/>
    <s v="Porcentaje"/>
    <s v="2022"/>
    <s v="DNP"/>
    <s v="0,62"/>
    <s v="3. Salud y Bienestar"/>
    <s v="Vivienda Ciudad y Territorio"/>
    <s v="35"/>
    <s v="Agua Potable y saneamiento básico"/>
    <s v="Vivienda, Ciudad y Territorio"/>
    <s v="40"/>
    <s v="Acceso de la población a los servicios de agua potable y saneamiento básico"/>
    <s v="4003"/>
    <s v="Alcantarillados ampliados"/>
    <s v="4003019"/>
    <s v="Alcantarillados ampliados"/>
    <s v="400301900"/>
    <s v="Conjunto de acciones y obras requeridas para aumentar la capacidad del alcantarillado en una misma área de cobertura."/>
    <s v="Número de alcantarillados"/>
    <s v="No"/>
    <s v="Número"/>
    <n v="5"/>
    <s v="Acumulativo"/>
    <x v="12"/>
    <n v="0"/>
    <n v="0"/>
    <n v="1"/>
    <n v="4"/>
    <m/>
    <m/>
    <m/>
    <s v="AMPLIACIÓN Y OPTIMIZACIÓN DEL SISTEMA DE ALCANTARILLADO URBANO DEL MUNICIPIO DE MORROA, DEPARTAMENTO DE SUCRE (PRIMERA ETAPA) (BPIN: 2022002700077) (Estado en Portafolio: Suspendido)"/>
    <m/>
    <m/>
    <m/>
    <m/>
    <m/>
    <m/>
    <m/>
    <m/>
    <m/>
    <n v="0"/>
    <s v="Minimo"/>
    <n v="0"/>
    <n v="0"/>
    <s v="Minimo"/>
    <n v="0"/>
    <n v="0"/>
    <n v="0"/>
    <n v="0"/>
    <n v="1851988642.1099999"/>
    <n v="0"/>
    <n v="0"/>
    <n v="0"/>
    <n v="109122772.03"/>
    <n v="0"/>
    <n v="1961111414.1400001"/>
    <n v="0"/>
    <n v="0"/>
    <n v="0"/>
    <n v="0"/>
    <n v="0"/>
    <n v="0"/>
    <n v="11459000000"/>
    <n v="0"/>
    <n v="0"/>
    <n v="0"/>
    <n v="11459000000"/>
    <n v="0"/>
    <n v="0"/>
    <n v="0"/>
    <n v="0"/>
    <n v="0"/>
    <n v="900000000"/>
    <n v="0"/>
    <n v="0"/>
    <n v="0"/>
    <n v="0"/>
    <n v="900000000"/>
    <n v="0"/>
    <n v="0"/>
    <n v="0"/>
    <n v="0"/>
    <n v="280000000"/>
    <n v="170000000"/>
    <n v="0"/>
    <n v="0"/>
    <n v="450000000"/>
    <n v="0"/>
    <n v="900000000"/>
    <n v="15220111414.139999"/>
    <m/>
    <s v="AMPLIACION Y OPTIMIZACION (PRIMERA ETAPA) DEL SISTEMA DE ALCANTARILLADO URBANO DEL MUNICIPIO DE MORROA, DEPARTAMENTO DE SUCRE_x000a_CONSTRUCCIÓN DEL SISTEMA DE ALCANTARILLADO DE LA CABECERA MUNICIPAL DE SAN BENITO ABAD (FASE II) DEPARTAMENTO DE SUCRE_x000a_CONSTRUCCI"/>
  </r>
  <r>
    <s v="MT278"/>
    <s v="11"/>
    <s v="Territorio, Sostenibilidad y Oportunidades"/>
    <s v="Cobertura en servicios de alcantarillado"/>
    <s v="0,57399999999999995"/>
    <s v="Porcentaje"/>
    <s v="2022"/>
    <s v="DNP"/>
    <s v="0,62"/>
    <s v="3. Salud y Bienestar"/>
    <s v="Vivienda Ciudad y Territorio"/>
    <s v="35"/>
    <s v="Agua Potable y saneamiento básico"/>
    <s v="Vivienda, Ciudad y Territorio"/>
    <s v="40"/>
    <s v="Acceso de la población a los servicios de agua potable y saneamiento básico"/>
    <s v="4003"/>
    <s v="Alcantarillados optimizados"/>
    <s v="4003020"/>
    <s v="Alcantarillados optimizados"/>
    <s v="400302000"/>
    <s v="Conjunto de acciones encaminadas a mejorar la capacidad, eficiencia y eficacia de la infraestructura componente del sistema de alcantarillado mediante su intervención parcial o total."/>
    <s v="Número de alcantarillados"/>
    <s v="No"/>
    <s v="Número"/>
    <n v="6"/>
    <s v="Acumulativo"/>
    <x v="12"/>
    <n v="1"/>
    <n v="2"/>
    <n v="2"/>
    <n v="1"/>
    <m/>
    <s v="OPTIMIZACIÓN DEL INTERCEPTOR VENECIA - LOS ALPES EN EL MUNICIPIO DE SINCELEJO, DEPARTAMENTO DE SUCRE. (BPIN: 2020700010140) (Tipo de Banco: Banco de Regalías)_x000a__x000a_OPTIMIZACIÓN DEL SISTEMA DE ALCANTARILLADO DEL CORREGIMIENTO DE LAS PIEDRAS, MUNICIPIO DE TOLUVIEJO, DEPARTAMENTO DE SUCRE (BPIN: 2023002700164) (Tipo de Banco: Banco Territorial)"/>
    <s v="OPTIMIZACIÓN DEL INTERCEPTOR VENECIA - LOS ALPES EN EL MUNICIPIO DE SINCELEJO, DEPARTAMENTO DE SUCRE. (BPIN: 2020700010140) (Tipo de banco: Banco de Regalías) (Meta total del proyecto: 1) (Ejecutado: 1.0)_x000a__x000a_OPTIMIZACIÓN DEL SISTEMA DE ALCANTARILLADO DEL CORREGIMIENTO DE LAS PIEDRAS, MUNICIPIO DE TOLUVIEJO, DEPARTAMENTO DE SUCRE (BPIN: 2023002700164) (Tipo de banco: Banco Territorial) (Meta total del proyecto: 1) (Ejecutado: 1.0)"/>
    <s v="OPTIMIZACIÓN DEL SISTEMA DE ALCANTARILLADO DEL MUNICIPIO DE SAN LUIS DE SINCÉ DEL DEPARTAMENTO DE SUCRE (BPIN: 2023EE0054636) (Meta del proyecto: 1) (Estado en Portafolio: En Ejecución)_x000a__x000a_AMPLIACIÓN Y OPTIMIZACIÓN DEL SISTEMA DE ALCANTARILLADO URBANO DEL MUNICIPIO DE MORROA, DEPARTAMENTO DE SUCRE (PRIMERA ETAPA) (BPIN: 2022002700077) (Meta del proyecto: 1) (Tipo de Banco: Banco Territorial)_x000a__x000a_Implementación y fortalecimiento de la política pública PAP-PDA orientada a la planeación, estructuración y gestión integral de proyectos de agua potable y saneamiento básico en el departamento de Sucre (BPIN: 202600000008749) (Meta del proyecto: 1) (Tipo de Banco: Banco Territorial)"/>
    <m/>
    <m/>
    <n v="0"/>
    <n v="0"/>
    <s v="Minimo"/>
    <n v="2"/>
    <n v="1"/>
    <s v="Superior"/>
    <m/>
    <n v="0"/>
    <s v="Minimo"/>
    <n v="2"/>
    <n v="0.33333333333333331"/>
    <s v="Medio"/>
    <n v="0"/>
    <n v="0"/>
    <n v="0"/>
    <n v="0"/>
    <n v="1582191237.4265001"/>
    <n v="662292615.33949995"/>
    <n v="0"/>
    <n v="0"/>
    <n v="109122772.03"/>
    <n v="0"/>
    <n v="2353606624.796"/>
    <n v="0"/>
    <n v="0"/>
    <n v="0"/>
    <n v="0"/>
    <n v="0"/>
    <n v="0"/>
    <n v="9381153036.5"/>
    <n v="0"/>
    <n v="0"/>
    <n v="0"/>
    <n v="9381153036.5"/>
    <n v="0"/>
    <n v="0"/>
    <n v="0"/>
    <n v="0"/>
    <n v="0"/>
    <n v="900000000"/>
    <n v="0"/>
    <n v="0"/>
    <n v="0"/>
    <n v="0"/>
    <n v="900000000"/>
    <n v="0"/>
    <n v="0"/>
    <n v="0"/>
    <n v="0"/>
    <n v="280000000"/>
    <n v="170000000"/>
    <n v="0"/>
    <n v="0"/>
    <n v="450000000"/>
    <n v="0"/>
    <n v="900000000"/>
    <n v="13534759661.296"/>
    <s v="OPTIMIZACIÓN DEL INTERCEPTOR VENECIA - LOS ALPES EN EL MUNICIPIO DE SINCELEJO, DEPARTAMENTO DE SUCRE. (2020700010140). EL PROYECTO PRESENTA EN EJEUCIÓN CON  UN AVANCE DEL 94% SE ENCUENTRA SUSPENDIDO A LA ESPERA DE LOS PERMISOS URBANISTICOS PARA CULMINAR LAS OBRAS. SE TIENE CONTAMPLADO SU FINALIZACIÓN PARA EL AÑO 2024._x000a__x000a_OPTIMIZACIÓN DEL SISTEMA DE ALCANTARILLADO DEL MUNICIPIO DE SAN LUIS DE SINCÉ DEL DEPARTAMENTO DE SUCRE. (2023EE0054636). SE ENCUENTRA EN  EJEUCIÓN TIENE UN AVANCE FÍSICO DEL 30%. LA TERMINACIÓN DE LAS OBRAS ESTÁN ESTIPULADAS PARA EL AÑO 2025."/>
    <s v="08/10/24: se actualiza avance financiero, a la espera de entrega total del proyecto interceptor de venecia"/>
  </r>
  <r>
    <s v="MT279"/>
    <s v="12"/>
    <s v="Territorio, Sostenibilidad y Oportunidades"/>
    <s v="Cobertura en servicios de alcantarillado"/>
    <s v="0,57399999999999995"/>
    <s v="Porcentaje"/>
    <s v="2022"/>
    <s v="DNP"/>
    <s v="0,62"/>
    <s v="3. Salud y Bienestar"/>
    <s v="Vivienda Ciudad y Territorio"/>
    <s v="35"/>
    <s v="Agua Potable y saneamiento básico"/>
    <s v="Vivienda, Ciudad y Territorio"/>
    <s v="40"/>
    <s v="Acceso de la población a los servicios de agua potable y saneamiento básico"/>
    <s v="4003"/>
    <s v="Servicio de asistencia técnica para la administración y operación de los servicios públicos domiciliarios"/>
    <s v="4003052"/>
    <s v="Asistencias técnicas realizadas"/>
    <s v="400305200"/>
    <s v="Acciones orientadas a desarrollar capacidades para que las personas prestadoras de servicios públicos domiciliarios de acueducto, alcantarillado y aseo de las que trata el artículo 1 de la Ley 142 de 1994,  consoliden habilidades y pongan en marcha estrategias para realizar funciones inherentes al cumplimiento de su objeto. "/>
    <s v="Número de asistencias técnicas"/>
    <s v="No"/>
    <s v="Número"/>
    <n v="24"/>
    <s v="Acumulativo"/>
    <x v="12"/>
    <n v="0"/>
    <n v="8"/>
    <n v="8"/>
    <n v="8"/>
    <m/>
    <s v="ASISTENCIA TÉCNICA DE LA EMPRESAS DE SERVICIOS PÚBLICOS DE LOS MUNICIPIOS DE SAMPUÉS, BUENAVISTA, TOLUVIEJO Y OVEJAS (Tipo Banco: Banco de Gestiones) (Meta de la gestión: 8)_x000a__x000a_ASISTENCIA TÉCNICA A LA EMPRESA ACUAPAL DE SAN ANTONIO DE PALMITO  Y LA EMPRESA DE ACUEDUCTO Y ALCANTARILLADO DE CAIMITO (Tipo Banco: Banco de Gestiones) (Meta de la gestión: 8)_x000a__x000a_ASISTENCIA TÉCNICA DE LAS EMPRESAS DE SERVICIOS PÚBLICOS DE LOS MUNICIPIOS DE CHALAN, COLOSÓ, SAN BENITO ABAB, LA UNIÓN Y SINCE (Tipo Banco: Banco de Gestiones) (Meta de la gestión: 8)_x000a__x000a_FORTALECIMIENTO INSTITUCIONAL A LAS EMPRESAS DE SERVICIO PÚBLICOS DOMICILIARIOS DE LOS MUNICIPIOS DE MORROA, SAN LUIS DE SINCÉ, LOS PALMITOS, SAN BENITO ABAD (BPIN: 202400000004840) (Tipo de Banco: Banco Territorial)"/>
    <s v="ASISTENCIA TÉCNICA DE LA EMPRESAS DE SERVICIOS PÚBLICOS DE LOS MUNICIPIOS DE SAMPUÉS, BUENAVISTA, TOLUVIEJO Y OVEJAS (Tipo de banco: Banco de Gestiones) (Meta de la gestión: 8) (Ejecutado: 4)_x000a__x000a_ASISTENCIA TÉCNICA A LA EMPRESA ACUAPAL DE SAN ANTONIO DE PALMITO  Y LA EMPRESA DE ACUEDUCTO Y ALCANTARILLADO DE CAIMITO (Tipo de banco: Banco de Gestiones) (Meta de la gestión: 8) (Ejecutado: 2)_x000a__x000a_ASISTENCIA TÉCNICA DE LAS EMPRESAS DE SERVICIOS PÚBLICOS DE LOS MUNICIPIOS DE CHALAN, COLOSÓ, SAN BENITO ABAB, LA UNIÓN Y SINCE (Tipo de banco: Banco de Gestiones) (Meta de la gestión: 8) (Ejecutado: 5)"/>
    <s v="ASISTENCIA TÉCNICA DE LA EMPRESAS DE SERVICIOS PÚBLICOS DE LOS MUNICIPIOS DE COLOSÓ, CHALÁN_x000a__x000a_Implementación y fortalecimiento de la política pública PAP-PDA orientada a la planeación, estructuración y gestión integral de proyectos de agua potable y saneamiento básico en el departamento de Sucre (BPIN: 202600000008749) (Meta del proyecto: 4) (Tipo de Banco: Banco Territorial)"/>
    <m/>
    <s v="ASISTENCIA TÉCNICA DE LA EMPRESAS DE SERVICIOS PÚBLICOS DE LOS MUNICIPIOS DE SUCRE, GUARANDA Y  EL ROBLE. (Bpin: )"/>
    <m/>
    <m/>
    <m/>
    <n v="11"/>
    <n v="1"/>
    <s v="Superior"/>
    <m/>
    <n v="0"/>
    <s v="Minimo"/>
    <n v="11"/>
    <n v="0.45833333333333331"/>
    <s v="Medio"/>
    <n v="0"/>
    <n v="0"/>
    <n v="0"/>
    <n v="0"/>
    <n v="700000000.00000036"/>
    <n v="0"/>
    <n v="0"/>
    <n v="0"/>
    <n v="0"/>
    <n v="0"/>
    <n v="700000000.00000036"/>
    <n v="0"/>
    <n v="0"/>
    <n v="0"/>
    <n v="0"/>
    <n v="700000000.00000036"/>
    <n v="0"/>
    <n v="0"/>
    <n v="0"/>
    <n v="0"/>
    <n v="0"/>
    <n v="700000000.00000036"/>
    <n v="0"/>
    <n v="0"/>
    <n v="0"/>
    <n v="0"/>
    <n v="700000000.00000036"/>
    <n v="0"/>
    <n v="0"/>
    <n v="0"/>
    <n v="0"/>
    <n v="0"/>
    <n v="700000000.00000036"/>
    <n v="0"/>
    <n v="0"/>
    <n v="0"/>
    <n v="0"/>
    <n v="700000000.00000036"/>
    <n v="0"/>
    <n v="0"/>
    <n v="0"/>
    <n v="0"/>
    <n v="0"/>
    <n v="700000000.00000036"/>
    <n v="2800000000.000001"/>
    <m/>
    <s v="Empresa De Acueducto Alcantarillado Y Aseo DE CHALAN - Aguas De Chalan. S.A E.S.P_x000a_AGUAS DE MORROA S. A E. S. P_x000a_Empresa Municipal de Acueducto, Alcantarillado y Aseo del Municipio de San Benito Abad Sucre. - “AGUAS DE SAN BENITO ABAD S.A. E.S.P”_x000a_EMPRESA  O"/>
  </r>
  <r>
    <s v="MT280"/>
    <s v="13"/>
    <s v="Territorio, Sostenibilidad y Oportunidades"/>
    <s v="Cobertura en servicios de aseo"/>
    <s v="0,58209999999999995"/>
    <s v="Porcentaje"/>
    <s v="2018"/>
    <s v="DANE"/>
    <s v="0,63"/>
    <s v="3 Salud y Bienestar"/>
    <s v="Vivienda Ciudad y Territorio"/>
    <s v="35"/>
    <s v="Agua Potable y saneamiento básico"/>
    <s v="Vivienda, Ciudad y Territorio"/>
    <s v="40"/>
    <s v="Acceso de la población a los servicios de agua potable y saneamiento básico"/>
    <s v="4003"/>
    <s v="Soluciones de disposición final de residuos solidos construidas"/>
    <s v="4003012"/>
    <s v="Número de soluciones"/>
    <s v="400301200"/>
    <s v="Sitios dispuestos para disponer los residuos solidos recolectados en una zona"/>
    <s v="Número de soluciones"/>
    <s v="No"/>
    <s v="Número"/>
    <n v="2"/>
    <s v="Acumulativo"/>
    <x v="12"/>
    <n v="1"/>
    <n v="0"/>
    <n v="0"/>
    <n v="1"/>
    <m/>
    <m/>
    <m/>
    <s v="CONSTRUCCIÓN DEL RELLENO SANITARIO REGIONAL SAN JORGE, LOCALIZADO EN EL MUNICIPIO DE CAIMITO, DEPARTAMENTO DE SUCRE. (BPIN: 2021Er0054485) (Meta del proyecto: 1) (Estado en Portafolio: En Ejecución)"/>
    <m/>
    <s v="ERRADICACIÓN DE LOS 5 BASUREROS BASUREROS ABIERTOS A CIELO ABIERTO PRESENTES EN EL CORREGIMIENTO DE CHINULITO, MUNICIPIO DE COLOSÓ, DEPARTAMENTO DE SUCRE (Bpin: Por Gestión) (Meta del proyecto: 1) (Tipo de banco: Banco de Gestiones)"/>
    <n v="0"/>
    <n v="0"/>
    <s v="Minimo"/>
    <m/>
    <m/>
    <m/>
    <m/>
    <m/>
    <m/>
    <n v="0"/>
    <n v="0"/>
    <s v="Minimo"/>
    <n v="0"/>
    <n v="0"/>
    <n v="0"/>
    <n v="0"/>
    <n v="99530000"/>
    <n v="198470000"/>
    <n v="13507478462.200001"/>
    <n v="0"/>
    <n v="732289706.70000005"/>
    <n v="0"/>
    <n v="14537768168.9"/>
    <n v="0"/>
    <n v="0"/>
    <n v="0"/>
    <n v="0"/>
    <n v="0"/>
    <n v="0"/>
    <n v="2383672669.8000002"/>
    <n v="0"/>
    <n v="129227595.3"/>
    <n v="0"/>
    <n v="2512900265.099999"/>
    <n v="0"/>
    <n v="0"/>
    <n v="0"/>
    <n v="0"/>
    <n v="0"/>
    <n v="0"/>
    <n v="0"/>
    <n v="0"/>
    <n v="0"/>
    <n v="0"/>
    <n v="0"/>
    <n v="0"/>
    <n v="0"/>
    <n v="0"/>
    <n v="0"/>
    <n v="0"/>
    <n v="0"/>
    <n v="0"/>
    <n v="0"/>
    <n v="0"/>
    <n v="0"/>
    <n v="0"/>
    <n v="17050668434"/>
    <s v="CONSTRUCCIÓN DEL RELLENO SANITARIO REGIONAL SAN JORGE, LOCALIZADO EN EL MUNICIPIO DE CAIMITO, DEPARTAMENTO DE SUCRE. (2021Er0054485). SE ENCUENTRA EN EJECUIÓN TIENE UN AVANCE DEL 69%. FINALIZA EN EL AÑO 2025."/>
    <s v="CONSTRUCCIÓN DEL RELLENO SANITARIO REGIONAL SAN JORGE_x000a_ERRADICACIÓN DE LOS CINCO (5) BASUREROS A CIELO ABIERTO PRESENTE EN EL CORREGIMIENTO DE CHINOLITO, MUNICIPIO DE COLOSO, DEPARTAMENTO DE SUCRE"/>
  </r>
  <r>
    <s v="MT281"/>
    <s v="14"/>
    <s v="Territorio, Sostenibilidad y Oportunidades"/>
    <s v="Cobertura en servicios de aseo"/>
    <s v="0,58209999999999995"/>
    <s v="Porcentaje"/>
    <s v="2018"/>
    <s v="DANE"/>
    <s v="0,63"/>
    <s v="3 Salud y Bienestar"/>
    <s v="Vivienda Ciudad y Territorio"/>
    <s v="35"/>
    <s v="Agua Potable y saneamiento básico"/>
    <s v="Vivienda, Ciudad y Territorio"/>
    <s v="40"/>
    <s v="Acceso de la población a los servicios de agua potable y saneamiento básico"/>
    <s v="4003"/>
    <s v="Servicios de asistencia técnica en manejo de residuos solidos"/>
    <s v="4003021"/>
    <s v="personas asistencias técnicamente"/>
    <s v="400302100"/>
    <m/>
    <s v="Número de personas"/>
    <s v="No"/>
    <s v="Número"/>
    <n v="800"/>
    <s v="Acumulativo"/>
    <x v="12"/>
    <n v="100"/>
    <n v="200"/>
    <n v="250"/>
    <n v="250"/>
    <m/>
    <s v="PERSONAS ASISTIDAS TECNICAMENTE EN LAS AREAS BENEFICIADAS CON EL PROYECTO: CONSTRUCCIÓN DEL RELLENO SANITARIO REGIONAL SAN JORGE, LOCALIZADO EN EL MUNICIPIO DE CAIMITO, DEPARTAMENTO DE SUCRE (2021Er0054485) (Tipo Banco: Banco de Gestiones) (Meta de la gestión: 200)_x000a__x000a_CLUBES DEFENSORES DEL AGUA (Tipo Banco: Banco de Gestiones) (Meta de la gestión: 100)"/>
    <s v="PERSONAS ASISTIDAS TECNICAMENTE EN LAS AREAS BENEFICIADAS CON EL PROYECTO: CONSTRUCCIÓN DEL RELLENO SANITARIO REGIONAL SAN JORGE, LOCALIZADO EN EL MUNICIPIO DE CAIMITO, DEPARTAMENTO DE SUCRE (2021Er0054485) (Tipo de banco: Banco de Gestiones) (Meta de la gestión: 200) (Ejecutado: 67)_x000a__x000a_CLUBES DEFENSORES DEL AGUA (Tipo de banco: Banco de Gestiones) (Meta de la gestión: 100) (Ejecutado: 475)"/>
    <s v="CLUBES DEFENSORES DEL AGUA (Meta del proyecto: 150)_x000a__x000a_PERSONAS ASISTIDAS TECNICAMENTE EN LAS AREAS BENEFICIADAS CON EL PROYECTO: CONSTRUCCIÓN DEL RELLENO SANITARIO REGIONAL SAN JORGE, LOCALIZADO EN EL MUNICIPIO DE CAIMITO, DEPARTAMENTO DE SUCRE (Meta del proyecto: 100)_x000a__x000a_Implementación y fortalecimiento de la política pública PAP-PDA orientada a la planeación, estructuración y gestión integral de proyectos de agua potable y saneamiento básico en el departamento de Sucre (BPIN: 202600000008749) (Meta del proyecto: 150) (Tipo de Banco: Banco Territorial)"/>
    <m/>
    <s v="CLUBES DEFENSORES DEL AGUA (Meta del proyecto: 250)"/>
    <n v="0"/>
    <n v="0"/>
    <s v="Minimo"/>
    <n v="542"/>
    <n v="1"/>
    <s v="Superior"/>
    <m/>
    <n v="0"/>
    <s v="Minimo"/>
    <n v="542"/>
    <n v="0.67749999999999999"/>
    <s v="Alto"/>
    <n v="0"/>
    <n v="0"/>
    <n v="0"/>
    <n v="0"/>
    <n v="859068201"/>
    <n v="0"/>
    <n v="0"/>
    <n v="0"/>
    <n v="0"/>
    <n v="0"/>
    <n v="859068201"/>
    <n v="0"/>
    <n v="0"/>
    <n v="0"/>
    <n v="0"/>
    <n v="400000000"/>
    <n v="0"/>
    <n v="0"/>
    <n v="0"/>
    <n v="0"/>
    <n v="0"/>
    <n v="400000000"/>
    <n v="0"/>
    <n v="0"/>
    <n v="0"/>
    <n v="0"/>
    <n v="400000000"/>
    <n v="0"/>
    <n v="0"/>
    <n v="0"/>
    <n v="0"/>
    <n v="0"/>
    <n v="400000000"/>
    <n v="0"/>
    <n v="0"/>
    <n v="0"/>
    <n v="0"/>
    <n v="400000000"/>
    <n v="0"/>
    <n v="0"/>
    <n v="0"/>
    <n v="0"/>
    <n v="0"/>
    <n v="400000000"/>
    <n v="2059068201"/>
    <m/>
    <s v="CAPACITACIONES EN MANEJO DE RESIDUOS SÓLIDOS Y SEPARACIÓN EN LA FUENTE, DIRIGIDAS A LAS COMUNIDADES PRIORIZADAS EN CADA VIGENCIA DE LOS MUNICIPIOS VINCULADOS AL PDA SUCRE"/>
  </r>
  <r>
    <s v="MT282"/>
    <s v="1"/>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Ambiente y Desarrollo Sostenible"/>
    <s v="32"/>
    <s v="Fortalecimiento del desempeño ambiental de los sectores productivos"/>
    <s v="3201"/>
    <s v="Documentos de lineamientos técnicos para el fortalecimiento del desempeño ambiental de los sectores productivos"/>
    <s v="3201002"/>
    <s v="Documentos de lineamientos técnicos realizados"/>
    <s v="320100200"/>
    <s v="Documentos cuyo objetivo es describir y explicar instrumentos, estándares, requisitos y condiciones necesarias para llevar a cabo un proceso o actividad"/>
    <s v="Número de documentos"/>
    <s v="Sí"/>
    <s v="Número"/>
    <n v="1"/>
    <s v="Acumulativo"/>
    <x v="8"/>
    <n v="0"/>
    <n v="0"/>
    <n v="0"/>
    <n v="1"/>
    <m/>
    <m/>
    <m/>
    <m/>
    <m/>
    <m/>
    <m/>
    <m/>
    <m/>
    <m/>
    <m/>
    <m/>
    <m/>
    <m/>
    <m/>
    <n v="0"/>
    <n v="0"/>
    <s v="Minimo"/>
    <n v="0"/>
    <n v="0"/>
    <n v="0"/>
    <n v="0"/>
    <n v="0"/>
    <n v="0"/>
    <n v="0"/>
    <n v="0"/>
    <n v="0"/>
    <n v="0"/>
    <n v="0"/>
    <n v="102000000"/>
    <n v="0"/>
    <n v="0"/>
    <n v="0"/>
    <n v="0"/>
    <n v="0"/>
    <n v="0"/>
    <n v="0"/>
    <n v="0"/>
    <n v="0"/>
    <n v="102000000"/>
    <n v="104000000"/>
    <n v="0"/>
    <n v="0"/>
    <n v="0"/>
    <n v="0"/>
    <n v="0"/>
    <n v="0"/>
    <n v="0"/>
    <n v="0"/>
    <n v="0"/>
    <n v="104000000"/>
    <n v="105000000"/>
    <n v="0"/>
    <n v="0"/>
    <n v="0"/>
    <n v="0"/>
    <n v="0"/>
    <n v="0"/>
    <n v="0"/>
    <n v="0"/>
    <n v="0"/>
    <n v="105000000"/>
    <n v="311000000"/>
    <m/>
    <s v="Fortalecimiento Institucional, se debe tener en cuenta la contratación de un personal idoneo con las competencias requeridas para cumplir con este indicador. CUAL ES EL DOCUMENTO"/>
  </r>
  <r>
    <s v="MT283"/>
    <s v="2"/>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Ambiente y Desarrollo Sostenible"/>
    <s v="32"/>
    <s v="Fortalecimiento del desempeño ambiental de los sectores productivos"/>
    <s v="3201"/>
    <s v="Servicio de asistencia técnica para la consolidación de negocios verdes"/>
    <s v="3201003"/>
    <s v="Negocios verdes consolidados"/>
    <s v="320100300"/>
    <s v="Incluye la verificación y asesoría técnica en la consolidación de negocios verdes "/>
    <s v="Número de negocios verdes"/>
    <s v="No"/>
    <s v="Número"/>
    <n v="10"/>
    <s v="Acumulativo"/>
    <x v="8"/>
    <n v="2"/>
    <n v="8"/>
    <n v="0"/>
    <n v="0"/>
    <s v="NEGOCIOS VERDES CONSOLIDADOR EN EL MARCO DEL PROYECTO: FORTALECIMIENTO DE CAPACIDADES DE CTEI PARA LA CONSERVACIÓN PRESERVACIÓN Y RESTAURACIÓN DE LOS ECOSISTEMAS A TRAVÉS DE LA CONSOLIDACIÓN DE NEGOCIOS VERDES EN EL DEPARTAMENTO DE SUCRE (BPIN: ) (Meta del Proyecto: 2) (Ejecución 2024: 2)"/>
    <s v="EN EL MARCO DEL PROYECTO:  FORTALECIMIENTO DE CAPACIDADES DE CTEI PARA LA CONSERVACIÓN PRESERVACIÓN Y RESTAURACIÓN DE LOS ECOSISTEMAS A TRAVÉS DE LA CONSOLIDACIÓN DE NEGOCIOS VERDES EN EL DEPARTAMENTO DE SUCRE. (Tipo Banco: Banco de Gestiones) (Meta de la gestión: 8)"/>
    <s v="EN EL MARCO DEL PROYECTO:  FORTALECIMIENTO DE CAPACIDADES DE CTEI PARA LA CONSERVACIÓN PRESERVACIÓN Y RESTAURACIÓN DE LOS ECOSISTEMAS A TRAVÉS DE LA CONSOLIDACIÓN DE NEGOCIOS VERDES EN EL DEPARTAMENTO DE SUCRE. (Tipo de banco: Banco de Gestiones) (Meta de la gestión: 8) (Ejecutado: 9)"/>
    <m/>
    <m/>
    <m/>
    <n v="2"/>
    <n v="1"/>
    <s v="Superior"/>
    <n v="9"/>
    <n v="1"/>
    <s v="Superior"/>
    <m/>
    <m/>
    <m/>
    <n v="11"/>
    <n v="1"/>
    <s v="Superior"/>
    <n v="0"/>
    <n v="0"/>
    <n v="0"/>
    <n v="0"/>
    <n v="0"/>
    <n v="0"/>
    <n v="0"/>
    <n v="0"/>
    <n v="0"/>
    <n v="0"/>
    <n v="0"/>
    <n v="0"/>
    <n v="0"/>
    <n v="0"/>
    <n v="0"/>
    <n v="0"/>
    <n v="0"/>
    <n v="0"/>
    <n v="0"/>
    <n v="0"/>
    <n v="0"/>
    <n v="0"/>
    <n v="0"/>
    <n v="0"/>
    <n v="0"/>
    <n v="0"/>
    <n v="0"/>
    <n v="0"/>
    <n v="0"/>
    <n v="0"/>
    <n v="0"/>
    <n v="0"/>
    <n v="0"/>
    <n v="0"/>
    <n v="0"/>
    <n v="0"/>
    <n v="0"/>
    <n v="0"/>
    <n v="0"/>
    <n v="0"/>
    <n v="0"/>
    <n v="0"/>
    <n v="0"/>
    <n v="0"/>
    <n v="0"/>
    <m/>
    <s v="Analizar la posibilidad de realizar homologación debido a que dentro de los indicadores y productos del proyecto no esta relacionado el indicador de resultado &quot;320100300 Negocios verdes consolidados &quot; No obstante el proyecto dentro de su documento tecnico"/>
  </r>
  <r>
    <s v="MT284"/>
    <s v="3"/>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Ambiente y Desarrollo Sostenible"/>
    <s v="32"/>
    <s v="Fortalecimiento del desempeño ambiental de los sectores productivos"/>
    <s v="3201"/>
    <s v="Servicio de asistencia técnica en el marco de la formulación e implementación de proyectos demostrativos para la reducción de impactos ambientales de la minería"/>
    <s v="3201004"/>
    <s v="Proyectos demostrativos para la reducción de impactos ambientales de la minería diseñados"/>
    <s v="320100400"/>
    <s v="Acciones orientadas a brindar asistencia técnica en la formulación e implementación de proyectos demostrativos para la reducción de impactos ambientales de la minería "/>
    <s v="Número de proyectos"/>
    <s v="No"/>
    <s v="Número"/>
    <n v="1"/>
    <s v="Acumulativo"/>
    <x v="8"/>
    <n v="0"/>
    <n v="0"/>
    <n v="0"/>
    <n v="1"/>
    <m/>
    <m/>
    <m/>
    <m/>
    <m/>
    <s v="Implementacion del modelo de economia circular en las canteras de explotacion minera del departamento de Sucre. Bpin por generar. Meta : 1  (Bpin: )"/>
    <m/>
    <m/>
    <m/>
    <m/>
    <m/>
    <m/>
    <m/>
    <m/>
    <m/>
    <n v="0"/>
    <n v="0"/>
    <s v="Minimo"/>
    <n v="0"/>
    <n v="0"/>
    <n v="0"/>
    <n v="0"/>
    <n v="0"/>
    <n v="0"/>
    <n v="0"/>
    <n v="0"/>
    <n v="0"/>
    <n v="0"/>
    <n v="0"/>
    <n v="170000000"/>
    <n v="0"/>
    <n v="0"/>
    <n v="0"/>
    <n v="0"/>
    <n v="0"/>
    <n v="170000000"/>
    <n v="0"/>
    <n v="0"/>
    <n v="0"/>
    <n v="340000000"/>
    <n v="160000000"/>
    <n v="0"/>
    <n v="0"/>
    <n v="0"/>
    <n v="0"/>
    <n v="0"/>
    <n v="160000000"/>
    <n v="0"/>
    <n v="0"/>
    <n v="0"/>
    <n v="320000000"/>
    <n v="160000000"/>
    <n v="0"/>
    <n v="0"/>
    <n v="0"/>
    <n v="0"/>
    <n v="0"/>
    <n v="170000000"/>
    <n v="0"/>
    <n v="0"/>
    <n v="0"/>
    <n v="330000000"/>
    <n v="990000000"/>
    <m/>
    <m/>
  </r>
  <r>
    <s v="MT285"/>
    <s v="4"/>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Comercio, industria y turismo"/>
    <s v="35"/>
    <s v="Productividad y competitividad de las empresas colombianas"/>
    <s v="3502"/>
    <s v="Servicios de apoyo para el fomento de capacidades en economía circular sostenibilidad"/>
    <s v="3502095"/>
    <s v="Empresas intervenidas en temas de economía circular y sostenibilidad"/>
    <s v="350209500"/>
    <s v="Incluye formación de capacidades, generación de  cultura y cambio de mentalidad organizacional para renovar su  enfoque de producción y así generar utilidades al tiempo que garanticen mayor sostenibilidad e impactos positivos en las comunidades."/>
    <s v="Número de empresas"/>
    <s v="No"/>
    <s v="Número"/>
    <n v="10"/>
    <s v="Acumulativo"/>
    <x v="8"/>
    <n v="0"/>
    <n v="5"/>
    <n v="5"/>
    <n v="0"/>
    <m/>
    <s v="En el marco de la Estrategia Sucre Circular, se intervinieron através de asistencia técnica 5 empresa en temas de economía circular y sostenibilidad. (Tipo Banco: Banco de Gestiones) (Meta de la gestión: 5)_x000a__x000a_Fortalecimiento de Capacidades para el Desarrollo Empresarial en el Departamento de Sucre (BPIN: 202500000041804) (Tipo de Banco: Banco Territorial)"/>
    <s v="Fortalecimiento de Capacidades para el Desarrollo Empresarial en el Departamento de   Sucre (Bpin: 202500000041804) (Tipo de Banco: Banco Territorial) (Meta total del indicador: 7.0) (Meta total de la vigencia: 7.0) (Ejecutado: 7.0)_x000a__x000a_En el marco de la Estrategia Sucre Circular, se intervinieron através de asistencia técnica 5 empresa en temas de economía circular y sostenibilidad. (Tipo de banco: Banco de Gestiones) (Meta de la gestión: 5) (Ejecutado: 12)"/>
    <m/>
    <m/>
    <m/>
    <m/>
    <m/>
    <m/>
    <n v="19"/>
    <n v="1"/>
    <s v="Superior"/>
    <m/>
    <n v="1"/>
    <s v="Superior"/>
    <n v="19"/>
    <n v="1"/>
    <s v="Superior"/>
    <n v="82000000"/>
    <n v="0"/>
    <n v="0"/>
    <n v="0"/>
    <n v="0"/>
    <n v="0"/>
    <n v="0"/>
    <n v="0"/>
    <n v="0"/>
    <n v="0"/>
    <n v="82000000"/>
    <n v="82000000"/>
    <n v="0"/>
    <n v="0"/>
    <n v="0"/>
    <n v="0"/>
    <n v="0"/>
    <n v="0"/>
    <n v="0"/>
    <n v="0"/>
    <n v="0"/>
    <n v="82000000"/>
    <n v="82000000"/>
    <n v="0"/>
    <n v="0"/>
    <n v="0"/>
    <n v="0"/>
    <n v="0"/>
    <n v="0"/>
    <n v="0"/>
    <n v="0"/>
    <n v="0"/>
    <n v="82000000"/>
    <n v="82000000"/>
    <n v="0"/>
    <n v="0"/>
    <n v="0"/>
    <n v="0"/>
    <n v="0"/>
    <n v="0"/>
    <n v="0"/>
    <n v="0"/>
    <n v="0"/>
    <n v="82000000"/>
    <n v="328000000"/>
    <m/>
    <s v="Proyecto de economía circular (Subsecretaría de Medio ambiente y Desarrollo rural)"/>
  </r>
  <r>
    <s v="MT286"/>
    <s v="5"/>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Comercio, industria y turismo"/>
    <s v="35"/>
    <s v="Productividad y competitividad de las empresas colombianas"/>
    <s v="3502"/>
    <s v="Servicio de asistencia técnica para la mitigación y adaptación al cambio climático de las empresas."/>
    <s v="3502013"/>
    <s v="Empresas asistidas técnicamente para la identificación de medidas de mitigación y adaptación al cambio climático"/>
    <s v="350201300"/>
    <s v="Dirigido a la transformación productiva de las empresas con el propósito de utilizar los recursos de forma más eficiente para propiciar su sostenibilidad, mediante la optimización de procesos de producción, abastecimiento y manejo de residuos, entre otros. "/>
    <s v="Número de proyectos"/>
    <s v="No"/>
    <s v="Numero"/>
    <n v="10"/>
    <s v="Acumulativo"/>
    <x v="8"/>
    <n v="0"/>
    <n v="5"/>
    <n v="5"/>
    <n v="0"/>
    <m/>
    <s v="En el marco de la Estrategia Sucre Circular, se intervinieron através de asistencia técnica 4 empresas para la identificación de medidas de mitigación y adaptación al cambio climático (Tipo Banco: Banco de Gestiones) (Meta de la gestión: 5)"/>
    <s v="En el marco de la Estrategia Sucre Circular, se intervinieron através de asistencia técnica 4 empresas para la identificación de medidas de mitigación y adaptación al cambio climático (Tipo de banco: Banco de Gestiones) (Meta de la gestión: 5) (Ejecutado: 4)"/>
    <m/>
    <m/>
    <m/>
    <m/>
    <m/>
    <m/>
    <n v="4"/>
    <n v="0.8"/>
    <s v="Alto"/>
    <m/>
    <n v="0"/>
    <s v="Minimo"/>
    <n v="4"/>
    <n v="0.4"/>
    <s v="Medio"/>
    <n v="0"/>
    <n v="0"/>
    <n v="0"/>
    <n v="0"/>
    <n v="0"/>
    <n v="0"/>
    <n v="0"/>
    <n v="0"/>
    <n v="0"/>
    <n v="0"/>
    <n v="0"/>
    <n v="0"/>
    <n v="0"/>
    <n v="0"/>
    <n v="0"/>
    <n v="0"/>
    <n v="0"/>
    <n v="0"/>
    <n v="0"/>
    <n v="0"/>
    <n v="0"/>
    <n v="0"/>
    <n v="0"/>
    <n v="0"/>
    <n v="0"/>
    <n v="0"/>
    <n v="0"/>
    <n v="0"/>
    <n v="0"/>
    <n v="0"/>
    <n v="0"/>
    <n v="0"/>
    <n v="0"/>
    <n v="0"/>
    <n v="0"/>
    <n v="0"/>
    <n v="0"/>
    <n v="0"/>
    <n v="0"/>
    <n v="0"/>
    <n v="0"/>
    <n v="0"/>
    <n v="0"/>
    <n v="0"/>
    <n v="0"/>
    <m/>
    <m/>
  </r>
  <r>
    <s v="MT287"/>
    <s v="6"/>
    <s v="Territorio, Sostenibilidad y Oportunidades"/>
    <s v="Porcentaje de residuos sólidos efectivamente aprovechados"/>
    <s v="0,028500000000000001"/>
    <s v="Porcentaje"/>
    <s v="2022"/>
    <s v="Superintendencia de Servicios Públicos Domiciliarios"/>
    <s v="0,048500000000000001"/>
    <s v="11. Ciudades y comunidades sostenibles._x000a_12. Producción y Consumo Responsables"/>
    <s v="Medio Ambiente"/>
    <s v="36"/>
    <s v="SUCRE CIRCULAR: Transformando nuestra economía"/>
    <s v="Vivienda, Ciudad y Territorio"/>
    <s v="40"/>
    <s v="Acceso de la población a los servicios de agua potable y saneamiento básico"/>
    <s v="4003"/>
    <s v="Estación de clasificación y aprovechamiento de residuos sólidos construida"/>
    <s v="4003031"/>
    <s v="Estaciones de clasificación y aprovechamiento de residuos sólidos construidas"/>
    <s v="400303100"/>
    <s v="Corresponde a la infraestructura diseñada para el pesaje, clasificación, recuperación y tratamiento de los residuos sólidos  aprovechables, mediante procesos manuales, mecánicos o mixtos y que cuenten con las autorizaciones ambientales a que haya lugar."/>
    <s v="Número de estaciones"/>
    <s v="No"/>
    <s v="Número"/>
    <n v="1"/>
    <s v="Acumulativo"/>
    <x v="8"/>
    <n v="0"/>
    <n v="0"/>
    <n v="0"/>
    <n v="1"/>
    <m/>
    <m/>
    <m/>
    <m/>
    <m/>
    <s v="Proyecto Residuos Cero: Aprovechamiento, Transformación y Valorización de los Residuos Soliodos generado en el Municipio de Santiago de Tolú departamento de Sucre. (Bpin: )"/>
    <m/>
    <m/>
    <m/>
    <m/>
    <m/>
    <m/>
    <m/>
    <m/>
    <m/>
    <n v="0"/>
    <n v="0"/>
    <s v="Minimo"/>
    <m/>
    <m/>
    <m/>
    <m/>
    <m/>
    <m/>
    <m/>
    <m/>
    <m/>
    <m/>
    <n v="0"/>
    <n v="0"/>
    <n v="0"/>
    <n v="0"/>
    <n v="0"/>
    <n v="0"/>
    <n v="0"/>
    <n v="0"/>
    <n v="0"/>
    <n v="0"/>
    <n v="0"/>
    <n v="0"/>
    <n v="0"/>
    <n v="0"/>
    <n v="0"/>
    <n v="0"/>
    <n v="0"/>
    <n v="0"/>
    <n v="0"/>
    <n v="0"/>
    <n v="0"/>
    <n v="0"/>
    <n v="0"/>
    <n v="0"/>
    <n v="0"/>
    <n v="0"/>
    <n v="0"/>
    <n v="0"/>
    <n v="0"/>
    <n v="0"/>
    <n v="0"/>
    <n v="0"/>
    <n v="0"/>
    <n v="0"/>
    <n v="0"/>
    <m/>
    <m/>
  </r>
  <r>
    <s v="MT288"/>
    <s v="1"/>
    <s v="Territorio, Sostenibilidad y Oportunidades"/>
    <s v="Área y porcentaje de bosque seco tropical"/>
    <s v="13525"/>
    <s v=""/>
    <s v="2014"/>
    <s v="Terridata, DNP"/>
    <s v="13825"/>
    <s v="13. Acción por el Clima._x000a_15. Vida de Ecosistemas Terrestres"/>
    <s v="Medio Ambiente"/>
    <s v="37"/>
    <s v="SUCRE RESURGE: Recuperación Ecológica en Acción."/>
    <s v="Ambiente y Desarrollo Sostenible"/>
    <s v="32"/>
    <s v="Conservación de la biodiversidad y sus servicios ecosistémicos"/>
    <s v="3202"/>
    <s v="Servicio de restauración de ecosistemas"/>
    <s v="3202005"/>
    <s v="Áreas en proceso de restauración"/>
    <s v="320200500"/>
    <s v="Incluye el restablecimiento del ecosistema degradado a una condición similar al ecosistema pre disturbio respecto a su composición, estructura, y funcionamiento. "/>
    <s v="Hectáreas de áreas"/>
    <s v="Sí"/>
    <s v="Hectáreas"/>
    <n v="300"/>
    <s v="Acumulativo"/>
    <x v="8"/>
    <n v="96"/>
    <n v="50"/>
    <n v="77"/>
    <n v="77"/>
    <s v="ADQUISICIÓN DE AREAS ESTRATEGICAS PARA CONSERVACION DEL RECURSO HIDRICO EN EL DEPARTAMENTO DE SUCRE (BPIN: 2024002700071) (Meta del Proyecto: 96) (Ejecución 2024: 96)"/>
    <m/>
    <m/>
    <s v="Restauración de áreas estratégicas para la conservación del recurso hídrico en el departamento de Sucre (BPIN: 202400000007089) (Meta del proyecto: 65,5) (Tipo de Banco: Banco Territorial) (Estado en Portafolio: En Ejecución)_x000a__x000a_Recuperación ambiental de un área estratégica para la conservación del recurso hídrico en el municipio de Los Palmitos, departamento de Sucre (BPIN: 202500000034248) (Meta del proyecto: 96,1669) (Tipo de Banco: Banco Territorial) (Estado en Portafolio: En Ejecución)"/>
    <m/>
    <s v="Implementación de estrategias integrales y sostenibles para restaurar las condiciones ambientales, económicas y de gobernanza en las zonas rurales de los Municipios los Palmitos y Morroa, Departamento de Sucre BPIN por generar. Meta: 420 hectáreas (Bpin: ) (Meta del proyecto: 420)_x000a__x000a_RESTAURACIÓN, CONSERVACIÓN Y TRANSFORMACIÓN DE ÁREAS AMBIENTALES ESTRATÉGICAS DE LOS MUNICIPIOS DE SAN JUAN DE BETULIA, MORROA, COROZAL, LOS PALMITOS Y SAMPUÉS EN EL DEPARTAMENTO DE SUCRE (Bpin: ) (Meta del proyecto: 660)_x000a__x000a_Rehabilitación integral de los ecosistemas, biodiversidad y los servicios ecosistémicos del caño la Mojana en el departamento de Sucre (Bpin: 2021702650040) (Meta del proyecto: 1333)"/>
    <n v="96"/>
    <n v="1"/>
    <s v="Superior"/>
    <n v="0"/>
    <n v="0"/>
    <s v="Minimo"/>
    <m/>
    <n v="0"/>
    <s v="Minimo"/>
    <n v="96"/>
    <n v="0.32"/>
    <s v="Medio"/>
    <n v="0"/>
    <n v="0"/>
    <n v="0"/>
    <n v="0"/>
    <n v="0"/>
    <n v="0"/>
    <n v="0"/>
    <n v="0"/>
    <n v="0"/>
    <n v="0"/>
    <n v="0"/>
    <n v="0"/>
    <n v="0"/>
    <n v="0"/>
    <n v="0"/>
    <n v="0"/>
    <n v="0"/>
    <n v="0"/>
    <n v="0"/>
    <n v="0"/>
    <n v="0"/>
    <n v="0"/>
    <n v="0"/>
    <n v="0"/>
    <n v="0"/>
    <n v="0"/>
    <n v="0"/>
    <n v="0"/>
    <n v="0"/>
    <n v="0"/>
    <n v="0"/>
    <n v="10500000000"/>
    <n v="10500000000"/>
    <n v="0"/>
    <n v="0"/>
    <n v="0"/>
    <n v="0"/>
    <n v="0"/>
    <n v="0"/>
    <n v="0"/>
    <n v="0"/>
    <n v="0"/>
    <n v="0"/>
    <n v="0"/>
    <n v="10500000000"/>
    <s v="7/10/2024: Formulación de estudios previos. Vigencias Futuras. "/>
    <s v="_x000a__x000a_Los proyectos establecidos para los años 2025-2026-2027 fueron presentados a las distintas convocatorias del SGR del Ministerio de Ambiente a la espera de su viabilidad y aprobación."/>
  </r>
  <r>
    <s v="MT289"/>
    <s v="2"/>
    <s v="Territorio, Sostenibilidad y Oportunidades"/>
    <s v="Área y porcentaje de bosque seco tropical"/>
    <s v="13525"/>
    <s v=""/>
    <s v="2014"/>
    <s v="Terridata, DNP"/>
    <s v="13825"/>
    <s v="13. Acción por el Clima._x000a_15. Vida de Ecosistemas Terrestres"/>
    <s v="Medio Ambiente"/>
    <s v="37"/>
    <s v="SUCRE RESURGE: Recuperación Ecológica en Acción."/>
    <s v="Ambiente y Desarrollo Sostenible"/>
    <s v="32"/>
    <s v="Conservación de la biodiversidad y sus servicios ecosistémicos"/>
    <s v="3202"/>
    <s v="Servicio de educación informal en el marco de la conservación de la biodiversidad y los Servicios ecostémicos"/>
    <s v="3202014"/>
    <s v="Personas capacitadas"/>
    <s v="320201400"/>
    <s v="Corresponde a las capacitaciones destinadas a los agentes ambientales en el marco de la conservación de la biodiversidad y los Servicio ecosistemicos.  "/>
    <s v="Número de personas"/>
    <s v="No"/>
    <s v="Número"/>
    <n v="180"/>
    <s v="Acumulativo"/>
    <x v="8"/>
    <n v="0"/>
    <n v="0"/>
    <n v="180"/>
    <n v="0"/>
    <s v="Participación en el Festival Sumate al Bosque 2024 (BPIN: Por Gestión) (Meta del Proyecto: 60) (Ejecución 2024: 60)"/>
    <s v="Capacitacion en conservacion de ecosistemas marinocosteros (Tipo Banco: Banco de Gestiones) (Meta de la gestión: 180)_x000a__x000a_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BPIN: ) (Tipo de Banco: Banco de Gestiones; Sin Tipo de Banco)"/>
    <s v="Capacitacion en conservacion de ecosistemas marinocosteros (Tipo de banco: Banco de Gestiones) (Meta de la gestión: 180) (Ejecutado: 30)_x000a__x000a_Ciclos de cpacitaciones: Capacitación en manejo de residuos sólidos PROYECTO RECICLAJE ESCOLAR, Conmemoración día mundial de la educación ambiental, Súmete al Bosque: Proyecto Transformación Ambiental con valor social en el barrio Sierra Flor, Mesa de trabajo declaratoria Area Protegida en Pueblo Nuevo Caimito, Capacitación en Conservación de Ecosistemas Marino Costeros. (BPIN: ) (Tipo de banco: Banco de Gestiones; Sin Tipo de Banco) (Meta total del proyecto: 144) (Ejecutado: 144.0)"/>
    <s v="Restauración de áreas estratégicas para la conservación del recurso hídrico en el departamento de Sucre (BPIN: 202400000007089) (Meta del proyecto: 50) (Tipo de Banco: Banco Territorial)_x000a__x000a_DE LOS MUNICIPIOS DE SAN JUAN DE BETULIA, MORROA, COROZAL, LOS PALMITOS Y SAMPUÉS EN EL DEPARTAMENTO DE SUCRE (Meta del proyecto: 180)_x000a__x000a_RESTAURACIÓN, CONSERVACIÓN Y TRANSFORMACIÓN DE ÁREAS AMBIENTALES ESTRATÉGICAS_x000a__x000a_Restauración del ecosistema de manglares, bosque de corcho, bosque seco tropical y de la hidrodinámica del Santuario de Fauna y Flora El Corchal Mono Hernández San Onofre BPIN por generar. Meta: 120 personas ( Por gestión- Bolsas concursables)  (BPIN: Por Gestión)_x000a__x000a_Rehabilitación integral de los ecosistemas, biodiversidad y los servicios ecosistémicos del caño la Mojana en el departamento de Sucre (BPIN: 2021702650040) (Meta del proyecto: 480)_x000a__x000a_Recuperación ambiental de un área estratégica para la conservación del recurso hídrico en el municipio de Los Palmitos, departamento de Sucre (BPIN: 202500000034248) (Meta del proyecto: 300) (Tipo de Banco: Banco Territorial)"/>
    <m/>
    <m/>
    <n v="60"/>
    <n v="1"/>
    <s v="Superior"/>
    <n v="174"/>
    <n v="1"/>
    <s v="Superior"/>
    <m/>
    <n v="1"/>
    <s v="Superior"/>
    <n v="234"/>
    <n v="1"/>
    <s v="Superior"/>
    <n v="0"/>
    <n v="0"/>
    <n v="0"/>
    <n v="0"/>
    <n v="0"/>
    <n v="0"/>
    <n v="0"/>
    <n v="0"/>
    <n v="0"/>
    <n v="0"/>
    <n v="0"/>
    <n v="0"/>
    <n v="0"/>
    <n v="0"/>
    <n v="0"/>
    <n v="0"/>
    <n v="0"/>
    <n v="0"/>
    <n v="0"/>
    <n v="0"/>
    <n v="0"/>
    <n v="0"/>
    <n v="0"/>
    <n v="0"/>
    <n v="0"/>
    <n v="0"/>
    <n v="0"/>
    <n v="0"/>
    <n v="0"/>
    <n v="0"/>
    <n v="0"/>
    <n v="0"/>
    <n v="0"/>
    <n v="0"/>
    <n v="0"/>
    <n v="0"/>
    <n v="0"/>
    <n v="0"/>
    <n v="0"/>
    <n v="0"/>
    <n v="0"/>
    <n v="0"/>
    <n v="0"/>
    <n v="0"/>
    <n v="0"/>
    <m/>
    <s v="Los proyectos establecidos para los años 2026 fueron presentados a las distintas convocatorias del SGR del Ministerio de Ambiente a la espera de su viabilidad y aprobación."/>
  </r>
  <r>
    <s v="MT290"/>
    <s v="3"/>
    <s v="Territorio, Sostenibilidad y Oportunidades"/>
    <s v="Área y porcentaje de bosque seco tropical"/>
    <s v="13525"/>
    <s v=""/>
    <s v="2014"/>
    <s v="Terridata, DNP"/>
    <s v="13825"/>
    <s v="13. Acción por el Clima._x000a_15. Vida de Ecosistemas Terrestres"/>
    <s v="Medio Ambiente"/>
    <s v="37"/>
    <s v="SUCRE RESURGE: Recuperación Ecológica en Acción."/>
    <s v="Ambiente y Desarrollo Sostenible"/>
    <s v="32"/>
    <s v="Conservación de la biodiversidad y sus servicios ecosistémicos"/>
    <s v="3202"/>
    <s v="Servicio apoyo financiero para la implementación de esquemas de pago por Servicio ambientales"/>
    <s v="3202043"/>
    <s v="Áreas con esquemas de Pago por Servicios Ambientales implementados"/>
    <s v="320204300"/>
    <s v="Incluye el diseño y entrega de instrumentos económicos para dar incentivos a los usuarios del suelo, de manera que continúen ofreciendo un servicio ambiental (ecológico) que beneficia a la sociedad como un todo."/>
    <s v="Hectáreas de áreas"/>
    <s v="No"/>
    <s v="Hectáreas"/>
    <n v="200"/>
    <s v="Acumulativo"/>
    <x v="8"/>
    <n v="0"/>
    <n v="0"/>
    <n v="200"/>
    <n v="0"/>
    <m/>
    <m/>
    <m/>
    <s v="IMPLEMENTACIÓN DE UN ESQUEMA DE PAGOS POR SERVICIOS AMBIENTALES COMO ESTRATEGIA PARA LA CONSERVACIÓN Y REFORESTACIÓN ACTIVA BOSCOSA EN AREAS ESTRATEGICAS PARA CONSERVACION DEL RECURSO HIDRICO, DE LOS MUNICIPIOS DE MORROA, OVEJAS, COROZAL, LOS PALMITOS, SAMPUES, SAN JUAN DE BETULIA, SAN LUIS DE SINCE, SAN ANTONIO DE PALMITO, SANTIAGO DE TOLU, SAN JOSE DE TOLUVIEJO, DEPARTAMENTO DE SUCRE. (Meta del proyecto: 100) (Tipo de Banco: Banco Territorial)"/>
    <m/>
    <m/>
    <m/>
    <m/>
    <m/>
    <m/>
    <m/>
    <m/>
    <m/>
    <n v="0"/>
    <s v="Minimo"/>
    <n v="0"/>
    <n v="0"/>
    <s v="Minimo"/>
    <n v="0"/>
    <n v="100000000"/>
    <n v="0"/>
    <n v="0"/>
    <n v="0"/>
    <n v="0"/>
    <n v="0"/>
    <n v="0"/>
    <n v="0"/>
    <n v="0"/>
    <n v="100000000"/>
    <n v="0"/>
    <n v="200000000"/>
    <n v="0"/>
    <n v="0"/>
    <n v="0"/>
    <n v="0"/>
    <n v="0"/>
    <n v="0"/>
    <n v="0"/>
    <n v="0"/>
    <n v="200000000"/>
    <n v="0"/>
    <n v="300000000"/>
    <n v="0"/>
    <n v="0"/>
    <n v="0"/>
    <n v="0"/>
    <n v="0"/>
    <n v="0"/>
    <n v="0"/>
    <n v="0"/>
    <n v="300000000"/>
    <n v="0"/>
    <n v="600000000"/>
    <n v="0"/>
    <n v="0"/>
    <n v="0"/>
    <n v="0"/>
    <n v="0"/>
    <n v="0"/>
    <n v="0"/>
    <n v="0"/>
    <n v="600000000"/>
    <n v="1200000000"/>
    <m/>
    <m/>
  </r>
  <r>
    <s v="MT291"/>
    <s v="4"/>
    <s v="Territorio, Sostenibilidad y Oportunidades"/>
    <s v="Área y porcentaje de bosque seco tropical"/>
    <s v="13525"/>
    <s v=""/>
    <s v="2014"/>
    <s v="Terridata, DNP"/>
    <s v="13825"/>
    <s v="13. Acción por el Clima._x000a_15. Vida de Ecosistemas Terrestres"/>
    <s v="Medio Ambiente"/>
    <s v="37"/>
    <s v="SUCRE RESURGE: Recuperación Ecológica en Acción."/>
    <s v="Ambiente y Desarrollo Sostenible"/>
    <s v="32"/>
    <s v="Conservación de la biodiversidad y sus servicios ecosistémicos"/>
    <s v="3202"/>
    <s v="Estudios de preinversión"/>
    <s v="3202044"/>
    <s v="Estudios de preinversión elaborados"/>
    <s v="320204400"/>
    <s v="Incluye la realización de los estudios requeridos en las fases de pre factibilidad, factibilidad o definitivos."/>
    <s v="Número de estudios de preinversión"/>
    <s v="No"/>
    <s v="Número"/>
    <n v="1"/>
    <s v="Acumulativo"/>
    <x v="8"/>
    <n v="0"/>
    <n v="0"/>
    <n v="0"/>
    <n v="1"/>
    <m/>
    <m/>
    <m/>
    <m/>
    <m/>
    <s v="Estudio de preinversión para el desarrollo de proyectos ambientales. (Bpin: )"/>
    <m/>
    <m/>
    <m/>
    <m/>
    <m/>
    <m/>
    <m/>
    <m/>
    <m/>
    <n v="0"/>
    <n v="0"/>
    <s v="Minimo"/>
    <n v="0"/>
    <n v="0"/>
    <n v="0"/>
    <n v="0"/>
    <n v="0"/>
    <n v="0"/>
    <n v="0"/>
    <n v="0"/>
    <n v="0"/>
    <n v="0"/>
    <n v="0"/>
    <n v="0"/>
    <n v="0"/>
    <n v="0"/>
    <n v="0"/>
    <n v="0"/>
    <n v="0"/>
    <n v="0"/>
    <n v="0"/>
    <n v="0"/>
    <n v="0"/>
    <n v="0"/>
    <n v="0"/>
    <n v="0"/>
    <n v="0"/>
    <n v="0"/>
    <n v="0"/>
    <n v="0"/>
    <n v="0"/>
    <n v="0"/>
    <n v="0"/>
    <n v="0"/>
    <n v="0"/>
    <n v="0"/>
    <n v="0"/>
    <n v="0"/>
    <n v="0"/>
    <n v="0"/>
    <n v="0"/>
    <n v="0"/>
    <n v="0"/>
    <n v="0"/>
    <n v="0"/>
    <n v="0"/>
    <n v="0"/>
    <m/>
    <s v="Se incluyó por la iniciativa PDET de estudios y diseños para la construccion de reservorios"/>
  </r>
  <r>
    <s v="MT292"/>
    <s v="5"/>
    <s v="Territorio, Sostenibilidad y Oportunidades"/>
    <s v="Área y porcentaje de bosque seco tropical"/>
    <s v="13525"/>
    <s v=""/>
    <s v="2014"/>
    <s v="Terridata, DNP"/>
    <s v="13825"/>
    <s v="13. Acción por el Clima._x000a_15. Vida de Ecosistemas Terrestres"/>
    <s v="Medio Ambiente"/>
    <s v="37"/>
    <s v="SUCRE RESURGE: Recuperación Ecológica en Acción."/>
    <s v="Ambiente y Desarrollo Sostenible"/>
    <s v="32"/>
    <s v="Conservación de la biodiversidad y sus servicios ecosistémicos"/>
    <s v="3202"/>
    <s v="Servicio de recuperación de cuerpos de agua lénticos y lóticos"/>
    <s v="3202037"/>
    <s v="Extensión de cuerpos de agua recuperados"/>
    <s v="320203700"/>
    <s v="Incluye las actividades para recuperar la capacidad hidráulica de cuerpos de agua con miras a recuperar sus servicios ecosistémicos, entre ellos, prevención de inudaciones, oferta de agua,  la capacidad de almacenamiento de agua, conectividad hidráulica, hábitat para especies acuáticas "/>
    <s v="Hectáreas de cuerpos de agua"/>
    <s v="No"/>
    <s v="Hectáreas"/>
    <n v="200"/>
    <s v="Acumulativo"/>
    <x v="8"/>
    <n v="0"/>
    <n v="0"/>
    <n v="200"/>
    <n v="0"/>
    <m/>
    <m/>
    <m/>
    <s v=" Macroproyecto Mojana- CONPES 4076 de 29/03/2022 -  (Por gestión) (BPIN: Por Gestión)"/>
    <m/>
    <m/>
    <m/>
    <m/>
    <m/>
    <m/>
    <m/>
    <m/>
    <m/>
    <n v="0"/>
    <s v="Minimo"/>
    <n v="0"/>
    <n v="0"/>
    <s v="Minimo"/>
    <n v="0"/>
    <n v="0"/>
    <n v="0"/>
    <n v="0"/>
    <n v="0"/>
    <n v="0"/>
    <n v="0"/>
    <n v="0"/>
    <n v="0"/>
    <n v="0"/>
    <n v="0"/>
    <n v="0"/>
    <n v="0"/>
    <n v="0"/>
    <n v="0"/>
    <n v="0"/>
    <n v="0"/>
    <n v="0"/>
    <n v="0"/>
    <n v="0"/>
    <n v="0"/>
    <n v="0"/>
    <n v="0"/>
    <n v="0"/>
    <n v="0"/>
    <n v="0"/>
    <n v="0"/>
    <n v="0"/>
    <n v="0"/>
    <n v="0"/>
    <n v="0"/>
    <n v="0"/>
    <n v="0"/>
    <n v="0"/>
    <n v="0"/>
    <n v="0"/>
    <n v="0"/>
    <n v="0"/>
    <n v="0"/>
    <n v="0"/>
    <n v="0"/>
    <n v="0"/>
    <n v="0"/>
    <n v="0"/>
    <n v="0"/>
    <m/>
    <s v="Se cumple por gestion del proyecto Mojana"/>
  </r>
  <r>
    <s v="MT293"/>
    <s v="1"/>
    <s v="Territorio, Sostenibilidad y Oportunidades"/>
    <s v="Número de hectáreas predios adquiridos en cuencas abastecedoras de acueducto, zonas de recarga de acuíferos y nacimientos de agua."/>
    <s v="50"/>
    <s v="Número"/>
    <s v="2023"/>
    <s v="Gibernación de Sucre"/>
    <s v="96"/>
    <s v="6. Agua limpia y saneamiento"/>
    <s v="Medio Ambiente"/>
    <s v="38"/>
    <s v="AQUA SUCRE: Revitalizando de nuestra fuente de vida"/>
    <s v="Ambiente y Desarrollo Sostenible"/>
    <s v="32"/>
    <s v="Gestión integral del recurso hídrico"/>
    <s v="3203"/>
    <s v="Obras de recarga artificial de acuíferos"/>
    <s v="3203043"/>
    <s v="Obras de recarga de acuíferos construidas"/>
    <s v="320304300"/>
    <s v="Consiste en la construcción de obras en las zonas de recarga de acuíferos con el fin de favorecer el aumento de la infiltración del agua superficial y su recarga al acuífero "/>
    <s v="Número de obras de recarga"/>
    <s v="No"/>
    <s v="Número"/>
    <n v="1"/>
    <s v="Acumulativo"/>
    <x v="8"/>
    <n v="0"/>
    <n v="0"/>
    <n v="0"/>
    <n v="1"/>
    <m/>
    <m/>
    <m/>
    <m/>
    <m/>
    <s v="Construcción de Obra de Recarga Artifical de Acuiferos en los Municipios de Morroa y Los Palmitos. (Bpin: ) (Meta del proyecto: 2)"/>
    <m/>
    <m/>
    <m/>
    <m/>
    <m/>
    <m/>
    <m/>
    <m/>
    <m/>
    <n v="0"/>
    <n v="0"/>
    <s v="Minimo"/>
    <n v="0"/>
    <n v="0"/>
    <n v="0"/>
    <n v="0"/>
    <n v="0"/>
    <n v="0"/>
    <n v="0"/>
    <n v="0"/>
    <n v="0"/>
    <n v="0"/>
    <n v="0"/>
    <n v="0"/>
    <n v="0"/>
    <n v="0"/>
    <n v="0"/>
    <n v="0"/>
    <n v="0"/>
    <n v="0"/>
    <n v="0"/>
    <n v="0"/>
    <n v="0"/>
    <n v="0"/>
    <n v="0"/>
    <n v="0"/>
    <n v="0"/>
    <n v="0"/>
    <n v="0"/>
    <n v="0"/>
    <n v="1000000000"/>
    <n v="0"/>
    <n v="600000000"/>
    <n v="0"/>
    <n v="1600000000"/>
    <n v="0"/>
    <n v="0"/>
    <n v="0"/>
    <n v="0"/>
    <n v="0"/>
    <n v="0"/>
    <n v="1000000000"/>
    <n v="0"/>
    <n v="400000000"/>
    <n v="0"/>
    <n v="1400000000"/>
    <n v="3000000000"/>
    <m/>
    <s v="Alianza estrategica con Veolia para la construccion de obras de recarga artifical de acuiferos"/>
  </r>
  <r>
    <s v="MT294"/>
    <s v="2"/>
    <s v="Territorio, Sostenibilidad y Oportunidades"/>
    <s v="Número de hectáreas predios adquiridos en cuencas abastecedoras de acueducto, zonas de recarga de acuíferos y nacimientos de agua."/>
    <s v="50"/>
    <s v="Número"/>
    <s v="2023"/>
    <s v="Gibernación de Sucre"/>
    <s v="96"/>
    <s v="6. Agua limpia y saneamiento"/>
    <s v="Medio Ambiente"/>
    <s v="38"/>
    <s v="AQUA SUCRE: Revitalizando de nuestra fuente de vida"/>
    <s v="Ambiente y Desarrollo Sostenible"/>
    <s v="32"/>
    <s v="Gestión integral del recurso hídrico"/>
    <s v="3203"/>
    <s v="Servicio de almacenamiento de agua"/>
    <s v="3203048"/>
    <s v="Agua almacenada"/>
    <s v="320304800"/>
    <s v="Contempla elementos estructurales para el almacenamiento de agua de escorrentía; orientado a mantener la oferta del recurso hídrico, la sostenibilidad del recurso hídrico y la conservación de los ecosistemas que regulan la oferta hídrica en el país, considerando el agua como factor de desarrollo económico y de bienestar social.Acción incluida dentro de la Implementación del Plan de Ordenación y Manejo de Cuencas, Plan de Ordenamiento del Recurso Hídrico, Plan de Desarrollo Departamental PDD y Plan de Acción Institucional - PAI."/>
    <s v="Metros cúbicos de agua"/>
    <s v="No"/>
    <s v="Metros cúbicos"/>
    <n v="400"/>
    <s v="Acumulativo"/>
    <x v="8"/>
    <n v="0"/>
    <n v="0"/>
    <n v="0"/>
    <n v="400"/>
    <m/>
    <m/>
    <m/>
    <m/>
    <m/>
    <s v="Implementacion de acciones de adaptacion al cambio climatico en condiciones de sequia extrema en la Subregiones Montes de Maria y Sabana del departamento de Sucre  Meta : 400 m3 (Bpin: )"/>
    <m/>
    <m/>
    <m/>
    <m/>
    <m/>
    <m/>
    <m/>
    <m/>
    <m/>
    <n v="0"/>
    <n v="0"/>
    <s v="Minimo"/>
    <n v="0"/>
    <n v="0"/>
    <n v="0"/>
    <n v="0"/>
    <n v="0"/>
    <n v="0"/>
    <n v="0"/>
    <n v="0"/>
    <n v="100000000"/>
    <n v="0"/>
    <n v="100000000"/>
    <n v="0"/>
    <n v="0"/>
    <n v="0"/>
    <n v="0"/>
    <n v="0"/>
    <n v="0"/>
    <n v="0"/>
    <n v="0"/>
    <n v="900000000"/>
    <n v="0"/>
    <n v="900000000"/>
    <n v="0"/>
    <n v="0"/>
    <n v="0"/>
    <n v="0"/>
    <n v="0"/>
    <n v="0"/>
    <n v="0"/>
    <n v="0"/>
    <n v="1000000000"/>
    <n v="0"/>
    <n v="1000000000"/>
    <n v="0"/>
    <n v="0"/>
    <n v="0"/>
    <n v="0"/>
    <n v="0"/>
    <n v="0"/>
    <n v="0"/>
    <n v="0"/>
    <n v="1000000000"/>
    <n v="0"/>
    <n v="1000000000"/>
    <n v="3000000000"/>
    <m/>
    <m/>
  </r>
  <r>
    <s v="MT295"/>
    <s v="1"/>
    <s v="Territorio, Sostenibilidad y Oportunidades"/>
    <s v="Inversión pública en cambio climático (mitigación, adaptación e integral)"/>
    <s v="24831562484,810001"/>
    <s v=""/>
    <s v="2022"/>
    <s v="Sistema MRV de financimiento climático con información de SIIF, SISFUT y SGR."/>
    <s v="34831562484,809998"/>
    <s v="2. Hambre cero _x000a_12. Producción y consumo responsables _x000a_13. Acción por el Clima"/>
    <s v="Medio Ambiente"/>
    <s v="39"/>
    <s v="SUCRE RESILIENTE: Avanzando hacia un futuro sostenible."/>
    <s v="Ambiente y Desarrollo Sostenible"/>
    <s v="32"/>
    <s v="Gestión de la información y el conocimiento ambiental"/>
    <s v="3204"/>
    <s v="Estaciones meteorológicas construidas"/>
    <s v="3204039"/>
    <s v="Estaciones meteorológicas construidas"/>
    <s v="320403900"/>
    <s v="Incluye la construcción de estaciones meteorológicas en terrenos no construidos o cuya área esté libre por autorización de demolición total. "/>
    <s v="Número de estaciones"/>
    <s v="No"/>
    <s v="Número"/>
    <n v="3"/>
    <s v="Acumulativo"/>
    <x v="8"/>
    <n v="0"/>
    <n v="0"/>
    <n v="3"/>
    <n v="0"/>
    <m/>
    <m/>
    <m/>
    <s v="Donación de dos estaciones metereológicas a través de Cooperación Internacional con la República de Japón. (Meta Programada: 2) (Tipo de Banco: Banco de Gestiones)"/>
    <m/>
    <m/>
    <m/>
    <m/>
    <m/>
    <m/>
    <m/>
    <m/>
    <m/>
    <n v="0"/>
    <s v="Minimo"/>
    <n v="0"/>
    <n v="0"/>
    <s v="Minimo"/>
    <n v="0"/>
    <n v="0"/>
    <n v="0"/>
    <n v="0"/>
    <n v="0"/>
    <n v="0"/>
    <n v="0"/>
    <n v="0"/>
    <n v="0"/>
    <n v="0"/>
    <n v="0"/>
    <n v="0"/>
    <n v="0"/>
    <n v="0"/>
    <n v="0"/>
    <n v="0"/>
    <n v="0"/>
    <n v="0"/>
    <n v="0"/>
    <n v="0"/>
    <n v="0"/>
    <n v="0"/>
    <n v="550000000"/>
    <n v="0"/>
    <n v="0"/>
    <n v="0"/>
    <n v="0"/>
    <n v="0"/>
    <n v="0"/>
    <n v="0"/>
    <n v="0"/>
    <n v="0"/>
    <n v="550000000"/>
    <n v="0"/>
    <n v="0"/>
    <n v="0"/>
    <n v="0"/>
    <n v="0"/>
    <n v="0"/>
    <n v="0"/>
    <n v="0"/>
    <n v="550000000"/>
    <n v="0"/>
    <n v="550000000"/>
    <n v="1100000000"/>
    <m/>
    <m/>
  </r>
  <r>
    <s v="MT296"/>
    <s v="1"/>
    <s v="Territorio, Sostenibilidad y Oportunidades"/>
    <s v="Inversión pública en cambio climático (mitigación, adaptación e integral)"/>
    <s v="24831562484,810001"/>
    <s v=""/>
    <s v="2022"/>
    <s v="Sistema MRV de financimiento climático con información de SIIF, SISFUT y SGR."/>
    <s v="34831562487,809998"/>
    <s v="2. Hambre cero_x000a_12. Producción y consumo responsables_x000a_13. Acción por el Clima"/>
    <s v="Medio Ambiente"/>
    <s v="40"/>
    <s v="Ordenamiento ambiental territorial"/>
    <s v="Ambiente y Desarrollo Sostenible"/>
    <s v="32"/>
    <s v="Ordenamiento ambiental territorial"/>
    <s v="3205"/>
    <s v="Obras para el control y reducción de la erosión"/>
    <s v="3205019"/>
    <s v="Área intervenida"/>
    <s v="320501900"/>
    <s v="Incluye la realización de obras para el control de erosión, como el tratamiento de regulación de la escorrentía superficial, los tratamientos de regulación de flujo hídrico en cauces, el incremento de infiltraciones, los tratamienos lineales, y la reforestacion. "/>
    <s v="Metros cuadrados de área intervenida"/>
    <s v="No"/>
    <s v="Metros cuadrados"/>
    <n v="18000"/>
    <s v="Acumulativo"/>
    <x v="8"/>
    <n v="0"/>
    <n v="0"/>
    <n v="0"/>
    <n v="18000"/>
    <m/>
    <m/>
    <m/>
    <s v="Construcción de obras para la transformación del Arroyo Grande de Corozal y su entorno I Etapa en el departamento de Sucre (BPIN: 2023002700170) (Meta del proyecto: 3700) (Tipo de Banco: Banco de Regalías)"/>
    <m/>
    <m/>
    <m/>
    <m/>
    <m/>
    <m/>
    <m/>
    <m/>
    <m/>
    <m/>
    <m/>
    <n v="0"/>
    <n v="0"/>
    <s v="Minimo"/>
    <n v="0"/>
    <n v="0"/>
    <n v="0"/>
    <n v="0"/>
    <n v="0"/>
    <n v="0"/>
    <n v="0"/>
    <n v="0"/>
    <n v="1807689973.625"/>
    <n v="0"/>
    <n v="1807689973.625"/>
    <n v="0"/>
    <n v="0"/>
    <n v="0"/>
    <n v="0"/>
    <n v="0"/>
    <n v="0"/>
    <n v="0"/>
    <n v="0"/>
    <n v="27711534960.4375"/>
    <n v="0"/>
    <n v="27711534960.4375"/>
    <n v="0"/>
    <n v="0"/>
    <n v="0"/>
    <n v="0"/>
    <n v="0"/>
    <n v="0"/>
    <n v="0"/>
    <n v="0"/>
    <n v="29519224934.0625"/>
    <n v="0"/>
    <n v="29519224934.0625"/>
    <n v="0"/>
    <n v="0"/>
    <n v="0"/>
    <n v="0"/>
    <n v="0"/>
    <n v="0"/>
    <n v="0"/>
    <n v="0"/>
    <n v="35423069920.875"/>
    <n v="0"/>
    <n v="35423069920.875"/>
    <n v="94461519789"/>
    <m/>
    <s v="Construcción de obras para la transformación del Arroyo Grande de Corozal y su entorno, I Etapa, en el departamento de Sucre"/>
  </r>
  <r>
    <s v="MT297"/>
    <s v="2"/>
    <s v="Territorio, Sostenibilidad y Oportunidades"/>
    <s v="Inversión pública en cambio climático (mitigación, adaptación e integral)"/>
    <s v="24831562484,810001"/>
    <s v=""/>
    <s v="2022"/>
    <s v="Sistema MRV de financimiento climático con información de SIIF, SISFUT y SGR."/>
    <s v="34831562485,809998"/>
    <s v="2. Hambre cero_x000a_12. Producción y consumo responsables_x000a_13. Acción por el Clima"/>
    <s v="Medio Ambiente"/>
    <s v="40"/>
    <s v="Ordenamiento ambiental territorial"/>
    <s v="Ambiente y Desarrollo Sostenible"/>
    <s v="32"/>
    <s v="Ordenamiento ambiental territorial"/>
    <s v="3205"/>
    <s v="Obras de infraestructura para mitigación y atención a desastres"/>
    <s v="3205021"/>
    <s v="Obras de infraestructura para mitigación y atención a desastres realizadas"/>
    <s v="320502100"/>
    <s v="Intervenciones que buscan mitigar el nivel de riesgo de desastres naturales existente en un determinado sitio, mediante acciones de carácter estructural – físicas que conlleven a corregir o reducir las condiciones de amenaza, cuando esto sea posible, y/o la vulnerabilidad de los elementos expuestos."/>
    <s v="Número de obras de infraestructura"/>
    <s v="No"/>
    <s v="Número"/>
    <n v="5"/>
    <s v="Acumulativo"/>
    <x v="8"/>
    <n v="0"/>
    <n v="0"/>
    <n v="5"/>
    <n v="0"/>
    <m/>
    <m/>
    <m/>
    <s v="CONSTRUCCIÓN DE ESTRUCTURAS DE PROTECCIÓN PARA LA PREVENCIÓN Y MITIGACIÓN DE LOS EFECTOS CAUSADOS POR LA EROSIÓN COSTERA EN EL SECTOR PRIMERA ENSENADA DEL MUNICIPIO DE COVEÑAS DEPARTAMENTO DE SUCRE (BPIN: 2024002700177) (Meta del proyecto: 1) (Tipo de Banco: Banco de Regalías) (Estado en Portafolio: En Ejecución)_x000a__x000a_ Macroproyecto Mojana- CONPES 4076 de 29/03/2022 -  (Por gestión) (BPIN: Por Gestión)"/>
    <m/>
    <m/>
    <m/>
    <m/>
    <m/>
    <m/>
    <m/>
    <m/>
    <m/>
    <n v="0"/>
    <s v="Minimo"/>
    <n v="0"/>
    <n v="0"/>
    <s v="Minimo"/>
    <n v="0"/>
    <n v="0"/>
    <n v="0"/>
    <n v="0"/>
    <n v="0"/>
    <n v="0"/>
    <n v="0"/>
    <n v="0"/>
    <n v="0"/>
    <n v="0"/>
    <n v="0"/>
    <n v="0"/>
    <n v="0"/>
    <n v="0"/>
    <n v="0"/>
    <n v="0"/>
    <n v="0"/>
    <n v="0"/>
    <n v="0"/>
    <n v="0"/>
    <n v="0"/>
    <n v="0"/>
    <n v="0"/>
    <n v="0"/>
    <n v="0"/>
    <n v="0"/>
    <n v="0"/>
    <n v="0"/>
    <n v="0"/>
    <n v="0"/>
    <n v="64907668551.375"/>
    <n v="0"/>
    <n v="64907668551.375"/>
    <n v="0"/>
    <n v="0"/>
    <n v="0"/>
    <n v="0"/>
    <n v="0"/>
    <n v="0"/>
    <n v="0"/>
    <n v="0"/>
    <n v="64907668551.375"/>
    <n v="0"/>
    <n v="64907668551.375"/>
    <n v="129815337102.75"/>
    <m/>
    <s v="Intervención integral Mojana"/>
  </r>
  <r>
    <s v="MT298"/>
    <s v="3"/>
    <s v="Territorio, Sostenibilidad y Oportunidades"/>
    <s v="Inversión pública en cambio climático (mitigación, adaptación e integral)"/>
    <s v="24831562484,810001"/>
    <s v=""/>
    <s v="2022"/>
    <s v="Sistema MRV de financimiento climático con información de SIIF, SISFUT y SGR."/>
    <s v="34831562486,809998"/>
    <s v="2. Hambre cero_x000a_12. Producción y consumo responsables_x000a_13. Acción por el Clima"/>
    <s v="Medio Ambiente"/>
    <s v="40"/>
    <s v="Ordenamiento ambiental territorial"/>
    <s v="Ambiente y Desarrollo Sostenible"/>
    <s v="32"/>
    <s v="Ordenamiento ambiental territorial"/>
    <s v="3205"/>
    <s v="Documentos de estudios técnicos para el ordenamiento ambiental territorial"/>
    <s v="3205002"/>
    <s v="Documentos de estudios técnicos para el conocimiento y reducción del riesgo de desastres elaborados"/>
    <s v="320500200"/>
    <s v="Incluye la elaboración de estudios técnicos para el ordenamiento ambiental del territorio "/>
    <s v="Número de documentos"/>
    <s v="Sí"/>
    <s v="Número"/>
    <n v="1"/>
    <s v="Acumulativo"/>
    <x v="8"/>
    <n v="0"/>
    <n v="0"/>
    <n v="1"/>
    <n v="0"/>
    <m/>
    <m/>
    <m/>
    <s v=" Macroproyecto Mojana- CONPES 4076 de 29/03/2022 -  (Por gestión) (BPIN: Por Gestión)"/>
    <m/>
    <m/>
    <m/>
    <m/>
    <m/>
    <m/>
    <m/>
    <m/>
    <m/>
    <n v="0"/>
    <s v="Minimo"/>
    <n v="0"/>
    <n v="0"/>
    <s v="Minimo"/>
    <n v="0"/>
    <n v="0"/>
    <n v="0"/>
    <n v="0"/>
    <n v="0"/>
    <n v="0"/>
    <n v="0"/>
    <n v="0"/>
    <n v="0"/>
    <n v="0"/>
    <n v="0"/>
    <n v="0"/>
    <n v="0"/>
    <n v="0"/>
    <n v="0"/>
    <n v="0"/>
    <n v="0"/>
    <n v="0"/>
    <n v="0"/>
    <n v="10810000000"/>
    <n v="0"/>
    <n v="10810000000"/>
    <n v="0"/>
    <n v="0"/>
    <n v="0"/>
    <n v="0"/>
    <n v="0"/>
    <n v="0"/>
    <n v="0"/>
    <n v="0"/>
    <n v="0"/>
    <n v="0"/>
    <n v="0"/>
    <n v="0"/>
    <n v="0"/>
    <n v="0"/>
    <n v="0"/>
    <n v="0"/>
    <n v="0"/>
    <n v="0"/>
    <n v="0"/>
    <n v="0"/>
    <n v="0"/>
    <n v="0"/>
    <n v="10810000000"/>
    <m/>
    <s v="Intervención integral Mojana"/>
  </r>
  <r>
    <s v="MT299"/>
    <s v="1"/>
    <s v="Territorio, Sostenibilidad y Oportunidades"/>
    <s v="Inversión pública en cambio climático (mitigación, adaptación e integral)"/>
    <s v="24831562484,810001"/>
    <s v=""/>
    <s v="2022"/>
    <s v="Sistema MRV de financimiento climático con información de SIIF, SISFUT y SGR."/>
    <s v="34831562484,809998"/>
    <s v="2. Hambre cero _x000a_12. Producción y consumo responsables _x000a_13. Acción por el Clima"/>
    <s v="Medio Ambiente"/>
    <s v="41"/>
    <s v="Gestión del cambio climático para un desarrollo bajo en carbono y resiliente al clima"/>
    <s v="Ambiente y Desarrollo Sostenible"/>
    <s v="32"/>
    <s v="Gestión del cambio climático para un desarrollo bajo en carbono y resiliente al clima"/>
    <s v="3206"/>
    <s v="Servicio de educación informal en gestión del cambio climático para un desarrollo bajo en carbono y resiliente al clima"/>
    <s v="3206004"/>
    <s v="Personas capacitadas en gestión del cambio climático"/>
    <s v="320600400"/>
    <s v="Incluye la realización de jornadas de educación, información, y sensibilización dirigidos a diferentes públicos. "/>
    <s v="Número de personas"/>
    <s v="No"/>
    <s v="Número"/>
    <n v="120"/>
    <s v="Acumulativo"/>
    <x v="8"/>
    <n v="0"/>
    <n v="80"/>
    <n v="40"/>
    <n v="0"/>
    <m/>
    <s v="Capacitaciones en gestión del riesgo Agroclimático, para la gestión efectiva del cambio climático en los sistemas productivos del departamento de Sucre (Tipo Banco: Banco de Gestiones) (Meta de la gestión: 80)"/>
    <s v="Capacitaciones en gestión del riesgo Agroclimático, para la gestión efectiva del cambio climático en los sistemas productivos del departamento de Sucre (Tipo de banco: Banco de Gestiones) (Meta de la gestión: 80) (Ejecutado: 123)"/>
    <m/>
    <m/>
    <m/>
    <m/>
    <m/>
    <m/>
    <n v="123"/>
    <n v="1"/>
    <s v="Superior"/>
    <m/>
    <n v="1"/>
    <s v="Superior"/>
    <n v="123"/>
    <n v="1"/>
    <s v="Superior"/>
    <n v="21000000"/>
    <n v="0"/>
    <n v="0"/>
    <n v="0"/>
    <n v="0"/>
    <n v="0"/>
    <n v="0"/>
    <n v="0"/>
    <n v="0"/>
    <n v="0"/>
    <n v="21000000"/>
    <n v="21000000"/>
    <n v="0"/>
    <n v="0"/>
    <n v="0"/>
    <n v="0"/>
    <n v="0"/>
    <n v="0"/>
    <n v="0"/>
    <n v="0"/>
    <n v="0"/>
    <n v="21000000"/>
    <n v="21000000"/>
    <n v="0"/>
    <n v="0"/>
    <n v="0"/>
    <n v="0"/>
    <n v="0"/>
    <n v="0"/>
    <n v="0"/>
    <n v="0"/>
    <n v="0"/>
    <n v="21000000"/>
    <n v="21000000"/>
    <n v="0"/>
    <n v="0"/>
    <n v="0"/>
    <n v="0"/>
    <n v="0"/>
    <n v="0"/>
    <n v="0"/>
    <n v="0"/>
    <n v="0"/>
    <n v="21000000"/>
    <n v="84000000"/>
    <m/>
    <m/>
  </r>
  <r>
    <s v="MT300"/>
    <s v="2"/>
    <s v="Territorio, Sostenibilidad y Oportunidades"/>
    <s v="Inversión pública en cambio climático (mitigación, adaptación e integral)"/>
    <s v="24831562484,810001"/>
    <s v=""/>
    <s v="2022"/>
    <s v="Sistema MRV de financimiento climático con información de SIIF, SISFUT y SGR."/>
    <s v="34831562484,809998"/>
    <s v="2. Hambre cero _x000a_12. Producción y consumo responsables _x000a_13. Acción por el Clima"/>
    <s v="Medio Ambiente"/>
    <s v="41"/>
    <s v="Gestión del cambio climático para un desarrollo bajo en carbono y resiliente al clima"/>
    <s v="Ambiente y Desarrollo Sostenible"/>
    <s v="32"/>
    <s v="Gestión del cambio climático para un desarrollo bajo en carbono y resiliente al clima"/>
    <s v="3206"/>
    <s v="Servicio de apoyo técnico para la implementación de acciones de mitigación y adaptación al cambio climático"/>
    <s v="3206003"/>
    <s v="Pilotos con acciones de mitigación y adaptación al cambio climático desarrollados"/>
    <s v="320600300"/>
    <s v="Incluye la formulación e implementación de intervenciones locales orientadas a reducir las emisiones de gases efecto invernadero, aumento de sumideros de carbono, reducción de la vulnerabilidad, y aumento de la resiliencia a la variabilidad y al cambio climático. "/>
    <s v="Número de pilotos"/>
    <s v="No"/>
    <s v="Número"/>
    <n v="2"/>
    <s v="Acumulativo"/>
    <x v="8"/>
    <n v="0"/>
    <n v="1"/>
    <n v="1"/>
    <n v="0"/>
    <m/>
    <s v=" Se realizó memorando de entendimiento  con la ONG The Nature Conservancy en el Marco del Proyecto Paisajes Futuros, a travez del cual se realizó la implementación de parcelas demostrativas de Ganaderia Regenerativa. (Tipo Banco: Banco de Gestiones) (Meta de la gestión: 1)"/>
    <s v=" Se realizó memorando de entendimiento  con la ONG The Nature Conservancy en el Marco del Proyecto Paisajes Futuros, a travez del cual se realizó la implementación de parcelas demostrativas de Ganaderia Regenerativa. (Tipo de banco: Banco de Gestiones) (Meta de la gestión: 1) (Ejecutado: 5)"/>
    <s v="Programación y transformación estratégica de ganadería sostenible bajo un modelo holístico y regenerativo en unidades productivas del departamento de Sucre BPIN por Generar Meta : 1."/>
    <m/>
    <m/>
    <m/>
    <m/>
    <m/>
    <n v="5"/>
    <n v="1"/>
    <s v="Superior"/>
    <m/>
    <n v="1"/>
    <s v="Superior"/>
    <n v="5"/>
    <n v="1"/>
    <s v="Superior"/>
    <n v="0"/>
    <n v="0"/>
    <n v="0"/>
    <n v="0"/>
    <n v="0"/>
    <n v="0"/>
    <n v="0"/>
    <n v="0"/>
    <n v="0"/>
    <n v="0"/>
    <n v="0"/>
    <n v="0"/>
    <n v="0"/>
    <n v="0"/>
    <n v="0"/>
    <n v="0"/>
    <n v="0"/>
    <n v="2000000000"/>
    <n v="0"/>
    <n v="2000000000"/>
    <n v="0"/>
    <n v="4000000000"/>
    <n v="0"/>
    <n v="0"/>
    <n v="0"/>
    <n v="0"/>
    <n v="0"/>
    <n v="0"/>
    <n v="0"/>
    <n v="0"/>
    <n v="4000000000"/>
    <n v="0"/>
    <n v="4000000000"/>
    <n v="0"/>
    <n v="0"/>
    <n v="0"/>
    <n v="0"/>
    <n v="0"/>
    <n v="0"/>
    <n v="0"/>
    <n v="0"/>
    <n v="4000000000"/>
    <n v="0"/>
    <n v="4000000000"/>
    <n v="12000000000"/>
    <m/>
    <m/>
  </r>
  <r>
    <s v="MT301"/>
    <s v="3"/>
    <s v="Territorio, Sostenibilidad y Oportunidades"/>
    <s v="Inversión pública en cambio climático (mitigación, adaptación e integral)"/>
    <s v="24831562484,810001"/>
    <s v=""/>
    <s v="2022"/>
    <s v="Sistema MRV de financimiento climático con información de SIIF, SISFUT y SGR."/>
    <s v="34831562484,809998"/>
    <s v="2. Hambre cero _x000a_12. Producción y consumo responsables _x000a_13. Acción por el Clima"/>
    <s v="Medio Ambiente"/>
    <s v="41"/>
    <s v="Gestión del cambio climático para un desarrollo bajo en carbono y resiliente al clima"/>
    <s v="Ambiente y Desarrollo Sostenible"/>
    <s v="32"/>
    <s v="Gestión del cambio climático para un desarrollo bajo en carbono y resiliente al clima"/>
    <s v="3206"/>
    <s v="Servicio de divulgación de la información en gestión del cambio climático para un desarrollo bajo en carbono y resiliente al clima"/>
    <s v="3206005"/>
    <s v="Campañas de información en gestión de cambio climático realizadas"/>
    <s v="320600500"/>
    <s v="Acciones orientadas a difundir la información en gestión del cambio climático para un desarrollo bajo en carbono y resiliente al clima"/>
    <s v="Número de campañas"/>
    <s v="No"/>
    <s v="Número"/>
    <n v="4"/>
    <s v="Acumulativo"/>
    <x v="8"/>
    <n v="0"/>
    <n v="1"/>
    <n v="2"/>
    <n v="1"/>
    <m/>
    <s v="Taller de gestión de animales en emergencia (Tipo Banco: Banco de Gestiones) (Meta de la gestión: 1)_x000a__x000a_Mesa Técnica Agroclimática (Tipo Banco: Banco de Gestiones) (Meta de la gestión: 1)_x000a__x000a_ Se realizó memorando de entendimiento  con la ONG The Nature Conservancy en el Marco del Proyecto Paisajes Futuro; Relacionado con la implementación de parcelas demostrativas de Ganaderia Regenerativa. (Tipo Banco: Banco de Gestiones) (Meta de la gestión: 1)"/>
    <s v="Taller de gestión de animales en emergencia (Tipo de banco: Banco de Gestiones) (Meta de la gestión: 1) (Ejecutado: 1)_x000a__x000a_Mesa Técnica Agroclimática (Tipo de banco: Banco de Gestiones) (Meta de la gestión: 1) (Ejecutado: 1)_x000a__x000a_ Se realizó memorando de entendimiento  con la ONG The Nature Conservancy en el Marco del Proyecto Paisajes Futuro; Relacionado con la implementación de parcelas demostrativas de Ganaderia Regenerativa. (Tipo de banco: Banco de Gestiones) (Meta de la gestión: 1) (Ejecutado: 1)"/>
    <s v="Fortalecimiento de la Gestión al Cambio Climatico en el departamento de Sucre. BPIN por generar. Meta 2_x000a__x000a_MESA TECNICA AGROCLIMATICA EN EL MUNICIPIO DE SINCELEJO (Meta Programada: 1) (Tipo de Banco: Banco de Gestiones)_x000a__x000a_MESA TECNICA AGROCLIMATICA EN EL MUNICIPIO DE CAIMITO (Meta Programada: 1) (Tipo de Banco: Banco de Gestiones)"/>
    <s v="MESA TECNICA AGROCLIMATICA EN EL MUNICIPIO DE SINCELEJO (Meta programada: 1) (Ejecución: 1) (Tipo de banco: Banco de Gestiones)_x000a__x000a_MESA TECNICA AGROCLIMATICA EN EL MUNICIPIO DE CAIMITO (Meta programada: 1) (Ejecución: 1) (Tipo de banco: Banco de Gestiones)"/>
    <m/>
    <m/>
    <m/>
    <m/>
    <n v="3"/>
    <n v="1"/>
    <s v="Superior"/>
    <n v="2"/>
    <n v="1"/>
    <s v="Superior"/>
    <n v="5"/>
    <n v="1"/>
    <s v="Superior"/>
    <n v="25000000"/>
    <n v="0"/>
    <n v="0"/>
    <n v="0"/>
    <n v="0"/>
    <n v="0"/>
    <n v="0"/>
    <n v="0"/>
    <n v="0"/>
    <n v="0"/>
    <n v="25000000"/>
    <n v="25000000"/>
    <n v="0"/>
    <n v="0"/>
    <n v="0"/>
    <n v="0"/>
    <n v="0"/>
    <n v="0"/>
    <n v="0"/>
    <n v="0"/>
    <n v="0"/>
    <n v="25000000"/>
    <n v="25000000"/>
    <n v="0"/>
    <n v="0"/>
    <n v="0"/>
    <n v="0"/>
    <n v="0"/>
    <n v="0"/>
    <n v="0"/>
    <n v="0"/>
    <n v="0"/>
    <n v="25000000"/>
    <n v="25000000"/>
    <n v="0"/>
    <n v="0"/>
    <n v="0"/>
    <n v="0"/>
    <n v="0"/>
    <n v="0"/>
    <n v="0"/>
    <n v="0"/>
    <n v="0"/>
    <n v="25000000"/>
    <n v="100000000"/>
    <m/>
    <m/>
  </r>
  <r>
    <s v="MT302"/>
    <s v="4"/>
    <s v="Territorio, Sostenibilidad y Oportunidades"/>
    <s v="Inversión pública en cambio climático (mitigación, adaptación e integral)"/>
    <s v="24831562484,810001"/>
    <s v=""/>
    <s v="2022"/>
    <s v="Sistema MRV de financimiento climático con información de SIIF, SISFUT y SGR."/>
    <s v="34831562484,809998"/>
    <s v="2. Hambre cero _x000a_12. Producción y consumo responsables _x000a_13. Acción por el Clima"/>
    <s v="Medio Ambiente"/>
    <s v="41"/>
    <s v="Gestión del cambio climático para un desarrollo bajo en carbono y resiliente al clima"/>
    <s v="Ambiente y Desarrollo Sostenible"/>
    <s v="32"/>
    <s v="Gestión del cambio climático para un desarrollo bajo en carbono y resiliente al clima"/>
    <s v="3206"/>
    <s v="Servicio de educación informal en gestión del cambio climático para un desarrollo bajo en carbono y resiliente al clima"/>
    <s v="3206008"/>
    <s v="Número de entidades orientadas"/>
    <s v="320600800"/>
    <s v="Incluye la realización de jornadas de educación, información y sensibilización dirigidos al público de educación formal."/>
    <s v="Número de entidades"/>
    <s v="No"/>
    <s v="Número"/>
    <n v="26"/>
    <s v="Acumulativo"/>
    <x v="8"/>
    <n v="0"/>
    <n v="0"/>
    <n v="13"/>
    <n v="13"/>
    <m/>
    <s v="Entidades atendidas a traves de la mesa técnica agroclimatica del departamento de Sucre y el taller para la atención de animales ante emergencia del cambio climatico (Tipo Banco: Banco de Gestiones) (Meta de la gestión: 26)"/>
    <s v="Entidades atendidas a traves de la mesa técnica agroclimatica del departamento de Sucre y el taller para la atención de animales ante emergencia del cambio climatico (Tipo de banco: Banco de Gestiones) (Meta de la gestión: 26) (Ejecutado: 33)"/>
    <m/>
    <m/>
    <s v="Gestión a traves de MOU suscrito con la ONG The Nature Conservancy en el Marco del Proyecto Paisajes Futuros. Relacionado con la implementación de parcelas demostrativas de Ganaderia Regenerativa. Meta : 13 (Bpin: )"/>
    <m/>
    <m/>
    <m/>
    <n v="33"/>
    <n v="1"/>
    <s v="Superior"/>
    <m/>
    <n v="1"/>
    <s v="Superior"/>
    <n v="33"/>
    <n v="1"/>
    <s v="Superior"/>
    <n v="0"/>
    <n v="0"/>
    <n v="0"/>
    <n v="0"/>
    <n v="0"/>
    <n v="0"/>
    <n v="0"/>
    <n v="0"/>
    <n v="0"/>
    <n v="0"/>
    <n v="0"/>
    <n v="26000000"/>
    <n v="0"/>
    <n v="0"/>
    <n v="0"/>
    <n v="0"/>
    <n v="0"/>
    <n v="0"/>
    <n v="0"/>
    <n v="0"/>
    <n v="0"/>
    <n v="26000000"/>
    <n v="19000000"/>
    <n v="0"/>
    <n v="0"/>
    <n v="0"/>
    <n v="0"/>
    <n v="0"/>
    <n v="0"/>
    <n v="0"/>
    <n v="0"/>
    <n v="0"/>
    <n v="19000000"/>
    <n v="35000000"/>
    <n v="0"/>
    <n v="0"/>
    <n v="0"/>
    <n v="0"/>
    <n v="0"/>
    <n v="0"/>
    <n v="0"/>
    <n v="0"/>
    <n v="0"/>
    <n v="35000000"/>
    <n v="80000000"/>
    <m/>
    <m/>
  </r>
  <r>
    <s v="MT303"/>
    <s v="1"/>
    <s v="Territorio, Sostenibilidad y Oportunidades"/>
    <s v="Área de Manglares"/>
    <s v="12308"/>
    <s v=""/>
    <s v="2014"/>
    <s v="Terridata, DNP"/>
    <s v="12508"/>
    <s v="Area de Manglares"/>
    <s v="Medio Ambiente"/>
    <s v="42"/>
    <s v="Educación Ambiental para la sostenibilidad "/>
    <s v="Ambiente y Desarrollo Sostenible"/>
    <s v="32"/>
    <s v="Gestión integral de mares, costas y recursos acuáticos"/>
    <s v="3207"/>
    <s v="Servicio de restauración ecológica de ecosistemas de manglar"/>
    <s v="3207019"/>
    <s v="Manglar en proceso de restauración"/>
    <s v="320701900"/>
    <s v="Acciones orientadas a restablecer los ecosistemas de manglares degradados a una condición similar al ecosistema pre disturbio respecto a su composición, estructura y funcionamiento. Además el ecosistema resultante debe ser un sistema auto sostenible y debe garantizar la conservación de especies, del ecosistema en general así como de la mayoría de sus bienes y servicio."/>
    <s v="Hectáreas de manglar"/>
    <s v="No"/>
    <s v="Hectáreas"/>
    <n v="200"/>
    <s v="Acumulativo"/>
    <x v="8"/>
    <n v="0"/>
    <n v="0"/>
    <n v="0"/>
    <n v="200"/>
    <m/>
    <m/>
    <m/>
    <m/>
    <m/>
    <s v="RESTAURACIÓN, CONSERVACIÓN Y ADECUACION DEL ECOSISTEMA DE MANGLARES Y DE LA HIDRODINÁMICA DESDE LA GOBERNANZA AMBIENTAL BASADA EN CAPACIDADES DEL PARQUE NATURAL DEL SISTEMA MANGLARICO DE LA ZONA DE BOCA DE GUACAMAYA (Bpin: 2024002700001) (Meta del proyecto: 180)_x000a__x000a_Restauración del ecosistema de manglares, bosque de corcho, bosque seco tropical y de la hidrodinámica del Santuario de Fauna y Flora El Corchal Mono Hernández San Onofre BPIN por generar. (Bpin: ) (Meta del proyecto: 100)"/>
    <m/>
    <m/>
    <m/>
    <m/>
    <m/>
    <m/>
    <m/>
    <m/>
    <m/>
    <n v="0"/>
    <n v="0"/>
    <s v="Minimo"/>
    <n v="0"/>
    <n v="0"/>
    <n v="0"/>
    <n v="0"/>
    <n v="0"/>
    <n v="0"/>
    <n v="0"/>
    <n v="0"/>
    <n v="0"/>
    <n v="0"/>
    <n v="0"/>
    <n v="0"/>
    <n v="0"/>
    <n v="0"/>
    <n v="0"/>
    <n v="0"/>
    <n v="0"/>
    <n v="0"/>
    <n v="0"/>
    <n v="0"/>
    <n v="500000000"/>
    <n v="500000000"/>
    <n v="0"/>
    <n v="0"/>
    <n v="0"/>
    <n v="0"/>
    <n v="0"/>
    <n v="0"/>
    <n v="0"/>
    <n v="0"/>
    <n v="0"/>
    <n v="8000000000"/>
    <n v="8000000000"/>
    <n v="0"/>
    <n v="0"/>
    <n v="0"/>
    <n v="0"/>
    <n v="0"/>
    <n v="0"/>
    <n v="0"/>
    <n v="0"/>
    <n v="0"/>
    <n v="0"/>
    <n v="0"/>
    <n v="8500000000"/>
    <m/>
    <m/>
  </r>
  <r>
    <s v="MT304"/>
    <s v="2"/>
    <s v="Territorio, Sostenibilidad y Oportunidades"/>
    <s v="Número de personas formadas en cultura y participación para la gestión ambiental y territorial"/>
    <s v="ND"/>
    <s v=""/>
    <s v="N/D"/>
    <s v="Gobernación de Sucre"/>
    <s v="120"/>
    <s v="4. Educación de Calidad. 13. Acción por el Clima."/>
    <s v="Medio Ambiente"/>
    <s v="42"/>
    <s v="Educación Ambiental para la sostenibilidad "/>
    <s v="Ambiente y Desarrollo Sostenible"/>
    <s v="32"/>
    <s v="Educación ambiental"/>
    <s v="3208"/>
    <s v="Servicio de asistencia técnica para la implementación de las estrategias educativo-ambientales y de participación"/>
    <s v="3208006"/>
    <s v="Estrategias educativo ambientales y de participación implementadas"/>
    <s v="320800600"/>
    <s v="Acciones encaminadas a implementar estrategias educativo ambientales y de participación en las entidades territoriales, por medio de los proyectos ambientales implementados "/>
    <s v="Número de estrategias"/>
    <s v="No"/>
    <s v="Número"/>
    <n v="2"/>
    <s v="Acumulativo"/>
    <x v="8"/>
    <n v="0"/>
    <n v="1"/>
    <n v="1"/>
    <n v="0"/>
    <m/>
    <s v="Jornada de Agroinustria y Sostenibilidad Ambiental; Conm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quot; Tu casa noApoyo a la Conemoración de la Conservación del Cangrejo Azul; Festival Sumate al Bosque es su Casa&quot;; Jornada de Limpieza de puntos critios de acumulación de Residuos (Tipo Banco: Banco de Gestiones) (Meta de la gestión: 8)"/>
    <s v="Jornada de Agroinustria y Sostenibilidad Ambiental; Conmemoracion del mes del Mono Titi Cabeciblanco; Apoyo al proyecto trasformación ambiental con valor social de CECAR; Mesas Tecnicas Agroclimaticas; Apoyo al fortalecimiento de procesos educativos en el municipio de Sincelejo con ADS; Conmemoración del dia Mundial de la Educación Ambiental; Campaña Ambiental para protección de Fauna Silvestre en apoyo a Carsucre &quot; Tu casa noApoyo a la Conemoración de la Conservación del Cangrejo Azul; Festival Sumate al Bosque es su Casa&quot;; Jornada de Limpieza de puntos critios de acumulación de Residuos (Tipo de banco: Banco de Gestiones) (Meta de la gestión: 8) (Ejecutado: 8)"/>
    <s v="Estrategias desarrolladas a través de la conmemoración de las fechas ambientales en el departamento de Sucre (Meta Programada: 1) (Tipo de Banco: Banco de Gestiones)"/>
    <m/>
    <m/>
    <m/>
    <m/>
    <m/>
    <n v="8"/>
    <n v="1"/>
    <s v="Superior"/>
    <m/>
    <n v="1"/>
    <s v="Superior"/>
    <n v="8"/>
    <n v="1"/>
    <s v="Superior"/>
    <n v="6000000"/>
    <n v="0"/>
    <n v="0"/>
    <n v="0"/>
    <n v="0"/>
    <n v="0"/>
    <n v="0"/>
    <n v="0"/>
    <n v="0"/>
    <n v="0"/>
    <n v="6000000"/>
    <n v="6000000"/>
    <n v="0"/>
    <n v="0"/>
    <n v="0"/>
    <n v="0"/>
    <n v="0"/>
    <n v="0"/>
    <n v="0"/>
    <n v="0"/>
    <n v="0"/>
    <n v="6000000"/>
    <n v="6000000"/>
    <n v="0"/>
    <n v="0"/>
    <n v="0"/>
    <n v="0"/>
    <n v="0"/>
    <n v="0"/>
    <n v="0"/>
    <n v="0"/>
    <n v="0"/>
    <n v="6000000"/>
    <n v="6000000"/>
    <n v="0"/>
    <n v="0"/>
    <n v="0"/>
    <n v="0"/>
    <n v="0"/>
    <n v="0"/>
    <n v="0"/>
    <n v="0"/>
    <n v="0"/>
    <n v="6000000"/>
    <n v="24000000"/>
    <m/>
    <m/>
  </r>
  <r>
    <s v="MT305"/>
    <s v="3"/>
    <s v="Territorio, Sostenibilidad y Oportunidades"/>
    <s v="Número de personas formadas en cultura y participación para la gestión ambiental y territorial"/>
    <s v="ND"/>
    <s v=""/>
    <s v="N/D"/>
    <s v="Gobernación de Sucre"/>
    <s v="120"/>
    <s v="4. Educación de Calidad. 13. Acción por el Clima."/>
    <s v="Medio Ambiente"/>
    <s v="42"/>
    <s v="Educación Ambiental para la sostenibilidad "/>
    <s v="Ambiente y Desarrollo Sostenible"/>
    <s v="32"/>
    <s v="Educación ambiental"/>
    <s v="3208"/>
    <s v="Servicio de apoyo técnico a proyectos de educación ambiental y participación con enfoque diferencial"/>
    <s v="3208007"/>
    <s v="Proyectos de etnoeducación apoyados"/>
    <s v="320800700"/>
    <s v="Acciones orientadas a apoyar la implementación de los proyectos de educación ambiental y la participación con enfoque diferencial "/>
    <s v="Número de proyectos"/>
    <s v="No"/>
    <s v="Número"/>
    <n v="1"/>
    <s v="Acumulativo"/>
    <x v="8"/>
    <n v="0"/>
    <n v="0"/>
    <n v="1"/>
    <n v="0"/>
    <m/>
    <m/>
    <m/>
    <s v="Capacitación Ambiental para la Formación de Líderes Verdes, Emprendedores y Defensores de los Recursos Naturales en San Benito Abad, La Unión, Caimito y San Marcos, Sucre (BPIN: 202500000032239) (Meta del proyecto: 1) (Tipo de Banco: Banco Territorial)"/>
    <m/>
    <m/>
    <m/>
    <m/>
    <m/>
    <m/>
    <m/>
    <m/>
    <m/>
    <n v="0"/>
    <s v="Minimo"/>
    <n v="0"/>
    <n v="0"/>
    <s v="Minimo"/>
    <n v="0"/>
    <n v="0"/>
    <n v="0"/>
    <n v="0"/>
    <n v="0"/>
    <n v="0"/>
    <n v="0"/>
    <n v="0"/>
    <n v="0"/>
    <n v="0"/>
    <n v="0"/>
    <n v="0"/>
    <n v="0"/>
    <n v="0"/>
    <n v="0"/>
    <n v="0"/>
    <n v="0"/>
    <n v="0"/>
    <n v="0"/>
    <n v="500000000"/>
    <n v="0"/>
    <n v="500000000"/>
    <n v="0"/>
    <n v="0"/>
    <n v="0"/>
    <n v="0"/>
    <n v="0"/>
    <n v="0"/>
    <n v="0"/>
    <n v="0"/>
    <n v="500000000"/>
    <n v="0"/>
    <n v="500000000"/>
    <n v="0"/>
    <n v="0"/>
    <n v="0"/>
    <n v="0"/>
    <n v="0"/>
    <n v="0"/>
    <n v="550000000"/>
    <n v="0"/>
    <n v="500000000"/>
    <n v="0"/>
    <n v="1050000000"/>
    <n v="2050000000"/>
    <m/>
    <m/>
  </r>
  <r>
    <s v="MT306"/>
    <s v="4"/>
    <s v="Territorio, Sostenibilidad y Oportunidades"/>
    <s v="Número de personas formadas en cultura y participación para la gestión ambiental y territorial"/>
    <s v="ND"/>
    <s v=""/>
    <s v="N/D"/>
    <s v="Gobernación de Sucre"/>
    <s v="120"/>
    <s v="4. Educación de Calidad. 13. Acción por el Clima."/>
    <s v="Medio Ambiente"/>
    <s v="42"/>
    <s v="Educación Ambiental para la sostenibilidad "/>
    <s v="Ambiente y Desarrollo Sostenible"/>
    <s v="32"/>
    <s v="Educación ambiental"/>
    <s v="3208"/>
    <s v="Servicio de educación informal ambiental"/>
    <s v="3208010"/>
    <s v="Personas capacitadas"/>
    <s v="320801000"/>
    <s v="Acciones orientadas hacia el conocimiento de la biodiversidad y los ecosistemas para sensibilizar a la población despertar la conciencia ambiental."/>
    <s v="Número de personas"/>
    <s v="No"/>
    <s v="Número"/>
    <n v="120"/>
    <s v="Acumulativo"/>
    <x v="8"/>
    <n v="0"/>
    <n v="120"/>
    <n v="0"/>
    <n v="0"/>
    <s v="Festival Súmate al Bosque 2024: Apoyo de logística y Negocios verdes. (BPIN: Por Gestión) (Meta del Proyecto: 60) (Ejecución 2024: 60)"/>
    <s v="Conmemoriación del dia mundial de la educación ambiental; Capacitación en el manejo de residuos solidos; Capacitación en conservación de ecosistemas marinocosteros; Capacitación en el marco del proyecto transformación ambiental con valor social (Tipo Banco: Banco de Gestiones) (Meta de la gestión: 120)"/>
    <s v="Conmemoriación del dia mundial de la educación ambiental; Capacitación en el manejo de residuos solidos; Capacitación en conservación de ecosistemas marinocosteros; Capacitación en el marco del proyecto transformación ambiental con valor social (Tipo de banco: Banco de Gestiones) (Meta de la gestión: 120) (Ejecutado: 126)"/>
    <s v="Capacitación Ambiental para la Formación de Líderes Verdes, Emprendedores y Defensores de los Recursos Naturales en San Benito Abad, La Unión, Caimito y San Marcos, Sucre (BPIN: 202500000032239) (Meta del proyecto: 240) (Tipo de Banco: Banco Territorial) (Estado en Portafolio: En Ejecución)"/>
    <m/>
    <m/>
    <n v="60"/>
    <n v="1"/>
    <s v="Superior"/>
    <n v="126"/>
    <n v="1"/>
    <s v="Superior"/>
    <m/>
    <m/>
    <m/>
    <n v="186"/>
    <n v="1"/>
    <s v="Superior"/>
    <n v="0"/>
    <n v="0"/>
    <n v="0"/>
    <n v="0"/>
    <n v="0"/>
    <n v="0"/>
    <n v="0"/>
    <n v="0"/>
    <n v="0"/>
    <n v="0"/>
    <n v="0"/>
    <n v="0"/>
    <n v="0"/>
    <n v="0"/>
    <n v="0"/>
    <n v="0"/>
    <n v="0"/>
    <n v="0"/>
    <n v="0"/>
    <n v="0"/>
    <n v="0"/>
    <n v="0"/>
    <n v="21000000"/>
    <n v="0"/>
    <n v="0"/>
    <n v="0"/>
    <n v="0"/>
    <n v="0"/>
    <n v="0"/>
    <n v="0"/>
    <n v="0"/>
    <n v="0"/>
    <n v="21000000"/>
    <n v="40000000"/>
    <n v="0"/>
    <n v="0"/>
    <n v="0"/>
    <n v="0"/>
    <n v="0"/>
    <n v="0"/>
    <n v="0"/>
    <n v="0"/>
    <n v="0"/>
    <n v="40000000"/>
    <n v="61000000"/>
    <m/>
    <m/>
  </r>
  <r>
    <s v="MT307"/>
    <s v="5"/>
    <s v="Territorio, Sostenibilidad y Oportunidades"/>
    <s v="Número de personas formadas en cultura y participación para la gestión ambiental y territorial"/>
    <s v="ND"/>
    <s v=""/>
    <s v="N/D"/>
    <s v="Gobernación de Sucre"/>
    <s v="120"/>
    <s v="4. Educación de Calidad. 13. Acción por el Clima."/>
    <s v="Medio Ambiente"/>
    <s v="42"/>
    <s v="Educación Ambiental para la sostenibilidad "/>
    <s v="Ambiente y Desarrollo Sostenible"/>
    <s v="32"/>
    <s v="Educación ambiental"/>
    <s v="3208"/>
    <s v="Servicio de divulgación de la información de la política nacional de educación ambiental y participación"/>
    <s v="3208008"/>
    <s v="Campañas de educación ambiental y participación implementadas"/>
    <s v="320800800"/>
    <s v="Acciones orientadas a difundir la información ambiental en el marco de la educación ambiental "/>
    <s v="Número de campañas"/>
    <s v="No"/>
    <s v="Número"/>
    <n v="7"/>
    <s v="Acumulativo"/>
    <x v="8"/>
    <n v="1"/>
    <n v="1"/>
    <n v="2"/>
    <n v="3"/>
    <s v="APORTES PARA LA PARTICIPACIÓN EN LA COP16, MEDIANTE EL DESARROLLO DE POLÍTICAS Y ESTRATEGIAS EMPRESARIALES Y COMERCIALES, COMO MECANISMO DE PROMOCIÓN TURÍSTICA Y CULTURA DEL DEPARTAMENTO DE SUCRE (BPIN: 2024002700141) (Meta del Proyecto: 1) (Ejecución 2024: 1)_x000a__x000a_Campaña Súmate al Bosque (BPIN: Por Gestión) (Meta del Proyecto: ) (Ejecución 2024: )"/>
    <s v="Campaña de Agroindustria Sostenible e Innovación para el Desarrollo Regional. (Tipo Banco: Banco de Gestiones) (Meta de la gestión: 1)"/>
    <s v="Campaña de Agroindustria Sostenible e Innovación para el Desarrollo Regional. (Tipo de banco: Banco de Gestiones) (Meta de la gestión: 1) (Ejecutado: 1)"/>
    <s v="Capacitación Ambiental para la Formación de Líderes Verdes, Emprendedores y Defensores de los Recursos Naturales en San Benito Abad, La Unión, Caimito y San Marcos, Sucre (BPIN: 202500000032239) (Meta del proyecto: 12) (Tipo de Banco: Banco Territorial)"/>
    <m/>
    <s v="Gestión por funcionamiento a traves de los profesionales de Apoyo de la Secretaría de Desarrollo Economico y Medio Ambiente Meta : 3 (Bpin: )"/>
    <n v="1"/>
    <n v="1"/>
    <s v="Superior"/>
    <n v="1"/>
    <n v="1"/>
    <s v="Superior"/>
    <m/>
    <n v="0"/>
    <s v="Minimo"/>
    <n v="2"/>
    <n v="0.2857142857142857"/>
    <s v="Minimo"/>
    <n v="21000000"/>
    <n v="0"/>
    <n v="0"/>
    <n v="0"/>
    <n v="0"/>
    <n v="0"/>
    <n v="0"/>
    <n v="0"/>
    <n v="0"/>
    <n v="0"/>
    <n v="21000000"/>
    <n v="21000000"/>
    <n v="0"/>
    <n v="0"/>
    <n v="0"/>
    <n v="0"/>
    <n v="0"/>
    <n v="0"/>
    <n v="0"/>
    <n v="0"/>
    <n v="0"/>
    <n v="21000000"/>
    <n v="21000000"/>
    <n v="0"/>
    <n v="0"/>
    <n v="0"/>
    <n v="0"/>
    <n v="0"/>
    <n v="0"/>
    <n v="0"/>
    <n v="0"/>
    <n v="0"/>
    <n v="21000000"/>
    <n v="21000000"/>
    <n v="0"/>
    <n v="0"/>
    <n v="0"/>
    <n v="0"/>
    <n v="0"/>
    <n v="0"/>
    <n v="0"/>
    <n v="0"/>
    <n v="0"/>
    <n v="21000000"/>
    <n v="84000000"/>
    <m/>
    <m/>
  </r>
  <r>
    <s v="MT308"/>
    <s v="1"/>
    <s v="Territorio, Sostenibilidad y Oportunidades"/>
    <s v="Cobertura de gas natural en el departamento de Sucre"/>
    <s v="55% (Urbana:96,2. Rural: 16)"/>
    <s v="Porcentaje (Multiplicado por 100)"/>
    <s v="2022"/>
    <s v="UPME 2022"/>
    <s v="60% (Urbana: 98,2. Rural: 24)"/>
    <s v="7. Energía asequible y no contaminante"/>
    <s v="Minas y Energía"/>
    <s v="43"/>
    <s v="Acceso al Servicio público de gas domiciliario"/>
    <s v="Minas y energía"/>
    <s v="21"/>
    <s v="Acceso al servicio público domiciliario de gas combustible"/>
    <s v="2101"/>
    <s v="Estudios de pre inversión"/>
    <s v="2101002"/>
    <s v="Estudios de pre inversión realizados"/>
    <s v="210100200"/>
    <s v="Conjunto de análisis y estudios necesarios para evaluar, desde el punto de vista técnico y económico, la viabilidad de emprender un proyecto de infraestructura en los municipios y las zonas rurales dentro del área de influencia de los gasoductos troncales"/>
    <s v="Número de estudios"/>
    <s v="No"/>
    <s v="Número"/>
    <n v="2"/>
    <s v="Acumulativo"/>
    <x v="13"/>
    <n v="0"/>
    <n v="2"/>
    <n v="0"/>
    <n v="0"/>
    <m/>
    <s v="ESTUDIOS DE PREINVERSIÓN DEL PROYECTO: INSTALACIÓN REDES PARA SUMINISTRO DE GAS NATURAL DOMICILIARIO, EN LOS CORREGIMIENTOS Y VEREDAS DE LOS MUNICIPIOS DE TOLUVIEJO, COLOSO, CHALAN, OVEJAS Y MORROA, DEPARTAMENTO DE SUCRE (Tipo Banco: Banco de Gestiones) (Meta de la gestión: 1)_x000a__x000a_ESTUDIOS Y DISEÑOS PARA LA MASIFICACION DE GAS COMBUSTIBLE DOMICILIARIO POR REDES PARA LA ZONA RURAL DE LOS MUNICIPIOS DE SAN ONOFRE, SAN ANTONIO DE PALMITO, TOLÚ, CAIMITO Y EL ROBLE, DEL DEPARTAMENTO DE SUCRE (BPIN: 2025002700023) (Tipo de Banco: Banco de Regalías)"/>
    <s v="ESTUDIOS Y DISEÑOS PARA LA MASIFICACION DE GAS COMBUSTIBLE DOMICILIARIO POR REDES PARA LA ZONA RURAL DE LOS MUNICIPIOS DE SAN ONOFRE, SAN ANTONIO DE PALMITO, TOLÚ, CAIMITO Y EL ROBLE, DEL DEPARTAMENTO DE SUCRE (BPIN: 2025002700023) (Tipo de banco: Banco de Regalías) (Meta total del proyecto: 1) (Ejecutado: 1.0)_x000a__x000a_ESTUDIOS DE PREINVERSIÓN DEL PROYECTO: INSTALACIÓN REDES PARA SUMINISTRO DE GAS NATURAL DOMICILIARIO, EN LOS CORREGIMIENTOS Y VEREDAS DE LOS MUNICIPIOS DE TOLUVIEJO, COLOSO, CHALAN, OVEJAS Y MORROA, DEPARTAMENTO DE SUCRE (Tipo de banco: Banco de Gestiones) (Meta de la gestión: 1) (Ejecutado: 1)"/>
    <m/>
    <m/>
    <m/>
    <m/>
    <m/>
    <m/>
    <n v="2"/>
    <n v="1"/>
    <s v="Superior"/>
    <m/>
    <m/>
    <m/>
    <n v="2"/>
    <n v="1"/>
    <s v="Superior"/>
    <n v="150000000"/>
    <n v="0"/>
    <n v="0"/>
    <n v="0"/>
    <n v="0"/>
    <n v="0"/>
    <n v="0"/>
    <n v="0"/>
    <n v="0"/>
    <n v="0"/>
    <n v="150000000"/>
    <n v="150000000"/>
    <n v="0"/>
    <n v="0"/>
    <n v="0"/>
    <n v="0"/>
    <n v="0"/>
    <n v="0"/>
    <n v="0"/>
    <n v="0"/>
    <n v="0"/>
    <n v="150000000"/>
    <n v="0"/>
    <n v="0"/>
    <n v="0"/>
    <n v="0"/>
    <n v="0"/>
    <n v="0"/>
    <n v="0"/>
    <n v="0"/>
    <n v="0"/>
    <n v="0"/>
    <n v="0"/>
    <n v="0"/>
    <n v="0"/>
    <n v="0"/>
    <n v="0"/>
    <n v="0"/>
    <n v="0"/>
    <n v="0"/>
    <n v="0"/>
    <n v="0"/>
    <n v="0"/>
    <n v="0"/>
    <n v="300000000"/>
    <m/>
    <m/>
  </r>
  <r>
    <s v="MT309"/>
    <s v="2"/>
    <s v="Territorio, Sostenibilidad y Oportunidades"/>
    <s v="Cobertura de gas natural en el departamento de Sucre"/>
    <s v="55% (Urbana:96,2. Rural: 16)"/>
    <s v="Porcentaje (Multiplicado por 100)"/>
    <s v="2022"/>
    <s v="UPME 2022"/>
    <s v="60% (Urbana: 98,2. Rural: 24)"/>
    <s v="7. Energía asequible y no contaminante"/>
    <s v="Minas y Energía"/>
    <s v="43"/>
    <s v="Acceso al Servicio público de gas domiciliario"/>
    <s v="Minas y energía"/>
    <s v="21"/>
    <s v="Acceso al servicio público domiciliario de gas combustible"/>
    <s v="2101"/>
    <s v="Redes domiciliarias de gas combustibles instaladas"/>
    <s v="2101016"/>
    <s v="viviendas con red interna de gas combustible instalada"/>
    <s v="210101600"/>
    <s v="Permite la conexión de las viviendas a la red de distribución local de gas domiciliario. Incluye acometida y medidor."/>
    <s v="Número de viviendas"/>
    <s v="No"/>
    <s v="Número"/>
    <n v="12308"/>
    <s v="Acumulativo"/>
    <x v="13"/>
    <n v="3600"/>
    <n v="4500"/>
    <n v="2104"/>
    <n v="2104"/>
    <s v="SUBSIDIO AL CARGO POR CONEXIÓN E INSTALACIÓN INTERNA DEL SERVICIO DE GAS NATURAL PARA LOS USUARIOS ESTRATO 1 Y 2 DEL DEPARTAMENTO DE SUCRE - Homologado (BPIN: 2023002700076) (Meta del Proyecto: 3600) (Ejecución 2024: 3402)"/>
    <s v="COFINANCIACIÓN FASE 1 DE SUBSIDIOS AL CARGO POR CONEXIÓN E INSTALACIÓN INTERNA DEL SERVICIO DE GAS DOMICILIARIO PARA USUARIOS ESTRATO 1 Y 2 DEL MUNICIPIO DE SAN LUIS DE SINCE, SUCRE. (Tipo Banco: Banco de Gestiones) (Meta de la gestión: 174)_x000a__x000a_COFINANCIACIÓN FASE 1  DE SUSBSIDIOS AL CARGO POR CONEXIÓN E INSTALACIÓN INTERNA DEL SERVICIO DE GAS NATURAL PARA USUARIOS ESTRATO 1 Y 2 DEL MUNICIPIO DE TOLUVIEJO (BPIN: 2024002700066) (Tipo de Banco: Banco de Regalías)_x000a__x000a_CONSTRUCCION ETAPA 1 DE REDES PARA EL SUMINISTRO DE GAS DOMICILIARIO Y CONEXIÓN DE USUARIOS DE MENORES INGRESOS DE LA ZONA RURAL DE SAN MARCOS Y LA CABECERA MUNICIPAL DE SUCRE, SUCRE (BPIN: 2024002700151) (Tipo de Banco: Banco de Regalías)_x000a__x000a_SUBSIDIO AL CARGO POR CONEXIÓN E INSTALACIÓN INTERNA DEL SERVICIO DE GAS NATURAL PARA LOS USUARIOS ESTRATO 1 Y 2 DEL DEPARTAMENTO DE SUCRE (BPIN: 2023002700076) (Tipo de Banco: Banco de Regalías)_x000a__x000a_SUBSIDIO AL CARGO POR CONEXIÓN E INSTALACIÓN INTERNA DEL SERVICIO DE GAS NATURAL PARA LOS USUARIOS ESTRATO 1 Y 2 DEL DEPARTAMENTO DE SUCRE (BPIN: 2023002700076) (Tipo de Banco: Banco de Regalías)"/>
    <s v="CONSTRUCCION ETAPA 1 DE REDES PARA EL SUMINISTRO DE GAS DOMICILIARIO Y CONEXIÓN DE USUARIOS DE MENORES INGRESOS DE LA ZONA RURAL DE SAN MARCOS Y LA CABECERA MUNICIPAL DE SUCRE, SUCRE (BPIN: 2024002700151) (Tipo de banco: Banco de Regalías) (Meta total del proyecto: 3536) (Ejecutado: 822.0)_x000a__x000a_COFINANCIACIÓN FASE 1  DE SUSBSIDIOS AL CARGO POR CONEXIÓN E INSTALACIÓN INTERNA DEL SERVICIO DE GAS NATURAL PARA USUARIOS ESTRATO 1 Y 2 DEL MUNICIPIO DE TOLUVIEJO (BPIN: 2024002700066) (Tipo de banco: Banco de Regalías) (Meta total del proyecto: 776) (Ejecutado: 766.0)_x000a__x000a_SUBSIDIO AL CARGO POR CONEXIÓN E INSTALACIÓN INTERNA DEL SERVICIO DE GAS NATURAL PARA LOS USUARIOS ESTRATO 1 Y 2 DEL DEPARTAMENTO DE SUCRE (BPIN: 2023002700076) (Tipo de banco: Banco de Regalías) (Meta total del proyecto: 5315) (Ejecutado: 1780.0)_x000a__x000a_COFINANCIACIÓN FASE 1 DE SUBSIDIOS AL CARGO POR CONEXIÓN E INSTALACIÓN INTERNA DEL SERVICIO DE GAS DOMICILIARIO PARA USUARIOS ESTRATO 1 Y 2 DEL MUNICIPIO DE SAN LUIS DE SINCE, SUCRE. (Tipo de banco: Banco de Gestiones) (Meta de la gestión: 174) (Ejecutado: 174)"/>
    <s v="COFINANCIACIÓN FASE 1  DE SUSBSIDIOS AL CARGO POR CONEXIÓN E INSTALACIÓN INTERNA DEL SERVICIO DE GAS NATURAL PARA USUARIOS ESTRATO 1 Y 2 DEL MUNICIPIO DE TOLUVIEJO (BPIN: 2024002700066) (Meta del proyecto: 776) (Tipo de Banco: Banco de Regalías) (Estado en Portafolio: En Ejecución)_x000a__x000a_CONSTRUCCION ETAPA 1 DE REDES PARA EL SUMINISTRO DE GAS DOMICILIARIO Y CONEXIÓN DE USUARIOS DE MENORES INGRESOS DE LA ZONA RURAL DE SAN MARCOS Y LA CABECERA MUNICIPAL DE SUCRE, SUCRE (BPIN: 2024002700151) (Meta del proyecto: 2714) (Tipo de Banco: Banco de Regalías) (Estado en Portafolio: En Ejecución)_x000a__x000a_AUNAR ESFUERZOS PARA LA COFINANCIACIÓN DE SUBSIDIO AL CARGO POR CONEXIÓN,_x000d__x000a_CERTIFICACIÓN PREVIA E INSTALACIÓN INTERNAS DEL SERVICIO DE GAS NATURAL DOMICILIARIO PARA USUARIOS DE ESTRATOS 1 Y 2 EN LOS CORREGIMIENTOS BARAYA (GALERAS)Y CIENAGUITA (TOLUVIEJO) Y DE LOS SECTORES/BARRIOS CASTAÑEDA (SINCELEJO) Y ARROYO SECO (TOLUVIEJO) DEL DEPARTAMENTO DE SUCRE” (BPIN: Pendiente) (Meta del proyecto: 791)_x000a__x000a_CONSTRUCCIÓN DE REDES PARA SUMINISTRO DE GAS NATURAL DOMICILIARIO Y CONEXIÓN DE USUARIOS DE MENORES INGRESOS DE LOS MUNICIPIOS DE BETULIA, COROZAL, SAMPUÉS, SAN LUIS DE SINCE Y EL ROBLE, SUCRE (Meta del proyecto: 1657)"/>
    <m/>
    <s v="AUNAR ESFUERZOS PARA LA COFINANCIACIÓN DE SUBSIDIO AL CARGO POR CONEXIÓN,_x000d__x000a_CERTIFICACIÓN PREVIA E INSTALACIÓN INTERNAS DEL SERVICIO DE GAS NATURAL DOMICILIARIO PARA USUARIOS DE ESTRATOS 1 Y 2 EN LOS CORREGIMIENTOS BARAYA (GALERAS)Y CIENAGUITA (TOLUVIEJO) Y DE LOS SECTORES/BARRIOS CASTAÑEDA (SINCELEJO) Y ARROYO SECO (TOLUVIEJO) DEL DEPARTAMENTO DE SUCRE” (Bpin: Pendiente) (Tipo de banco: Sin Tipo de Banco)_x000a__x000a_CONSTRUCCIÓN DE REDES PARA SUMINISTRO DE GAS NATURAL DOMICILIARIO Y CONEXIÓN DE USUARIOS DE MENORES INGRESOS DE LOS MUNICIPIOS DE BETULIA, COROZAL, SAMPUÉS, SAN LUIS DE SINCE Y EL ROBLE, SUCRE. (Bpin: Pendiente) (Meta del proyecto: 1658)"/>
    <n v="3402"/>
    <n v="0.94499999999999995"/>
    <s v="Alto"/>
    <n v="3542"/>
    <n v="0.78711111111111109"/>
    <s v="Alto"/>
    <m/>
    <n v="0"/>
    <s v="Minimo"/>
    <n v="6944"/>
    <n v="0.56418589535261621"/>
    <s v="Medio"/>
    <n v="0"/>
    <n v="0"/>
    <n v="0"/>
    <n v="0"/>
    <n v="0"/>
    <n v="0"/>
    <n v="0"/>
    <n v="0"/>
    <n v="4624136859.6999998"/>
    <n v="0"/>
    <n v="4624136859.6999998"/>
    <n v="0"/>
    <n v="0"/>
    <n v="0"/>
    <n v="0"/>
    <n v="0"/>
    <n v="0"/>
    <n v="8228590114.3999996"/>
    <n v="0"/>
    <n v="9181284388.2999992"/>
    <n v="0"/>
    <n v="17409874502.700001"/>
    <n v="0"/>
    <n v="0"/>
    <n v="0"/>
    <n v="0"/>
    <n v="0"/>
    <n v="0"/>
    <n v="11636948893"/>
    <n v="0"/>
    <n v="2909237223"/>
    <n v="0"/>
    <n v="14546186116"/>
    <n v="0"/>
    <n v="0"/>
    <n v="0"/>
    <n v="0"/>
    <n v="0"/>
    <n v="0"/>
    <n v="15723687556"/>
    <n v="0"/>
    <n v="3930921889"/>
    <n v="0"/>
    <n v="19654609445"/>
    <n v="56234806923.400009"/>
    <s v="Se debe homologar el proyecto de Surtigas (2023002700076)_x000a_Gasificación Sucre y San Marcos (Pendiente BPIN)_x000a_Gasificación Sabanas (Pendiente BPIN)_x000a_Gasificación Toluviejo 1 fase (2024002700066)_x000a_Gasificación Sucre 2 fase(Pendiente BPIN, priorizado en ruta)_x000a_Se encuentra en ejecución el proyecto de gasificación con el cual se espera tener una meta de 5,315 viviendas conb redes instaladas, este se espera culminarlo en diciembre 30 de 2024, en la actualidad se tiene un avance de 32%"/>
    <m/>
  </r>
  <r>
    <s v="MT310"/>
    <s v="3"/>
    <s v="Territorio, Sostenibilidad y Oportunidades"/>
    <s v="Cobertura de gas natural en el departamento de Sucre"/>
    <s v="55% (Urbana:96,2. Rural: 16)"/>
    <s v="Porcentaje (Multiplicado por 100)"/>
    <s v="2022"/>
    <s v="UPME 2022"/>
    <s v="60% (Urbana: 98,2. Rural: 24)"/>
    <s v="7. Energía asequible y no contaminante"/>
    <s v="Minas y Energía"/>
    <s v="43"/>
    <s v="Acceso al Servicio público de gas domiciliario"/>
    <s v="Minas y energía"/>
    <s v="21"/>
    <s v="Acceso al servicio público domiciliario de gas combustible"/>
    <s v="2101"/>
    <s v="Servicio de apoyo financiero para la financiación de proyectos de infraestructura para el servicio público de gas"/>
    <s v="2101011"/>
    <s v="Proyectos financiados"/>
    <s v="210101100"/>
    <s v="Comprende el aporte de recursos del Fondo Especial Cuota de Fomento con el objeto completar los recursos necesarios para la ejecución total de proyectos elegibles dirigidos al desarrollo de la infraestructura para el uso del gas natural."/>
    <s v="Número de proyectos"/>
    <s v="No"/>
    <s v="Número"/>
    <n v="2"/>
    <s v="Acumulativo"/>
    <x v="13"/>
    <n v="0"/>
    <n v="0"/>
    <n v="2"/>
    <n v="0"/>
    <m/>
    <s v="CONSTRUCCIÓN DE REDES PARA SUMINISTRO DE GAS NATURAL DOMICILIARIO Y CONEXIÓN DE USUARIOS DE MENORES INGRESOS DE LOS MUNICIPIOS DE BETULIA, COROZAL, SAMPUÉS, SAN LUIS DE SINCE Y EL ROBLE, SUCRE. (BPIN: ) (Tipo de Banco: Sin Tipo de Banco)"/>
    <m/>
    <s v="ESTUDIO Y DISEÑO PARA LA MASIFICACION DE GAS COMBUSTIBLE DOMICILIARIO POR REDES PARA LA ZONA RURAL DE LOS MUNCIPIOS DE SAN ONOFRE, SAN ANTONIO DE PALMITO, TOLÚ, CAIMITO Y EL ROBLE, DEL DEPARTAMENTO DE SUCRE. (BPIN: 2025002700023) (Tipo de Banco: Banco de Regalías)_x000a__x000a_En el marco del proyecto CONSTRUCCION ETAPA 1 DE REDES PARA EL SUMINISTRO DE GAS DOMICILIARIO Y CONEXIÓN DE USUARIOS DE MENORES INGRESOS DE LA ZONA RURAL DE SAN MARCOS Y LA CABECERA MUNICIPAL DE SUCRE, se financia infraestructura para el servicio de gas (Meta Programada: 1) (Tipo de Banco: Banco de Gestiones)_x000a__x000a_En el marco del proyecto CONSTRUCCIÓN DE REDES PARA SUMINISTRO DE GAS NATURAL DOMICILIARIO Y CONEXIÓN DE USUARIOS DE MENORES INGRESOS DE LOS MUNICIPIOS DE COLOSÓ, CHALÁN, OVEJAS, MORROA SUCRE, se financia infraestructura para el servicio de gas (Meta Programada: 1) (Tipo de Banco: Banco de Gestiones)"/>
    <m/>
    <s v="Gasificación Chalán (Pendiente BPIN) (Bpin: )_x000a__x000a_Gasificación Toluviejo (Pendiente BPIN) (Bpin: )"/>
    <m/>
    <m/>
    <m/>
    <m/>
    <m/>
    <m/>
    <m/>
    <n v="0"/>
    <s v="Minimo"/>
    <n v="0"/>
    <n v="0"/>
    <s v="Minimo"/>
    <n v="0"/>
    <n v="0"/>
    <n v="0"/>
    <n v="0"/>
    <n v="0"/>
    <n v="0"/>
    <n v="0"/>
    <n v="0"/>
    <n v="0"/>
    <n v="0"/>
    <n v="0"/>
    <n v="0"/>
    <n v="0"/>
    <n v="0"/>
    <n v="0"/>
    <n v="0"/>
    <n v="0"/>
    <n v="0"/>
    <n v="0"/>
    <n v="0"/>
    <n v="0"/>
    <n v="0"/>
    <n v="0"/>
    <n v="0"/>
    <n v="0"/>
    <n v="0"/>
    <n v="0"/>
    <n v="0"/>
    <n v="0"/>
    <n v="0"/>
    <n v="0"/>
    <n v="0"/>
    <n v="0"/>
    <n v="0"/>
    <n v="0"/>
    <n v="0"/>
    <n v="0"/>
    <n v="0"/>
    <n v="0"/>
    <n v="0"/>
    <n v="0"/>
    <n v="0"/>
    <n v="0"/>
    <n v="0"/>
    <n v="0"/>
    <s v="Gasificación Sabanas (Pendiente BPIN)_x000a_Gasificación san Onofre (Pendiente BPIN)"/>
    <s v="Proyecto para gasificacion zona rural san onofe y la mojana-san  jorge"/>
  </r>
  <r>
    <s v="MT311"/>
    <s v="1"/>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Estudios de pre inversión"/>
    <s v="2102033"/>
    <s v="Estudios de pre inversión realizados"/>
    <s v="210203300"/>
    <s v="Conjunto de análisis y estudios necesarios para evaluar, desde el punto de vista técnico y económico, la viabilidad de emprender un proyecto de infraestructura  de energía eléctrica"/>
    <s v="Número de Estudios de pre inversión realizados"/>
    <s v="No"/>
    <s v="Número"/>
    <n v="1"/>
    <s v="Acumulativo"/>
    <x v="13"/>
    <n v="0"/>
    <n v="1"/>
    <n v="0"/>
    <n v="0"/>
    <m/>
    <s v="ELABORACIÓN DE ESTUDIOS Y DISEÑOS EN FASE 3 DE SOLUCIONES DE ENERGÍA NO CONVENCIONAL (FOTOVOLTAICA) PARA EL SUMINISTRO DE ENERGÍA ELÉCTRICA A LAS INSTITUCIONES EDUCATIVAS OFICIALES DEL DEPARTAMENTO DE SUCRE (BPIN: 2024002700081) (Tipo de Banco: Banco Territorial)"/>
    <s v="Elaboración DE ESTUDIOS Y DISEÑOS EN FASE 3 DE SOLUCIONES DE ENERGÍA NO CONVENCIONAL (FOTOVOLTAICA) PARA EL SUMINISTRO DE ENERGÍA ELÉCTRICA A LOS ESTABLECIMIENTOS EDUCATIVOS OFICIALES NO CERTIFICADOS DEL DEPARTAMENTO DE  Sucre (Bpin: 2024002700081) (Tipo de Banco: Banco Territorial) (Meta total del indicador: 1.0) (Meta total de la vigencia: 1.0) (Ejecutado: 1.0)"/>
    <m/>
    <m/>
    <m/>
    <m/>
    <m/>
    <m/>
    <n v="1"/>
    <n v="1"/>
    <s v="Superior"/>
    <m/>
    <m/>
    <m/>
    <n v="1"/>
    <n v="1"/>
    <s v="Superior"/>
    <n v="0"/>
    <n v="120000000"/>
    <n v="0"/>
    <n v="0"/>
    <n v="0"/>
    <n v="0"/>
    <n v="0"/>
    <n v="0"/>
    <n v="0"/>
    <n v="0"/>
    <n v="120000000"/>
    <n v="0"/>
    <n v="0"/>
    <n v="0"/>
    <n v="0"/>
    <n v="0"/>
    <n v="0"/>
    <n v="0"/>
    <n v="0"/>
    <n v="0"/>
    <n v="0"/>
    <n v="0"/>
    <n v="0"/>
    <n v="0"/>
    <n v="0"/>
    <n v="0"/>
    <n v="0"/>
    <n v="0"/>
    <n v="0"/>
    <n v="0"/>
    <n v="0"/>
    <n v="0"/>
    <n v="0"/>
    <n v="0"/>
    <n v="120000000"/>
    <n v="0"/>
    <n v="0"/>
    <n v="0"/>
    <n v="0"/>
    <n v="0"/>
    <n v="0"/>
    <n v="0"/>
    <n v="0"/>
    <n v="120000000"/>
    <n v="240000000"/>
    <s v="Estudios energía fotovoltaica para IE oficiales (2024002700081)"/>
    <s v="Estudios y diagnósticos para la im plementacion de energía fotovoltaicas en 100 instituciones edducativas del departamento, el cual se encuentra con estudios previos en la oficina de contratación, la ejecución se encuentra proyectada para dos meses, por l"/>
  </r>
  <r>
    <s v="MT312"/>
    <s v="2"/>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Redes domiciliarias de energía eléctrica instaladas"/>
    <s v="2102045"/>
    <s v="Viviendas conectadas a la red del sistema de distribución local de energía eléctrica"/>
    <s v="210204500"/>
    <s v="Permite la conexión de las viviendas a la red del sistema de distribución local de energía eléctrica. Incluye acometida y medidor."/>
    <s v="Número de viviendas"/>
    <s v="No"/>
    <s v="Número"/>
    <n v="1000"/>
    <s v="Acumulativo"/>
    <x v="13"/>
    <n v="0"/>
    <n v="341"/>
    <n v="288"/>
    <n v="500"/>
    <m/>
    <s v="NORMALIZACIÓN ELÉCTRICA SABANAS DE CALI, MORROA (Tipo Banco: Banco de Gestiones) (Meta de la gestión: 100)_x000a__x000a_NORMALIZACIÓN ELÉCTRICA CANÁAN, GALERAS (Tipo Banco: Banco de Gestiones) (Meta de la gestión: 100)_x000a__x000a_CONSTRUCCIÓN Y ELECTRIFICACIÓN RURAL FASE 1 A TRAVÉS DE REDES DE MEDIA Y BAJA TENSIÓN EN EL DEPARTAMENTO DE SUCRE (BPIN: 2024002700144) (Tipo de Banco: Banco Territorial)"/>
    <s v="Construcción - electrificación  rural  fase 1 a través de redes de media y baja tensión en el departamento de   Sucre (Bpin: 2024002700144) (Tipo de Banco: Banco Territorial) (Meta total del indicador: 12.0) (Meta total de la vigencia: 12.0) (Ejecutado: 12.0)_x000a__x000a_NORMALIZACIÓN ELÉCTRICA SABANAS DE CALI, MORROA (Tipo de banco: Banco de Gestiones) (Meta de la gestión: 100) (Ejecutado: 100)_x000a__x000a_NORMALIZACIÓN ELÉCTRICA CANÁAN, GALERAS (Tipo de banco: Banco de Gestiones) (Meta de la gestión: 100) (Ejecutado: 100)"/>
    <s v="CONSTRUCCION DE REDES DE MEDIA Y BAJA TENSION EN LAS VEREDAS LA METRA, BARRO BLANCO, TUMBA LOCO, EL CHOPÁ, EL LATAL Y COME SI LLEVA, AREA RURAL DEL MUNICIPIO DE SAN MARCOS, DEPARTAMENTO DE SUCRE (Tipo de Banco: Banco de Aliados)"/>
    <m/>
    <s v="CONSTRUCCIÓN DE REDES DE MEDIA Y BAJA TENSIÓN EN LAS VEREDAS LA METRA, BARRO BLANCO, TUMBALOCO, EL CHOPÁ, EL LATAL Y COMES Y LLEVA EN EL MUNICIPIO DE SAN MARCOS (Bpin: Pendiente)"/>
    <m/>
    <m/>
    <m/>
    <n v="212"/>
    <n v="0.6217008797653959"/>
    <s v="Alto"/>
    <m/>
    <n v="0"/>
    <s v="Minimo"/>
    <n v="212"/>
    <n v="0.21199999999999999"/>
    <s v="Minimo"/>
    <m/>
    <m/>
    <m/>
    <m/>
    <m/>
    <m/>
    <m/>
    <m/>
    <m/>
    <m/>
    <n v="0"/>
    <n v="0"/>
    <n v="400000000"/>
    <n v="0"/>
    <n v="0"/>
    <n v="0"/>
    <n v="0"/>
    <n v="1600000000"/>
    <n v="0"/>
    <n v="0"/>
    <n v="0"/>
    <n v="2000000000"/>
    <n v="0"/>
    <n v="400000000"/>
    <n v="0"/>
    <n v="0"/>
    <n v="0"/>
    <n v="0"/>
    <n v="1600000000"/>
    <n v="0"/>
    <n v="0"/>
    <n v="0"/>
    <n v="2000000000"/>
    <n v="0"/>
    <n v="0"/>
    <n v="0"/>
    <n v="0"/>
    <n v="0"/>
    <n v="0"/>
    <n v="0"/>
    <n v="0"/>
    <n v="0"/>
    <n v="0"/>
    <n v="0"/>
    <n v="4000000000"/>
    <s v="03/10/2024: Membrillal Sincé (Pendiente BPIN2024002700144), Se encuentra a la espera de adición de recursos del balance para iniciar el proceso contractual._x000a_Electrificación San Marcos (Pendiente priorización en ruta y BPIN), se debe reestructurar"/>
    <s v="Corresponde a proyecto para ampliación de cobertura de energía electrica convencional a través de redes de baja y mediana tensión "/>
  </r>
  <r>
    <s v="MT313"/>
    <s v="3"/>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Unidades de generación fotovoltaica de energía eléctrica instaladas"/>
    <s v="2102058"/>
    <s v="Unidades de generación fotovoltaica de energía eléctrica instaladas"/>
    <s v="210205800"/>
    <s v="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
    <s v="Número de unidades"/>
    <s v="No"/>
    <s v="Número"/>
    <n v="3000"/>
    <s v="Acumulativo"/>
    <x v="13"/>
    <n v="530"/>
    <n v="1500"/>
    <n v="470"/>
    <n v="500"/>
    <s v="CONSTRUCCIÓN DE SISTEMA DE AUTOGENERACIÓN ELÉCTRICA CON TECNOLOGÍA SOLAR FOTOVOLTAICA EN VIVIENDAS RURALES DISPERSAS EN EL DEPARTAMENTO DE SUCRE. (KIAT KOREA) (BPIN: 2022002700117) (Meta del Proyecto: 500) (Ejecución 2024: 400)_x000a__x000a_CONSTRUCCION DE SOLUCIONES FOTOVOLTAICAS INDIVIDUALES PARA VIVIENDAS RURALES EN LAS ZONAS NO INTERCONECTADAS DEL MUNICIPIO DE SAN MARCOS, ETAPA I EN EL DEPARTAMENTO DE SUCRE (BPIN: 2023002700033) (Meta del Proyecto: 30) (Ejecución 2024: 30)"/>
    <s v="CONSTRUCCIÓN DE SISTEMA DE AUTOGENERACIÓN ELÉCTRICA CON TECNOLOGÍA SOLAR FOTOVOLTAICA EN VIVIENDAS RURALES DISPERSAS EN EL DEPARTAMENTO DE SUCRE. (KIAT KOREA) (BPIN: 2022002700117) (Tipo de Banco: Banco Territorial)_x000a__x000a_IMPLEMENTACIÓN DE UNA COMUNIDAD ENERGÉTICA URBANA A PARTIR DE SISTEMAS SOLARES FOTOVOLTAICOS PARA EL MERCADO PÚBLICO DEL MUNICIPIO DE SINCELEJO (BPIN: 202400000001456) (Tipo de Banco: Banco de Aliados)_x000a__x000a_CONSTRUCCIÓN DE SOLUCIONES FOTOVOLTAICAS EN MICRO ACUEDUCTOS RURALES EN DISTINTOS CORREGIMIENTOS DEL DEPARTAMENTO DE SUCRE (BPIN: 2024002700131) (Tipo de Banco: Banco Territorial)"/>
    <s v="Construcción de sistemas de autogeneración eléctrica en viviendas rurales dispersas en el departamento de  Sucre (Bpin: 2022002700117) (Tipo de Banco: Banco Territorial) (Meta total del indicador: 2000.0) (Meta total de la vigencia: 2000.0) (Ejecutado: 2000.0)_x000a__x000a_Construcción de Soluciones Fotovoltaicas en Microacueductos Rurales en distintos Corregimientos del departamento de   Sucre (Bpin: 2024002700131) (Tipo de Banco: Banco Territorial) (Meta total del indicador: 13.0) (Meta total de la vigencia: 13.0) (Ejecutado: 6.0)_x000a__x000a_IMPLEMENTACIÓN DE UNA COMUNIDAD ENERGÉTICA URBANA A PARTIR DE SISTEMAS SOLARES FOTOVOLTAICOS PARA EL MERCADO PÚBLICO DEL MUNICIPIO DE SINCELEJO (BPIN: 202400000001456) (Tipo de banco: Banco de Aliados) (Meta total del proyecto: 58) (Ejecutado: 8.0)"/>
    <s v="INSTALACIÓN DE SOLUCIONES FOTOVOLTAICAS EN EL POLIDEPORTIVO DEL MUNICIPIO DE CHALÁN,SUCRE (BPIN: 2024002700176) (Meta del proyecto: 144) (Tipo de Banco: Banco de Regalías) (Estado en Portafolio: Suspendido)_x000a__x000a_Construcción de sistemas individuales de energía solar fotovoltaica en la zona rural de los municipios de chalán y san marcos departamento de Sucre (BPIN: 202500000034777) (Meta del proyecto: 60) (Tipo de Banco: Banco Territorial) (Estado en Portafolio: En Ejecución)_x000a__x000a_CONSTRUCCION DE SOLUCIONES FOTOVOLTAICAS PARA LOS POZOS 13 Y 15 DEL ACUEDUCTO MUNICIPAL DE OVEJAS, SUCRE (BPIN: En formulación) (Meta del proyecto: 2)_x000a__x000a_Construcción de sistemas individuales de energia solar fotovoltaica en la zona rural del municipio de Sucre en el departamento de Sucre. (Tipo de Banco: Banco de Gestiones)_x000a__x000a_Construcción de sistemas individuales de energia solar fotovoltaica en la zona rural del municipio de chalan en el departamento de Sucre. (Tipo de Banco: Banco de Gestiones)"/>
    <m/>
    <s v="OTRAS UNIDADES DE GENERACIÓN FOTOVOLTAICA DE ENERGÍA ELÉCTRICA INSTALADAS (Bpin: )"/>
    <n v="430"/>
    <n v="0.81132075471698117"/>
    <s v="Alto"/>
    <n v="2014"/>
    <n v="1"/>
    <s v="Superior"/>
    <m/>
    <n v="0"/>
    <s v="Minimo"/>
    <n v="2444"/>
    <n v="0.81466666666666665"/>
    <s v="Alto"/>
    <m/>
    <m/>
    <m/>
    <m/>
    <m/>
    <m/>
    <m/>
    <m/>
    <m/>
    <m/>
    <n v="0"/>
    <n v="0"/>
    <n v="851000000"/>
    <n v="0"/>
    <n v="0"/>
    <n v="0"/>
    <n v="0"/>
    <n v="0"/>
    <n v="0"/>
    <n v="0"/>
    <n v="76000000000"/>
    <n v="76851000000"/>
    <n v="0"/>
    <n v="746000000"/>
    <n v="0"/>
    <n v="0"/>
    <n v="0"/>
    <n v="0"/>
    <n v="11200000000"/>
    <n v="0"/>
    <n v="0"/>
    <n v="0"/>
    <n v="11946000000"/>
    <n v="0"/>
    <n v="746000000"/>
    <n v="0"/>
    <n v="0"/>
    <n v="0"/>
    <n v="11200000000"/>
    <n v="0"/>
    <n v="0"/>
    <n v="0"/>
    <n v="0"/>
    <n v="11946000000"/>
    <n v="100743000000"/>
    <s v="03/10/2024: Kiat Korea (2022002700117), con este proyecto se espera instalar 2000 unidades de generación fotovoltaica, proyecto en el cual la gobernación aportó $3.278.841.256 y Korea $75,918,144, de las cuales al momento van 400 instaladas._x000a_Las 1.000 restantes deberían gestionar recursos por valor de $15.000 millones_x000a_La primera cancha energérica será en El Roble"/>
    <s v="Corresponde a soluciones fotovoltaicas individuales, se incluye el proyecto de los coreanos que hicieron aporte de 76 mil millones y se beneficiara 2000 hogares, De igual manera se incluyen  los proyectos de comunidades energéticas "/>
  </r>
  <r>
    <s v="MT314"/>
    <s v="4"/>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Central de generación fotovoltaica construida"/>
    <s v="2102038"/>
    <s v="Central de generación fotovoltaica construida"/>
    <s v="210203800"/>
    <s v="Incluye el terreno para la construcción de la central, las obras civiles para el alojamiento de equipos y la construcción de la central de generación de energía eléctrica fotovoltaica que está compuesta por equipos de generación, transformación y almacenamiento de energía, equipos de mando, control y protección. "/>
    <s v="Número de centrales de generación fotovoltaica"/>
    <s v="No"/>
    <s v="Número"/>
    <n v="3"/>
    <s v="Acumulativo"/>
    <x v="13"/>
    <n v="3"/>
    <n v="0"/>
    <n v="0"/>
    <n v="0"/>
    <s v="Comunidad energetica integral en el corregimiento de canutal en el Municipio de Ovejas. Se describen a continuación: Central Institución Educativa, Central Centro de Salud Canutal, Central Micro Acueducto, Central Salon Comunal (BPIN: Por Gestión) (Meta del Proyecto: ) (Ejecución 2024: 4)"/>
    <s v="CONSTRUCCIÓN DE SOLUCIONES FOTOVOLTAICAS PARA EL SUMISTRO DE ENERGÍA EN ENTIDADES PÚBLICAS DEL MUNICIPIO DE COROZAL, SUCRE (BPIN: 2024702150036) (Tipo de Banco: Banco de Regalías)_x000a__x000a_CONSTRUCCION DE LA I ETAPA DE SOLUCIONES FOTOVOLTAICAS PARA EL SUMINISTRO DE ENERGIA ELECTRICA A LAS ESCUELAS PUBLICAS DEL DEPARTAMENTO DE SUCRE (BPIN: 2024002700133) (Tipo de Banco: Banco de Regalías)_x000a__x000a_CONSTRUCCIÓN DE SOLUCIONES FOTOVOLTAICAS PARA EL SUMINISTRO DE ENERGIA ELECTRICA EN ENTIDADES PUBLICAS DEL MUNICIPIO DE SAMPUES, SUCRE (BPIN: 2025002700001) (Tipo de Banco: Banco de Regalías)"/>
    <m/>
    <m/>
    <m/>
    <m/>
    <n v="4"/>
    <n v="1"/>
    <s v="Superior"/>
    <m/>
    <m/>
    <m/>
    <m/>
    <m/>
    <m/>
    <n v="4"/>
    <n v="1"/>
    <s v="Superior"/>
    <n v="0"/>
    <n v="1996674257"/>
    <n v="0"/>
    <n v="0"/>
    <n v="0"/>
    <n v="0"/>
    <n v="2960000000"/>
    <n v="0"/>
    <n v="0"/>
    <n v="0"/>
    <n v="4956674257"/>
    <n v="0"/>
    <n v="740000000"/>
    <n v="0"/>
    <n v="0"/>
    <n v="0"/>
    <n v="0"/>
    <n v="2960000000"/>
    <n v="0"/>
    <n v="0"/>
    <n v="0"/>
    <n v="3700000000"/>
    <n v="0"/>
    <n v="740000000"/>
    <n v="0"/>
    <n v="0"/>
    <n v="0"/>
    <n v="0"/>
    <n v="2960000000"/>
    <n v="0"/>
    <n v="0"/>
    <n v="0"/>
    <n v="3700000000"/>
    <n v="0"/>
    <n v="0"/>
    <n v="0"/>
    <n v="0"/>
    <n v="0"/>
    <n v="0"/>
    <n v="0"/>
    <n v="0"/>
    <n v="0"/>
    <n v="0"/>
    <n v="0"/>
    <n v="12356674257"/>
    <s v="Convocatoria Municipios Energéticos (Pendiente definir municipio)_x000a_Microacueductos rurales (2025 - Pendiente BPIN)_x000a_Energía fotovoltaica Corozal (2025 - Pendiente BPIN)"/>
    <s v="Corresponde a los parques solares con capacidad de generacion de 1 MW cada uno"/>
  </r>
  <r>
    <s v="MT315"/>
    <s v="5"/>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Central de generación con biomasa construida"/>
    <s v="2102040"/>
    <s v="Central de generación con biomasa construida"/>
    <s v="210204000"/>
    <s v="Incluye el terreno para la construcción de la central, obras civiles para el alojamiento de equipos, terreno para el manejo y tratamiento de la materia prima y la construcción de la central con su digestor de biomasa, los sistemas de compresión, transformación y almacenamiento de gas,  los equipos de transporte para el procesamiento de biomasa, y los equipos de mando, protección y control."/>
    <s v="Número de centrales de generación de biomasa"/>
    <s v="No"/>
    <s v="Número"/>
    <n v="2"/>
    <s v="Acumulativo"/>
    <x v="13"/>
    <n v="0"/>
    <n v="0"/>
    <n v="1"/>
    <n v="1"/>
    <m/>
    <m/>
    <m/>
    <s v="CENTRAL DE GENERACIÓN CON BIOMASA CONSTRUIDA (Pendiente definir)"/>
    <m/>
    <s v="CENTRAL DE GENERACIÓN CON BIOMASA CONSTRUIDA (Pendiente definir) (Bpin: )"/>
    <m/>
    <m/>
    <m/>
    <m/>
    <m/>
    <m/>
    <m/>
    <n v="0"/>
    <s v="Minimo"/>
    <n v="0"/>
    <n v="0"/>
    <s v="Minimo"/>
    <m/>
    <m/>
    <m/>
    <m/>
    <m/>
    <m/>
    <m/>
    <m/>
    <m/>
    <m/>
    <n v="0"/>
    <n v="0"/>
    <n v="1500000000"/>
    <n v="0"/>
    <n v="0"/>
    <n v="0"/>
    <n v="0"/>
    <n v="9200000000"/>
    <n v="0"/>
    <n v="0"/>
    <n v="0"/>
    <n v="10700000000"/>
    <n v="0"/>
    <n v="1500000000"/>
    <n v="0"/>
    <n v="0"/>
    <n v="0"/>
    <n v="0"/>
    <n v="9200000000"/>
    <n v="0"/>
    <n v="0"/>
    <n v="0"/>
    <n v="10700000000"/>
    <n v="0"/>
    <n v="0"/>
    <n v="0"/>
    <n v="0"/>
    <n v="0"/>
    <n v="0"/>
    <n v="0"/>
    <n v="0"/>
    <n v="0"/>
    <n v="0"/>
    <n v="0"/>
    <n v="21400000000"/>
    <m/>
    <s v="proyectos correspondiente al uso de la biomasa para la generacion de energía eléctrica"/>
  </r>
  <r>
    <s v="MT316"/>
    <s v="6"/>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Servicio de apoyo financiero para la financiación de infraestructura de energía eléctrica en las zonas no interconectadas"/>
    <s v="2102060"/>
    <s v="Usuarios beneficiados con la ampliación de cobertura"/>
    <s v="210206000"/>
    <s v="(FAZNI) Recursos destinados a financiar planes, programas y proyectos de inversión priorizados para la construcción e instalación de nueva infraestructura y para la reposición o la rehabilitación de la existente, con el propósito de ampliar la cobertura y procurar la satisfacción de la demanda de energía en las Zonas No Interconectadas."/>
    <s v="Número de usuarios"/>
    <s v="No"/>
    <s v="Número"/>
    <n v="300"/>
    <s v="Acumulativo"/>
    <x v="13"/>
    <n v="0"/>
    <n v="300"/>
    <n v="0"/>
    <n v="0"/>
    <m/>
    <s v="Convocatoria 2025 (Tipo Banco: Banco de Gestiones) (Meta de la gestión: )_x000a__x000a_EN EL MARCO DEL PROYECTO &quot;ELECTRIFICACIÓN RURAL FASE 1 ATRAVES DE REDES DE BAJA Y MEDIA TENSIÓN EN EL DEPARTAMENTO DE SUCRE&quot; SE BENEFICIARON USUARIOS CON LA AMPLIACIÓN  DE COBERTURA EN ZONAS NO INTERCONECTADAS EN EL MUNICIPIO DE SINCÉ (Tipo Banco: Banco de Gestiones) (Meta de la gestión: 70)"/>
    <s v="EN EL MARCO DEL PROYECTO &quot;ELECTRIFICACIÓN RURAL FASE 1 ATRAVES DE REDES DE BAJA Y MEDIA TENSIÓN EN EL DEPARTAMENTO DE SUCRE&quot; SE BENEFICIARON USUARIOS CON LA AMPLIACIÓN  DE COBERTURA EN ZONAS NO INTERCONECTADAS EN EL MUNICIPIO DE SINCÉ (Tipo de banco: Banco de Gestiones) (Meta de la gestión: 70) (Ejecutado: 70)"/>
    <s v="En el marco del proyecto CONSTRUCCION DE REDES DE MEDIA Y BAJA TENSION EN LAS VEREDAS LA METRA, BARRO BLANCO, TUMBA LOCO, EL CHOPÁ, EL LATAL Y COME SI LLEVA, AREA RURAL DEL MUNICIPIO DE SAN MARCOS, DEPARTAMENTO DE SUCRE, se financia infraestructrua para la conexión de viviendas al servicio de energía electrica (Meta Programada: 1000) (Tipo de Banco: Banco de Gestiones)"/>
    <m/>
    <m/>
    <m/>
    <m/>
    <m/>
    <n v="70"/>
    <n v="0.23333333333333331"/>
    <s v="Minimo"/>
    <m/>
    <m/>
    <m/>
    <n v="70"/>
    <n v="0.23333333333333334"/>
    <s v="Minimo"/>
    <m/>
    <m/>
    <m/>
    <m/>
    <m/>
    <m/>
    <m/>
    <m/>
    <m/>
    <m/>
    <n v="0"/>
    <n v="0"/>
    <n v="1500000000"/>
    <n v="0"/>
    <n v="0"/>
    <n v="0"/>
    <n v="0"/>
    <n v="6720000000"/>
    <n v="0"/>
    <n v="0"/>
    <n v="0"/>
    <n v="8220000000"/>
    <n v="0"/>
    <n v="0"/>
    <n v="0"/>
    <n v="0"/>
    <n v="0"/>
    <n v="0"/>
    <n v="0"/>
    <n v="0"/>
    <n v="0"/>
    <n v="0"/>
    <n v="0"/>
    <n v="0"/>
    <n v="0"/>
    <n v="0"/>
    <n v="0"/>
    <n v="0"/>
    <n v="0"/>
    <n v="0"/>
    <n v="0"/>
    <n v="0"/>
    <n v="0"/>
    <n v="0"/>
    <n v="8220000000"/>
    <m/>
    <s v="Proyectos a ser financiados atraves del fondo FAZNI .Proyectos de inversión priorizados para la construcción e instalación de nueva infraestructura y para la reposición o la rehabilitación de la existente en Zonas No Interconectadas."/>
  </r>
  <r>
    <s v="MT317"/>
    <s v="7"/>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Servicio de apoyo financiero para la financiación de infraestructura de energía eléctrica en las zonas rurales interconectadas"/>
    <s v="2102061"/>
    <s v="Usuarios beneficiados con la ampliación de cobertura"/>
    <s v="210206100"/>
    <s v="(FAER) Recursos destinados a financiar planes, programas o proyectos de inversión priorizados para la construcción e instalación de nueva infraestructura eléctrica en las zonas rurales interconectadas, que permita ampliar la cobertura y procurar la satisfacción de la demanda de energía."/>
    <s v="Número de usuarios"/>
    <s v="No"/>
    <s v="Número"/>
    <n v="300"/>
    <s v="Acumulativo"/>
    <x v="13"/>
    <n v="0"/>
    <n v="300"/>
    <n v="0"/>
    <n v="0"/>
    <m/>
    <s v="    (Tipo Banco: Banco de Gestiones) (Meta de la gestión: )_x000a__x000a_EN EL MARCO DEL PROYECTO &quot;CONSTRUCCIÓN DE SISTEMA DE AUTOGENERACIÓN ELÉCTRICA CON TECNOLOGÍA SOLAR FOTOVOLTAICA EN VIVIENDAS RURALES DISPERSAS EN EL DEPARTAMENTO DE SUCRE. (KIAT KOREA)&quot; SE BENEFICIARON USUARIOS CON LA AMPLIACIÓN DE COBERTURA EN ZONAS RURALES INTERCONECTADAS (Tipo Banco: Banco de Gestiones) (Meta de la gestión: 2000)"/>
    <s v="EN EL MARCO DEL PROYECTO &quot;CONSTRUCCIÓN DE SISTEMA DE AUTOGENERACIÓN ELÉCTRICA CON TECNOLOGÍA SOLAR FOTOVOLTAICA EN VIVIENDAS RURALES DISPERSAS EN EL DEPARTAMENTO DE SUCRE. (KIAT KOREA)&quot; SE BENEFICIARON USUARIOS CON LA AMPLIACIÓN DE COBERTURA EN ZONAS RURALES INTERCONECTADAS (Tipo de banco: Banco de Gestiones) (Meta de la gestión: 2000) (Ejecutado: 2000)"/>
    <m/>
    <m/>
    <m/>
    <m/>
    <m/>
    <m/>
    <n v="2000"/>
    <n v="1"/>
    <s v="Superior"/>
    <m/>
    <m/>
    <m/>
    <n v="2000"/>
    <n v="1"/>
    <s v="Superior"/>
    <m/>
    <m/>
    <m/>
    <m/>
    <m/>
    <m/>
    <m/>
    <m/>
    <m/>
    <m/>
    <n v="0"/>
    <n v="0"/>
    <n v="0"/>
    <n v="0"/>
    <n v="0"/>
    <n v="0"/>
    <n v="0"/>
    <n v="0"/>
    <n v="0"/>
    <n v="0"/>
    <n v="0"/>
    <n v="0"/>
    <n v="0"/>
    <n v="270000000"/>
    <n v="0"/>
    <n v="0"/>
    <n v="0"/>
    <n v="0"/>
    <n v="1080000000"/>
    <n v="0"/>
    <n v="0"/>
    <n v="0"/>
    <n v="1350000000"/>
    <n v="0"/>
    <n v="0"/>
    <n v="0"/>
    <n v="0"/>
    <n v="0"/>
    <n v="0"/>
    <n v="0"/>
    <n v="0"/>
    <n v="0"/>
    <n v="0"/>
    <n v="0"/>
    <n v="1350000000"/>
    <m/>
    <s v="Proyectos a ser financiados atraves del fondo FAER .Proyectos de inversión priorizados para la construcción e instalación de nueva infraestructura y para la reposición o la rehabilitación de la existente en Zonas rurales interconectadas"/>
  </r>
  <r>
    <s v="MT318"/>
    <s v="8"/>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Servicios de apoyo a la implementación de fuentes no convencionales de energía"/>
    <s v="2102062"/>
    <s v="Usuarios beneficiados"/>
    <s v="210206200"/>
    <s v="Recursos destinados  de acuerdo con los objetivos y principios  del FENOGE al apoyo planes, programas, proyectos o actividades que promuevan, estimulen y fomenten el desarrollo y la utilizacion de FNCE principalmente aquellas de caracter renovable, para la diversificación del abastecimiento energético pleno y oportuno, la competitividad de la economía colombiana y el uso eficiente de la energía contribuyendo así a un uso eficiente de los recursos naturales y a mitigar los impactos de los gases de efecto invernadero."/>
    <s v="Número de usuarios"/>
    <s v="No"/>
    <s v="Número"/>
    <n v="300"/>
    <s v="Acumulativo"/>
    <x v="13"/>
    <n v="0"/>
    <n v="300"/>
    <n v="0"/>
    <n v="0"/>
    <m/>
    <s v="CONSTRUCCIÓN DE PARQUES SOLARES EN EL MUNICIPIO DE SAN ANTONIO DE PALMITO (BPIN: ) (Tipo de Banco: Banco de Aliados)_x000a__x000a_Construcción de sistemas de autogeneración eléctrica en viviendas rurales dispersas en el departamento de  Sucre (BPIN: 2022002700117) (Tipo de Banco: Banco Territorial)"/>
    <s v="Construcción de sistemas de autogeneración eléctrica en viviendas rurales dispersas en el departamento de  Sucre (Bpin: 2022002700117) (Tipo de Banco: Banco Territorial) (Meta total del indicador: 2000.0) (Meta total de la vigencia: 2000.0) (Ejecutado: 2000.0)_x000a__x000a_CONSTRUCCIÓN DE PARQUES SOLARES EN EL MUNICIPIO DE SAN ANTONIO DE PALMITO (BPIN: ) (Tipo de banco: Banco de Aliados) (Meta total del proyecto: 2000) (Ejecutado: 2000.0)"/>
    <s v="ESTUDIOS DE PREFACTIBILIDAD Y FACTIBILIDAD PARA LA ESTRUCTURACIÓN DE PROYECTOS DE GENERACIÓN DE ENERGÍA ELÉCTRICA FOTOVOLTAICA EN SUCRE (BPIN: 2024002700158) (Meta del proyecto: 10000) (Tipo de Banco: Banco de Regalías)_x000a__x000a_CONSTRUCCIÓN DE PARQUES SOLARES EN EL MUNICIPIO DE EL ROBLE (Tipo de Banco: Banco de Aliados)_x000a__x000a_Comunidades energeticas educativas: Energia que ilumina el futuro (SIN BPIN) (Tipo de Banco: Banco de Aliados)_x000a__x000a_IMPLEMENTACIÓN DE UNA COMUNIDAD ENERGÉTICA URBANA A PARTIR DE SISTEMAS SOLARES FOTOVOLTAICOS PARA EL MERCADO PÚBLICO DEL MUNICIPIO DE SINCELEJO (BPIN: 202400000001456) (Tipo de Banco: Banco Territorial)"/>
    <m/>
    <m/>
    <m/>
    <m/>
    <m/>
    <n v="4000"/>
    <n v="1"/>
    <s v="Superior"/>
    <m/>
    <m/>
    <m/>
    <n v="4000"/>
    <n v="1"/>
    <s v="Superior"/>
    <m/>
    <m/>
    <m/>
    <m/>
    <m/>
    <m/>
    <m/>
    <m/>
    <m/>
    <m/>
    <n v="0"/>
    <n v="0"/>
    <n v="0"/>
    <n v="0"/>
    <n v="0"/>
    <n v="0"/>
    <n v="0"/>
    <n v="0"/>
    <n v="0"/>
    <n v="0"/>
    <n v="0"/>
    <n v="0"/>
    <n v="0"/>
    <n v="0"/>
    <n v="0"/>
    <n v="0"/>
    <n v="0"/>
    <n v="0"/>
    <n v="0"/>
    <n v="0"/>
    <n v="0"/>
    <n v="0"/>
    <n v="0"/>
    <n v="0"/>
    <n v="1000000000"/>
    <n v="0"/>
    <n v="0"/>
    <n v="0"/>
    <n v="0"/>
    <n v="6720000000"/>
    <n v="0"/>
    <n v="0"/>
    <n v="0"/>
    <n v="7720000000"/>
    <n v="7720000000"/>
    <m/>
    <s v="Proyectos para la generación  de energias no convencionales par a ser financiado por FENOGE"/>
  </r>
  <r>
    <s v="MT319"/>
    <s v="9"/>
    <s v="Territorio, Sostenibilidad y Oportunidades"/>
    <s v="Cobertura de energía eléctrica (rural y urbana) en el departamento de Sucre"/>
    <s v="83.17% (Rural: 54. Urbano: 99)"/>
    <s v="Porcentaje (Multiplicado por 100)"/>
    <s v="2022"/>
    <s v="UPME, MIN MINAS"/>
    <s v="86% (Rural:59.4. Urbano: 99,5)"/>
    <s v="7. Energía asequible y no contaminante"/>
    <s v="Minas y Energía"/>
    <s v="44"/>
    <s v="Energía Eléctrica para las Comunidades Sucreñas"/>
    <s v="Minas y energía"/>
    <s v="21"/>
    <s v="Consolidación productiva del sector de energía eléctrica"/>
    <s v="2102"/>
    <s v="Servicios de apoyo a la implementacion de medidas de eficiencia energética"/>
    <s v="2102063"/>
    <s v="Usuarios beneficiados"/>
    <s v="210206300"/>
    <s v="Recursos destinados  de acuerdo con los objetivos y principios  del FENOGE a apoyar planes, programas, proyectos o actividades que promuevan, estimulen y fomenten  la gestión eficiente de la energía, mejorando la eficiencia energética, desarrollando mecanismo de respuesta a la demanda, implementación de buenas prácticas, reconversión tecnológica y sustitución de combustibles en cualquier actividad de producción, transporte, distribución y consumo de las diferentes formas de energía. "/>
    <s v="Número de usuarios"/>
    <s v="No"/>
    <s v="Número"/>
    <n v="300"/>
    <s v="Acumulativo"/>
    <x v="13"/>
    <n v="0"/>
    <n v="150"/>
    <n v="150"/>
    <n v="0"/>
    <m/>
    <s v="Implementacion PEECES por FENOGE: Recambio de luminarias (12000),  instalaciones de páneles solares (10), y recambio de eléctrodomésticos en entidades oficiales (50) (Tipo Banco: Banco de Gestiones) (Meta de la gestión: 12060)"/>
    <s v="Implementacion PEECES por FENOGE: Recambio de luminarias (12000),  instalaciones de páneles solares (10), y recambio de eléctrodomésticos en entidades oficiales (50) (Tipo de banco: Banco de Gestiones) (Meta de la gestión: 12060) (Ejecutado: 6141)"/>
    <m/>
    <m/>
    <m/>
    <m/>
    <m/>
    <m/>
    <n v="6141"/>
    <n v="1"/>
    <s v="Superior"/>
    <m/>
    <n v="1"/>
    <s v="Superior"/>
    <n v="6141"/>
    <n v="1"/>
    <s v="Superior"/>
    <m/>
    <m/>
    <m/>
    <m/>
    <m/>
    <m/>
    <m/>
    <m/>
    <m/>
    <m/>
    <n v="0"/>
    <n v="0"/>
    <n v="300000000"/>
    <n v="0"/>
    <n v="0"/>
    <n v="0"/>
    <n v="0"/>
    <n v="1200000000"/>
    <n v="0"/>
    <n v="0"/>
    <n v="0"/>
    <n v="1500000000"/>
    <n v="0"/>
    <n v="0"/>
    <n v="0"/>
    <n v="0"/>
    <n v="0"/>
    <n v="0"/>
    <n v="0"/>
    <n v="0"/>
    <n v="0"/>
    <n v="0"/>
    <n v="0"/>
    <n v="0"/>
    <n v="0"/>
    <n v="0"/>
    <n v="0"/>
    <n v="0"/>
    <n v="0"/>
    <n v="0"/>
    <n v="0"/>
    <n v="0"/>
    <n v="0"/>
    <n v="0"/>
    <n v="1500000000"/>
    <m/>
    <s v="Proyecto para la implementación de motores electricos para pescadores artesanales de la región mojana y el golfo del morrosquillo"/>
  </r>
  <r>
    <s v="MT320"/>
    <s v="1"/>
    <s v="Territorio, Sostenibilidad y Oportunidades"/>
    <s v="Empresas de explotación de minas y canteras activas"/>
    <s v="32"/>
    <s v=""/>
    <s v="2024"/>
    <s v="RUES - Confecámaras."/>
    <s v="37"/>
    <s v="7. Energía asequible y no contaminante"/>
    <s v="Minas y Energía"/>
    <s v="45"/>
    <s v="Fortalecimiento Productivo del sector Minero sucreño"/>
    <s v="Minas y energía"/>
    <s v="21"/>
    <s v="Consolidación productiva del sector minero"/>
    <s v="2104"/>
    <s v="Servicio de educación para el trabajo en actividades mineras"/>
    <s v="2104010"/>
    <s v="Personas Certificadas"/>
    <s v="210401000"/>
    <s v="Formación a mineros y autoridades en contenidos ambientales, sociales, normativos y empresariales. Incluye temas como seguridad en el trabajo, buenas prácticas,  normatividad y regulación minera, así como técnicas adecuadas para desempeñar las actividades de minería. Puede incluir temas de tecnologías limpias cuando corresponda a un componente de capacitación integral en temas de minería."/>
    <s v="Número de personas"/>
    <s v="No"/>
    <s v="Número"/>
    <n v="100"/>
    <s v="Acumulativo"/>
    <x v="13"/>
    <n v="0"/>
    <n v="100"/>
    <n v="0"/>
    <n v="0"/>
    <m/>
    <s v="MINERIA CON PROPÓSITO: ASOCIATIVIDAD, FORTALECIMIENTO Y BUENAS PRÁCTICAS MINERAS EN EL DEPARTAMENTO DE SUCRE (Tipo Banco: Banco de Gestiones) (Meta de la gestión: 100)"/>
    <s v="MINERIA CON PROPÓSITO: ASOCIATIVIDAD, FORTALECIMIENTO Y BUENAS PRÁCTICAS MINERAS EN EL DEPARTAMENTO DE SUCRE (Tipo de banco: Banco de Gestiones) (Meta de la gestión: 100) (Ejecutado: 100)"/>
    <m/>
    <m/>
    <m/>
    <m/>
    <m/>
    <m/>
    <n v="100"/>
    <n v="1"/>
    <s v="Superior"/>
    <m/>
    <m/>
    <m/>
    <n v="100"/>
    <n v="1"/>
    <s v="Superior"/>
    <n v="0"/>
    <n v="0"/>
    <n v="0"/>
    <n v="0"/>
    <n v="0"/>
    <n v="0"/>
    <n v="0"/>
    <n v="0"/>
    <n v="0"/>
    <n v="0"/>
    <n v="0"/>
    <n v="79000000"/>
    <n v="0"/>
    <n v="0"/>
    <n v="0"/>
    <n v="0"/>
    <n v="0"/>
    <n v="0"/>
    <n v="0"/>
    <n v="0"/>
    <n v="0"/>
    <n v="79000000"/>
    <n v="79000000"/>
    <n v="0"/>
    <n v="0"/>
    <n v="0"/>
    <n v="0"/>
    <n v="0"/>
    <n v="0"/>
    <n v="0"/>
    <n v="0"/>
    <n v="0"/>
    <n v="79000000"/>
    <n v="0"/>
    <n v="0"/>
    <n v="0"/>
    <n v="0"/>
    <n v="0"/>
    <n v="0"/>
    <n v="0"/>
    <n v="0"/>
    <n v="0"/>
    <n v="0"/>
    <n v="0"/>
    <n v="158000000"/>
    <s v="Se capacitaron 50 mineros del municipio de Toluviejo"/>
    <s v="Proyectar acciones que permitan formar a los pequeño y medianos mineros en temas de legislación minera, ambientales, tecnificación, salud y seguridad en el trabajo, a fin de conducirlos a la etapa de formalización, todo esto debido a que las capacidades t"/>
  </r>
  <r>
    <s v="MT321"/>
    <s v="2"/>
    <s v="Territorio, Sostenibilidad y Oportunidades"/>
    <s v="Empresas de explotación de minas y canteras activas"/>
    <s v="32"/>
    <s v=""/>
    <s v="2024"/>
    <s v="RUES - Confecámaras."/>
    <s v="37"/>
    <s v="7. Energía asequible y no contaminante"/>
    <s v="Minas y Energía"/>
    <s v="45"/>
    <s v="Fortalecimiento Productivo del sector Minero sucreño"/>
    <s v="Minas y energía"/>
    <s v="21"/>
    <s v="Consolidación productiva del sector minero"/>
    <s v="2104"/>
    <s v="Estudios de pre inversión"/>
    <s v="2104014"/>
    <s v="Estudios de pre inversión realizados"/>
    <s v="210401400"/>
    <s v="Conjunto de análisis y estudios necesarios para evaluar, desde el punto de vista técnico y económico, la viabilidad de emprender un proyecto de infraestructura para la explotación o comercialización minera"/>
    <s v="Número de Estudios de pre inversión realizados"/>
    <s v="No"/>
    <s v="Número"/>
    <n v="2"/>
    <s v="Acumulativo"/>
    <x v="13"/>
    <n v="0"/>
    <n v="0"/>
    <n v="1"/>
    <n v="1"/>
    <m/>
    <s v="DESARROLLAR DIAGNÓSTICOS, CARACTERIZACIÓN Y ANÁLISIS DE LOS RECURSOS MINEROS NO RENOVABLES Y MINEROS ENERGÉTICOS (BPIN: Pendiente) (Tipo de Banco: Sin Tipo de Banco)"/>
    <m/>
    <s v="Implementación de un ruta de formalización minera en el departamento de sucre, para avanzar en practicas sostenibles de explotación y comercialización de materiales minerales (Meta Programada: 1) (Tipo de Banco: Banco de Gestiones)_x000a__x000a_Estudios, diseños de una contrucción de un centro de desarrollo minero en el municipio de toluviejo, en el departamento de sucre (Meta Programada: 1) (Tipo de Banco: Banco de Gestiones)"/>
    <m/>
    <s v="DESARROLLAR DIAGNÓSTICOS, CARACTERIZACIÓN Y ANÁLISIS DE LOS RECURSOS MINEROS NO RENOVABLES Y MINEROS  ENERGÉTICOS. (Bpin: )"/>
    <m/>
    <m/>
    <m/>
    <m/>
    <m/>
    <m/>
    <m/>
    <n v="0"/>
    <s v="Minimo"/>
    <n v="0"/>
    <n v="0"/>
    <s v="Minimo"/>
    <n v="0"/>
    <n v="100000000"/>
    <n v="0"/>
    <n v="0"/>
    <n v="0"/>
    <n v="0"/>
    <n v="0"/>
    <n v="0"/>
    <n v="0"/>
    <n v="0"/>
    <n v="100000000"/>
    <n v="0"/>
    <n v="0"/>
    <n v="0"/>
    <n v="0"/>
    <n v="0"/>
    <n v="0"/>
    <n v="0"/>
    <n v="0"/>
    <n v="0"/>
    <n v="0"/>
    <n v="0"/>
    <n v="0"/>
    <n v="0"/>
    <n v="0"/>
    <n v="0"/>
    <n v="0"/>
    <n v="0"/>
    <n v="0"/>
    <n v="0"/>
    <n v="0"/>
    <n v="0"/>
    <n v="0"/>
    <n v="100000000"/>
    <n v="0"/>
    <n v="0"/>
    <n v="0"/>
    <n v="0"/>
    <n v="0"/>
    <n v="0"/>
    <n v="0"/>
    <n v="0"/>
    <n v="0"/>
    <n v="100000000"/>
    <n v="200000000"/>
    <m/>
    <s v="Estudios para la caracterizacion de la actividad minero energética en el departamento"/>
  </r>
  <r>
    <s v="MT322"/>
    <s v="1"/>
    <s v="Territorio, Sostenibilidad y Oportunidades"/>
    <s v="Porcentaje de vías primarias en buen estado"/>
    <s v="0,80500000000000005"/>
    <s v="Porcentaje"/>
    <s v="2022"/>
    <s v="Ministerio de transporte"/>
    <s v="0,80620000000000003"/>
    <s v="9. Industria, Innovación e Infraestructura._x000a_11. Ciudades y Comunidades Sostenibles"/>
    <s v="Transporte"/>
    <s v="46"/>
    <s v="Conectividad Regional y Territorial -Infraestructura red vial primaria de Sucre"/>
    <s v="Transporte"/>
    <s v="24"/>
    <s v="Infraestructura red vial primaria"/>
    <s v="2401"/>
    <s v="Vía primaria mejorada"/>
    <s v="2401008"/>
    <s v="Vía primaria mejorada"/>
    <s v="240100800"/>
    <s v="Incluye la construcción de obras de infraestructura vial en vías de la red vial primaria que mejoren la prestación del servicio, así como los cambios en una infraestructura de transporte con el propósito de mejorar sus especificaciones técnicas iniciales"/>
    <s v="Kilómetros de vías primarias"/>
    <s v="No"/>
    <s v="Kilómetros"/>
    <n v="20"/>
    <s v="Acumulativo"/>
    <x v="10"/>
    <n v="0"/>
    <n v="0"/>
    <n v="0"/>
    <n v="20"/>
    <m/>
    <m/>
    <m/>
    <m/>
    <m/>
    <s v="Proyecto nacional: construcción de variante y retornos en los municipios de Sincelejo, Sampués y Corozal (Bpin: )"/>
    <m/>
    <m/>
    <m/>
    <m/>
    <m/>
    <m/>
    <m/>
    <m/>
    <m/>
    <n v="0"/>
    <n v="0"/>
    <s v="Minimo"/>
    <n v="0"/>
    <n v="0"/>
    <n v="0"/>
    <n v="0"/>
    <n v="0"/>
    <n v="0"/>
    <n v="0"/>
    <n v="0"/>
    <n v="0"/>
    <n v="0"/>
    <n v="0"/>
    <n v="0"/>
    <n v="0"/>
    <n v="0"/>
    <n v="0"/>
    <n v="0"/>
    <n v="0"/>
    <n v="0"/>
    <n v="0"/>
    <n v="0"/>
    <n v="0"/>
    <n v="0"/>
    <n v="0"/>
    <n v="0"/>
    <n v="0"/>
    <n v="0"/>
    <n v="0"/>
    <n v="0"/>
    <n v="0"/>
    <n v="0"/>
    <n v="0"/>
    <n v="0"/>
    <n v="0"/>
    <n v="0"/>
    <n v="0"/>
    <n v="0"/>
    <n v="0"/>
    <n v="0"/>
    <n v="0"/>
    <n v="0"/>
    <n v="0"/>
    <n v="0"/>
    <n v="0"/>
    <n v="0"/>
    <n v="0"/>
    <m/>
    <s v="Proyecto del plan de desarrollo Nacional.  Construcción de variante y retornos en los Municipios de Sincelejo, Sampués y Corozal. OJO"/>
  </r>
  <r>
    <s v="MT323"/>
    <s v="1"/>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Vía urbana mejorada"/>
    <s v="2402114"/>
    <s v="Vía urbana mejorada"/>
    <s v="240211400"/>
    <s v="Incluye la construcción de obras de infraestructura vial en vías urbanas que mejoren la prestación del servicio, así como los cambios en una infraestructura de transporte con el propósito de mejorar sus especificaciones técnicas iniciales."/>
    <s v="Kilómetros de vías urbanas"/>
    <s v="No"/>
    <s v="Kilómetros"/>
    <n v="19"/>
    <s v="Acumulativo"/>
    <x v="10"/>
    <n v="3"/>
    <n v="11.186999999999999"/>
    <n v="0"/>
    <n v="4.8129999999999997"/>
    <s v="PAVIMENTACIÓN DE VÍAS URBANAS EN DIFERENTES SECTORES, EN EL MUNICIPIO DE SAN BENITO ABAD, DEPARTAMENTO DE SUCRE (BPIN: 2021002700388) (Meta del Proyecto: 5,58) (Ejecución 2024: 0,545)_x000a__x000a_MEJORAMIENTO DE VIAS URBANAS EN LOS MUNICIPIOS DE COLOSÓ Y MORROA EN EL DEPARTAMENTO DE SUCRE. (BPIN: 2022000020043) (Meta del Proyecto: 1,23) (Ejecución 2024: 0,150)_x000a__x000a_Construcción de Pavimento Rígido y Obras de Urbanismo,  en la Vía de Acceso al Hospital, en el Municipio de Guaranda, Sucre. (BPIN: 2021002700379) (Meta del Proyecto: ) (Ejecución 2024: )_x000a__x000a_CONSTRUCCIÓN DE PAVIMENTO EN CONCRETO RÍGIDO EN VIAS URBANAS DEL BARRIO VILLA ANGELA EN EL MUNICIPIO DE SINCELEJO, DEPARTAMENTO DE SUCRE. (2021002700138) - Entregado este año (BPIN: 2021002700138) (Meta del Proyecto: ) (Ejecución 2024: )_x000a__x000a_MEJORAMIENTO DE VÍAS URBANAS MI CALLE DIFERENTE, EN MUNICIPIOS DEL DEPARTAMENTO DE SUCRE (BPIN: 2022002700084) (Meta del Proyecto: 3,94) (Ejecución 2024: 1,40)"/>
    <s v="Tramo de vía urbana en barrio Altos del Rosario, en el marco del proyecto: Construcción de Obras para la Mitigación del Riesgo de Inundación y Socavación en el barrio Altos del Rosario, en el Municipio de Sincelejo, Sucre.  (Tipo Banco: Banco de Gestiones) (Meta de la gestión: 1)_x000a__x000a_MEJORAMIENTO DE VIAS URBANAS EN LOS MUNICIPIOS DE COLOSÓ Y MORROA EN EL DEPARTAMENTO DE SUCRE. (BPIN: 2022000020043) (Tipo de Banco: Banco de Regalías)_x000a__x000a_PAVIMENTACIÓN DE VÍAS URBANAS EN DIFERENTES SECTORES, EN EL MUNICIPIO DE SAN BENITO ABAD, DEPARTAMENTO DE SUCRE (BPIN: 2021002700388) (Tipo de Banco: Banco de Regalías)_x000a__x000a_CONSTRUCCIÓN DE PAVIMENTO EN CONCRETO RÍGIDO EN EL CASCO URBANO DEL MUNICIPIO DE SINCÉ DEPARTAMENTO DE SUCRE. (BPIN: 2021002700378) (Tipo de Banco: Banco de Regalías)_x000a__x000a_CONSTRUCCIÓN DE PAVIMENTO EN CONCRETO HIDRÁULICO DE LA CALLE 15 ENTRE CARRERAS 6 Y 9 DEL BARRIO EL BOSQUE DEL MUNICIPIO DE SINCÉ (BPIN: 2022707420040) (Tipo de Banco: Banco Territorial)"/>
    <s v="Construcción de pavimento en concreto hidráulico de la calle 15 entre carreras 6 y 9 del Barrio el Bosque Municipio de Sincé Departamento de  Sucre (Bpin: 2022707420040) (Tipo de Banco: Banco Territorial) (Meta total del indicador: 0.44) (Meta total de la vigencia: 0.44) (Ejecutado: 0.44)_x000a__x000a_MEJORAMIENTO DE VIAS URBANAS EN LOS MUNICIPIOS DE COLOSÓ Y MORROA EN EL DEPARTAMENTO DE SUCRE. (BPIN: 2022000020043) (Tipo de banco: Banco de Regalías) (Meta total del proyecto: 1.23) (Ejecutado: 0.88)_x000a__x000a_CONSTRUCCIÓN DE PAVIMENTO EN CONCRETO RÍGIDO EN EL CASCO URBANO DEL MUNICIPIO DE SINCÉ DEPARTAMENTO DE SUCRE. (BPIN: 2021002700378) (Tipo de banco: Banco de Regalías) (Meta total del proyecto: 19.57) (Ejecutado: 10.0)_x000a__x000a_Tramo de vía urbana en barrio Altos del Rosario, en el marco del proyecto: Construcción de Obras para la Mitigación del Riesgo de Inundación y Socavación en el barrio Altos del Rosario, en el Municipio de Sincelejo, Sucre.  (Tipo de banco: Banco de Gestiones) (Meta de la gestión: 1) (Ejecutado: 1)"/>
    <s v="MEJORAMIENTO DE VÍAS URBANAS MI CALLE DIFERENTE, EN MUNICIPIOS DEL DEPARTAMENTO DE SUCRE (BPIN: 2022002700084) (Meta del proyecto: 3,94) (Tipo de Banco: Banco Territorial) (Estado en Portafolio: Suspendido)_x000a__x000a__x000d__x000a_CONSTRUCCIÓN DE PAVIMENTO EN CONCRETO RÍGIDO EN EL CASCO URBANO DEL MUNICIPIO DE SINCÉ DEPARTAMENTO DE SUCRE. (BPIN: 2021002700378) (Tipo de Banco: Banco de Regalías) (Estado en Portafolio: En Ejecución)_x000a__x000a_MEJORAMIENTO EN CONCRETO RIGIDO DE TRAMOS EN LA RED VIAL URBANA DEL MUNICIPIO DE SINCELEJO,DEPARTAMENTO DE SUCRE (BPIN: 2025002700020) (Meta del proyecto: 8,625) (Tipo de Banco: Banco de Regalías) (Estado en Portafolio: En Ejecución)_x000a__x000a_MEJORAMIENTO EN PAVIMENTO RÍGIDO Y CONSTRUCCIÓN DE OBRAS HIDRÁULICAS EN TRAMOS VIALES EN LAS SUBREGIONES SAN JORGE, SABANA Y MONTES DE MARÍA EN EL DEPARTAMENTO DE SUCRE (BPIN: 2025000020038) (Meta del proyecto: 3,0976) (Tipo de Banco: Banco de Regalías)_x000a__x000a_Tramo de vía urbana en barrio Altos del Rosario, en el marco del proyecto: Construcción de Obras para la Mitigación del Riesgo de Inundación y Socavación en el barrio Altos del Rosario, en el Municipio de Sincelejo, Sucre (2023002700171) (Meta Programada: 0,16203000000000001) (Tipo de Banco: Banco de Gestiones)"/>
    <s v="Tramo de vía urbana en barrio Altos del Rosario, en el marco del proyecto: Construcción de Obras para la Mitigación del Riesgo de Inundación y Socavación en el barrio Altos del Rosario, en el Municipio de Sincelejo, Sucre (2023002700171) (Meta programada: 0,16203000000000001) (Ejecución: 0,16203000000000001) (Tipo de banco: Banco de Gestiones)_x000a__x000a_MEJORAMIENTO EN CONCRETO RIGIDO DE TRAMOS EN LA RED VIAL URBANA DEL MUNICIPIO DE SINCELEJO,DEPARTAMENTO DE SUCRE (BPIN: 2025002700020) (Estado en Portafolio: En Ejecución) (Ejecución: 0,16300000000000001)"/>
    <s v="CONSTRUCCIÓN Y MEJORAMIENTO DE VÍAS URBANAS EN LOS MUNICIPIOS DE SANTIAGO  DE TOLÚ, SAN ANTONIO DE PALMITO, TOLUVIEJO Y SAN ONOFRE; PERTENECIENTES A LA SUBREGIÓN DEL GOLFO DE MORROSQUILLO EN EL DEPARTAMENTO DE SUCRE (Bpin: 2024000020015) (Meta del proyecto: 7,285) (Tipo de banco: Banco de Regalías)_x000a__x000a_MEJORAMIENTO EN PAVIMENTO RÍGIDO Y CONSTRUCCIÓN DE OBRAS HIDRÁULICAS EN TRAMOS VIALES EN LAS SUBREGIONES SAN JORGE, SABANA Y MONTES DE MARÍA EN EL DEPARTAMENTO DE SUCRE (Bpin: 2025000020038) (Meta del proyecto: 3,0976) (Tipo de banco: Banco de Regalías)"/>
    <n v="2.0950000000000002"/>
    <n v="0.69833333333333325"/>
    <s v="Alto"/>
    <n v="12.32"/>
    <n v="1"/>
    <s v="Superior"/>
    <n v="0.32503000000000004"/>
    <m/>
    <m/>
    <n v="14.740030000000001"/>
    <n v="0.77579105263157899"/>
    <s v="Alto"/>
    <n v="0"/>
    <n v="1024000000"/>
    <n v="0"/>
    <n v="0"/>
    <n v="0"/>
    <n v="0"/>
    <n v="0"/>
    <n v="19653000000"/>
    <n v="11640170000"/>
    <n v="0"/>
    <n v="32317170000"/>
    <n v="0"/>
    <n v="0"/>
    <n v="0"/>
    <n v="0"/>
    <n v="0"/>
    <n v="0"/>
    <n v="0"/>
    <n v="0"/>
    <n v="20452060000"/>
    <n v="0"/>
    <n v="20452060000"/>
    <n v="0"/>
    <n v="0"/>
    <n v="0"/>
    <n v="0"/>
    <n v="0"/>
    <n v="0"/>
    <n v="0"/>
    <n v="0"/>
    <n v="9000000000"/>
    <n v="0"/>
    <n v="9000000000"/>
    <n v="0"/>
    <n v="0"/>
    <n v="0"/>
    <n v="0"/>
    <n v="0"/>
    <n v="0"/>
    <n v="0"/>
    <n v="0"/>
    <n v="0"/>
    <n v="0"/>
    <n v="0"/>
    <n v="61769229999.999992"/>
    <s v="Villa Ángela (2021002700138) - Obra finalizada_x000a_Calle barrio el Bosque Sincé (2022707420040) - Suspendido_x000a_Mi calle diferente (2022002700084) - En ejecución_x000a_Vía urbana Sincé (2021002700378) - Suspendido_x000a_Vía urbana San Benito (2021002700388) - Suspendido_x000a_Colosó Morroa (2022000020043) - Suspendido                                                                              07_10_2024  Colosó Morroa (2022000020043) se encuentra actualmente en fase ejecusión"/>
    <s v="Proyectos en Ejecución: Mi calle diferente (5,83 km); Pavimento el bosque (0,444 km), Coloso - Morroa ,  otras via urbana mpio del dto Nuevo (3 km), Pav. Urbano San Benito (3 Km), Since Urbano (9km)"/>
  </r>
  <r>
    <s v="MT324"/>
    <s v="2"/>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Vía urbana construida"/>
    <s v="2402113"/>
    <s v="Vía urbana construida"/>
    <s v="240211300"/>
    <s v="Incluye la construcción de vías nuevas en zonas  urbanas sin comunicación vial"/>
    <s v="Kilómetros de vías urbanas"/>
    <s v="No"/>
    <s v="Kilómetros"/>
    <n v="0.2"/>
    <s v="Acumulativo"/>
    <x v="10"/>
    <n v="0"/>
    <n v="0"/>
    <n v="0.1"/>
    <n v="0.1"/>
    <m/>
    <m/>
    <m/>
    <s v="Proyecto nuevo: construcción de pavimento en municipios del departamento de Sucre. (Por formular): 0.1 Km"/>
    <m/>
    <s v="Proyecto nuevo: construcción de pavimento en municipios del departamento de Sucre. (Por formular): 0.1 Km (Bpin: )"/>
    <m/>
    <m/>
    <m/>
    <m/>
    <m/>
    <m/>
    <m/>
    <n v="0"/>
    <s v="Minimo"/>
    <n v="0"/>
    <n v="0"/>
    <s v="Minimo"/>
    <n v="0"/>
    <n v="0"/>
    <n v="0"/>
    <n v="0"/>
    <n v="0"/>
    <n v="0"/>
    <n v="0"/>
    <n v="0"/>
    <n v="1000000000"/>
    <n v="0"/>
    <n v="1000000000"/>
    <n v="0"/>
    <n v="0"/>
    <n v="0"/>
    <n v="0"/>
    <n v="0"/>
    <n v="0"/>
    <n v="0"/>
    <n v="0"/>
    <n v="0"/>
    <n v="0"/>
    <n v="0"/>
    <n v="0"/>
    <n v="0"/>
    <n v="0"/>
    <n v="0"/>
    <n v="0"/>
    <n v="0"/>
    <n v="0"/>
    <n v="0"/>
    <n v="0"/>
    <n v="0"/>
    <n v="0"/>
    <n v="0"/>
    <n v="0"/>
    <n v="0"/>
    <n v="0"/>
    <n v="0"/>
    <n v="0"/>
    <n v="0"/>
    <n v="0"/>
    <n v="0"/>
    <n v="0"/>
    <n v="0"/>
    <n v="1000000000"/>
    <s v="Esta meta está programada para 2026"/>
    <s v="1. Vias urbanas construidas en los municipios del Departamento de Sucre. "/>
  </r>
  <r>
    <s v="MT325"/>
    <s v="3"/>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Estudios de preinversión para la red vial regional"/>
    <s v="2402118"/>
    <s v="Estudios de preinversión realizados"/>
    <s v="240211800"/>
    <s v="Incluye la realización de los estudios requeridos en las fases de pre factibilidad, factibilidad o definitivos."/>
    <s v="Número de estudios de preinversión"/>
    <s v="No"/>
    <s v="Número"/>
    <n v="2"/>
    <s v="Acumulativo"/>
    <x v="10"/>
    <n v="1"/>
    <n v="1"/>
    <n v="0"/>
    <n v="0"/>
    <s v="Consultoría Tolú viejo - Colosó. (Proyecto USAID) (BPIN: Por Gestión) (Meta del Proyecto: 1) (Ejecución 2024: 1)"/>
    <s v="Estudios y diseños para el mejoramiento en pavimento rígido en tramos viales en las subregiones san Jorge, sabana y montes de maría en el departamento de sucre realizados por profesionales de la secretaría de infraestructura (Tipo Banco: Banco de Gestiones) (Meta de la gestión: 1)_x000a__x000a_Estudios y diseños para  el mejoramiento de vías terciarias de las subregiones sabana y montes de maría en el departamento de sucre realizados por profesionales de la secretaría de infraestructura (Tipo Banco: Banco de Gestiones) (Meta de la gestión: 1)"/>
    <s v="Estudios y diseños para el mejoramiento en pavimento rígido en tramos viales en las subregiones san Jorge, sabana y montes de maría en el departamento de sucre realizados por profesionales de la secretaría de infraestructura (Tipo de banco: Banco de Gestiones) (Meta de la gestión: 1) (Ejecutado: 1)_x000a__x000a_Estudios y diseños para  el mejoramiento de vías terciarias de las subregiones sabana y montes de maría en el departamento de sucre realizados por profesionales de la secretaría de infraestructura (Tipo de banco: Banco de Gestiones) (Meta de la gestión: 1) (Ejecutado: 1)"/>
    <s v="Estudios y diseños para el mantenimiento y/o construcción de vías urbanas en el departamento de Sucre. (Por formular) (Meta del proyecto: 1)"/>
    <m/>
    <s v="Convenio 4215 de 2024, Aunar esfuerzos entre el instituto nacional de vias Gobernación de Sucre y el Municipio de Achí para autorizar la intervención de la via guaranda - Puerto venecia para la realización de estudios, diseños y la ejecución de obras prio (Bpin: Por Gestión) (Meta del proyecto: 1)"/>
    <n v="1"/>
    <n v="1"/>
    <s v="Superior"/>
    <n v="2"/>
    <n v="1"/>
    <s v="Superior"/>
    <m/>
    <m/>
    <m/>
    <n v="3"/>
    <n v="1"/>
    <s v="Superior"/>
    <m/>
    <m/>
    <m/>
    <m/>
    <m/>
    <m/>
    <m/>
    <m/>
    <m/>
    <m/>
    <n v="0"/>
    <n v="0"/>
    <n v="0"/>
    <n v="0"/>
    <n v="0"/>
    <n v="0"/>
    <n v="0"/>
    <n v="0"/>
    <n v="0"/>
    <n v="1600000000"/>
    <n v="0"/>
    <n v="1600000000"/>
    <n v="0"/>
    <n v="0"/>
    <n v="0"/>
    <n v="0"/>
    <n v="0"/>
    <n v="0"/>
    <n v="0"/>
    <n v="0"/>
    <n v="0"/>
    <n v="0"/>
    <n v="0"/>
    <n v="0"/>
    <n v="0"/>
    <n v="0"/>
    <n v="0"/>
    <n v="0"/>
    <n v="0"/>
    <n v="0"/>
    <n v="0"/>
    <n v="0"/>
    <n v="0"/>
    <n v="0"/>
    <n v="1600000000"/>
    <m/>
    <s v="1.  Consultoria Toluviejo - Coloso. 2. Estudios y diseños para el mantenimiento y /o construccion de vias urbanas en el dto; 3.Evaluación funcional y estructural de la red vial secundaria y terciaria del Dto.  "/>
  </r>
  <r>
    <s v="MT326"/>
    <s v="4"/>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Vía secundaria mejorada"/>
    <s v="2402006"/>
    <s v="Vía secundaria mejorada"/>
    <s v="240200600"/>
    <s v="Incluye la construcción de obras de infraestructura vial en vías de la red vial secundaria que mejoren la prestación del servicio, así como los cambios en una infraestructura de transporte con el propósito de mejorar sus especificaciones técnicas iniciales"/>
    <s v="Kilómetros de vías secundarias"/>
    <s v="No"/>
    <s v="Kilómetros"/>
    <n v="52.8"/>
    <s v="Acumulativo"/>
    <x v="10"/>
    <n v="12.5"/>
    <n v="14"/>
    <n v="13"/>
    <n v="13.3"/>
    <s v="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3,5) (Ejecución 2024: 2,95)_x000a__x000a_MEJORAMIENTO EN PAVIMENTO ASFÁLTICO DE LA VÍA COLOSÓ - CHALÁN - OVEJAS, MUNICIPIO DEL DEPARTAMENTO DE SUCRE. (BPIN: 20201301010046) (Meta del Proyecto: 9) (Ejecución 2024: 9)_x000a__x000a_MANTENIMIENTO Y MEJORAMIENTO DE LA VÍA SUCRE-GUARIPA-EL CAUCHAL EN EL MUNICIPIO DE SUCRE EN EL DEPARTAMENTO DE SUCRE  (CAUCHAL II) (BPIN: 2019011000264) (Meta del Proyecto: 3,49) (Ejecución 2024: 0,275)"/>
    <s v="MEJORAMIENTO EN PAVIMENTO ASFÁLTICO DE LA VÍA VARSOVIA - EL DELIRIO, MUNICIPIO DE SINCELEJO, DEPARTAMENTO DE SUCRE (BPIN: 2023002700030) (Tipo de Banco: Banco de Regalías)_x000a__x000a_MEJORAMIENTO EN PAVIMENTO ASFÁLTICO DE LA VÍA COLOSÓ - CHALÁN - OVEJAS, MUNICIPIO DEL DEPARTAMENTO DE SUCRE. (BPIN: 20201301010046) (Tipo de Banco: Banco de Regalías)_x000a__x000a_MANTENIMIENTO Y MEJORAMIENTO DE LA VÍA SUCRE- LA GUARIPA- EL CAUCHAL MUNICIPIO DE SUCRE EN EL DEPARTAMENTO DE SUCRE. (BPIN: 2019011000264) (Tipo de Banco: Banco de Aliados)"/>
    <s v="MEJORAMIENTO EN PAVIMENTO ASFÁLTICO DE LA VÍA VARSOVIA - EL DELIRIO, MUNICIPIO DE SINCELEJO, DEPARTAMENTO DE SUCRE (BPIN: 2023002700030) (Tipo de banco: Banco de Regalías) (Meta total del proyecto: 3.269) (Ejecutado: 1.683)_x000a__x000a_MEJORAMIENTO EN PAVIMENTO ASFÁLTICO DE LA VÍA COLOSÓ - CHALÁN - OVEJAS, MUNICIPIO DEL DEPARTAMENTO DE SUCRE. (BPIN: 20201301010046) (Tipo de banco: Banco de Regalías) (Meta total del proyecto: 19.328) (Ejecutado: 10.328)_x000a__x000a_MANTENIMIENTO Y MEJORAMIENTO DE LA VÍA SUCRE- LA GUARIPA- EL CAUCHAL MUNICIPIO DE SUCRE EN EL DEPARTAMENTO DE SUCRE. (BPIN: 2019011000264) (Tipo de banco: Banco de Aliados) (Meta total del proyecto: 2,7) (Ejecutado: 0.485)"/>
    <s v="MANTENIMIENTO Y MEJORAMIENTO DE LA VÍA SUCRE- LA GUARIPA- EL CAUCHAL MUNICIPIO DE SUCRE EN EL DEPARTAMENTO DE SUCRE. (BPIN: 2019011000264) (Meta del proyecto: 2,7) (Tipo de Banco: Banco de Aliados) (Estado en Portafolio: Suspendido)_x000a__x000a_MANTENIMIENTO Y MEJORAMIENTO DE LA VÍA SUCRE- LA GUARIPA- EL CAUCHAL MUNICIPIO DE SUCRE EN EL DEPARTAMENTO DE SUCRE. (BPIN: 2019011000264) (Meta del proyecto: 2,7) (Tipo de Banco: Banco de Aliados) (Estado en Portafolio: Suspendido)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Tipo de Banco: Banco de Aliados) (Estado en Portafolio: Suspendido)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Tipo de Banco: Banco de Aliados) (Estado en Portafolio: Suspendido)_x000a__x000a_MEJORAMIENTO EN PAVIMENTO ASFÁLTICO DE LA VÍA VARSOVIA - EL DELIRIO, MUNICIPIO DE SINCELEJO, DEPARTAMENTO DE SUCRE (BPIN: 2023002700030) (Meta del proyecto: 3,269) (Tipo de Banco: Banco de Regalías) (Estado en Portafolio: En Ejecución)_x000a__x000a_CONSTRUCCIÓN DE OBRAS PARA LA TRANSFORMACIÓN DEL ARROYO GRANDE DE COROZAL Y SU ENTORNO, II ETAPA, EN EL DEPARTAMENTO DE SUCRE (BPIN: 2025002700037) (Meta del proyecto: 0,8756) (Tipo de Banco: Banco de Regalías) (Estado en Portafolio: Aprobado SGR)"/>
    <s v="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5,7519) (Ejecución: 2,15) (Tipo de banco: Banco de Aliados)_x000a__x000a_MEJORAMIENTO EN PAVIMENTO ASFÁLTICO DE LA VÍA VARSOVIA - EL DELIRIO, MUNICIPIO DE SINCELEJO, DEPARTAMENTO DE   SUCRE (BPIN: 2023002700030) (Estado en Portafolio: En Ejecución) (Ejecución: 0,85)_x000a__x000a_MANTENIMIENTO Y MEJORAMIENTO DE LA VÍA SUCRE- LA GUARIPA- EL CAUCHAL MUNICIPIO DE SUCRE EN EL DEPARTAMENTO DE SUCRE. (BPIN: 2019011000264) (Estado en Portafolio: Suspendido) (Ejecución: 0,22)_x000a__x000a_MEJORAMIENTOS DE VÍAS ASERRADERO, GUAYABAL - PARCELAS DE ALGARROBO Y DESVÍO HACIA EL SECTOR REPRESA VILLEROS, MUNICIPIO DE COVEÑAS, TOLÚ - EL FRANCÉS - GUACAMAYAS, MUNICIPIO DE SANTIAGO DE TOLÚ, AGUAS NEGRAS – BERLÍN - SAN ONOFRE, MUNICIPIO DE SAN ONOFRE, PALMIRA - GUALÓN, MUNICIPIO DE TOLUVIEJO DEPARTAMENTO DE SUCRE. (BPIN: 2019011000264) (Estado en Portafolio: Suspendido) (Ejecución: 2,15)"/>
    <s v="MEJORAMIENTO DE VÍAS TERCIARIAS Y SECUNDARIAS EN LOS MUNICIPIOS DE SANTIAGO DE TOLÚ Y TOLUVIEJO, SUBREGIÓN DEL GOLFO DE MORROSQUILLO, DEPARTAMENTO DE SUCRE (Bpin: 2025002700021) (Meta del proyecto: 1,1332) (Tipo de banco: Banco de Regalías)_x000a__x000a_MEJORAMIENTO DE LA VÍA SINCÉ - GALERAS. (En formulación): 8 Km (Bpin: ) (Meta del proyecto: 8)_x000a__x000a_MEJORAMIENTO  DE LA VÍA OVEJAS, LA PEÑA FLOR DEL MONTE, DEPARTAMENTO DE SUCRE (Bpin: 2025000020034) (Meta del proyecto: 4,85) (Tipo de banco: Banco de Regalías)"/>
    <n v="12.225"/>
    <n v="0.97799999999999998"/>
    <s v="Alto"/>
    <n v="12.496"/>
    <n v="0.89257142857142846"/>
    <s v="Alto"/>
    <n v="5.3699999999999992"/>
    <n v="0.41307692307692301"/>
    <s v="Medio"/>
    <n v="30.091000000000001"/>
    <n v="0.56990530303030307"/>
    <s v="Medio"/>
    <n v="0"/>
    <n v="0"/>
    <n v="0"/>
    <n v="0"/>
    <n v="0"/>
    <n v="0"/>
    <n v="3000000000"/>
    <n v="0"/>
    <n v="13440000000"/>
    <n v="0"/>
    <n v="16440000000"/>
    <n v="0"/>
    <n v="0"/>
    <n v="0"/>
    <n v="0"/>
    <n v="0"/>
    <n v="0"/>
    <n v="10000000000"/>
    <n v="0"/>
    <n v="37832000000"/>
    <n v="0"/>
    <n v="47832000000"/>
    <n v="0"/>
    <n v="0"/>
    <n v="0"/>
    <n v="0"/>
    <n v="0"/>
    <n v="0"/>
    <n v="0"/>
    <n v="0"/>
    <n v="0"/>
    <n v="0"/>
    <n v="0"/>
    <n v="0"/>
    <n v="0"/>
    <n v="0"/>
    <n v="0"/>
    <n v="0"/>
    <n v="0"/>
    <n v="0"/>
    <n v="0"/>
    <n v="0"/>
    <n v="0"/>
    <n v="0"/>
    <n v="64272000000"/>
    <s v="Colosó-Chalán-Ovejas (20201301010046) - ejecutor el municipio de Ovejas. Programar el saldo en la parte financiera de 2024_x000a_Delirio-Varsovia (2023002700030) - en solicitud de CDP_x000a_*Buenavista - Granada es vía terciaria, el 1.5km de vía pasa a la meta de vía terciaria_x000a_Aguas negras (2019011000264) - vías del Golfo"/>
    <s v="1. El Delirio - Varsovia (3.5 km)  2. Sincé - Galeras (16 km) 3. Buenavista - Granada(1,5 km) 4. Aguas - negras - Berlin (3,5 km), Coloso -Chalan - Ovejas (9 km)"/>
  </r>
  <r>
    <s v="MT327"/>
    <s v="5"/>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Vía secundaria rehabilitada"/>
    <s v="2402018"/>
    <s v="Vía secundaria rehabilitada"/>
    <s v="240201800"/>
    <s v="Incluye las intervenciones en vías secundaria para devolverlas al estado inicial para la cual fueron construidas"/>
    <s v="Kilómetros de vías secundarias"/>
    <s v="No"/>
    <s v="Kilómetros"/>
    <n v="19.399999999999999"/>
    <s v="Acumulativo"/>
    <x v="10"/>
    <n v="0"/>
    <n v="2"/>
    <n v="8.6999999999999993"/>
    <n v="8.6999999999999993"/>
    <m/>
    <m/>
    <m/>
    <s v="REHABILITACIÓN DE LA VÍA QUE COMUNICA LOS MUNICIPIOS DE TOLUVIEJO Y COLOSÓ, DEPARTAMENTO DE SUCRE (BPIN: 2023002700134) (Meta del proyecto: 12,1) (Tipo de Banco: Banco de Regalías) (Estado en Portafolio: En Ejecución)"/>
    <m/>
    <s v="REHABILITACIÓN EN PAVIMENTO ASFALTICO DE LA VÍA QUE COMUNICA EL MUNICIPIO DE SAN ANTONIO DE PALMITO - SUCRE Y EL CORREGIMIENTO DE SABANETA MUNICIPIO DE MOMIL - CÓRDOBA (Bpin: 2024000020027) (Meta del proyecto: 5,05)_x000a__x000a_REHABILITACIÓN DE LA VÍA QUE COMUNICA LOS MUNICIPIOS DE TOLUVIEJO Y COLOSÓ, DEPARTAMENTO DE SUCRE (Bpin: 2023002700134) (Meta del proyecto: 12,1) (Tipo de banco: Banco de Regalías)"/>
    <m/>
    <m/>
    <m/>
    <n v="0"/>
    <n v="0"/>
    <s v="Minimo"/>
    <m/>
    <n v="0"/>
    <s v="Minimo"/>
    <n v="0"/>
    <n v="0"/>
    <s v="Minimo"/>
    <n v="0"/>
    <n v="0"/>
    <n v="0"/>
    <n v="0"/>
    <n v="0"/>
    <n v="0"/>
    <n v="5600000000"/>
    <n v="0"/>
    <n v="3800000000"/>
    <n v="0"/>
    <n v="9400000000"/>
    <n v="0"/>
    <n v="0"/>
    <n v="0"/>
    <n v="0"/>
    <n v="0"/>
    <n v="0"/>
    <n v="12400000000"/>
    <n v="0"/>
    <n v="8200000000"/>
    <n v="0"/>
    <n v="20600000000"/>
    <n v="0"/>
    <n v="0"/>
    <n v="0"/>
    <n v="0"/>
    <n v="0"/>
    <n v="0"/>
    <n v="12000000000"/>
    <n v="0"/>
    <n v="8000000000"/>
    <n v="0"/>
    <n v="20000000000"/>
    <n v="0"/>
    <n v="0"/>
    <n v="0"/>
    <n v="0"/>
    <n v="0"/>
    <n v="0"/>
    <n v="0"/>
    <n v="0"/>
    <n v="0"/>
    <n v="0"/>
    <n v="0"/>
    <n v="50000000000"/>
    <m/>
    <s v="1.Toluviejo - Colosó (12.2 km) 2. Palmito - Sabaneta (7,2 km) SE FINANCIA CON 60% COFINANCIACION TOLUVIEJO  COLOSO- PALMITO ES EN EL 40% POR GESTION 35 MIL MILL"/>
  </r>
  <r>
    <s v="MT328"/>
    <s v="6"/>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Vía secundaria con mantenimiento periódico o rutinario"/>
    <s v="2402021"/>
    <s v="Vía secundaria con mantenimiento"/>
    <s v="240202100"/>
    <s v="Incluye las acciones de conservación periódica o rutinaria de las vías de la red vial secundaria con el fin de mantener las condiciones óptimas para el tránsito y  el uso adecuado de la infraestructura de transporte"/>
    <s v="Kilómetros de vías secundarias"/>
    <s v="No"/>
    <s v="Kilómetros"/>
    <n v="11.1"/>
    <s v="Acumulativo"/>
    <x v="10"/>
    <n v="0"/>
    <n v="11.1"/>
    <n v="0"/>
    <n v="0"/>
    <m/>
    <s v="Operación de la maquinaria pesada y vehiculos para la atención de emergencias, puntos criticos y mantenimiento de la red vial del departamento de sucre (Tipo Banco: Banco de Gestiones) (Meta de la gestión: 23.2)_x000a__x000a_MANTENIMIENTO RUTINARIO DE LA MALLA VIAL DEL DEPARTAMENTO DE SUCRE. (BPIN: 2024002700126) (Tipo de Banco: Banco Territorial)"/>
    <s v="Mantenimiento rutinario de la malla vial del departamento de  Sucre (Bpin: 2024002700126) (Tipo de Banco: Banco Territorial) (Meta total del indicador: 59.36) (Meta total de la vigencia: 48.16) (Ejecutado: 59.36)_x000a__x000a_Operación de la maquinaria pesada y vehiculos para la atención de emergencias, puntos criticos y mantenimiento de la red vial del departamento de sucre (Tipo de banco: Banco de Gestiones) (Meta de la gestión: 23.2) (Ejecutado: 23.2)"/>
    <s v="Mejoramiento y/o mantenimiento vial y obras en puntos críticos mediante el fortalecimiento del banco de maquinarias del departamento de Sucre (BPIN: 202500000044154) (Meta del proyecto: 11) (Tipo de Banco: Banco Territorial) (Estado en Portafolio: En proceso de contratación)_x000a__x000a_Mantenimiento rutinario de la malla vial del departamento de Sucre (BPIN: 202500000044456) (Meta del proyecto: 47,17) (Tipo de Banco: Banco Territorial) (Estado en Portafolio: En estudios previos)"/>
    <m/>
    <m/>
    <m/>
    <m/>
    <m/>
    <n v="82.56"/>
    <n v="1"/>
    <s v="Superior"/>
    <m/>
    <m/>
    <m/>
    <n v="82.56"/>
    <n v="1"/>
    <s v="Superior"/>
    <m/>
    <m/>
    <m/>
    <m/>
    <m/>
    <m/>
    <m/>
    <m/>
    <m/>
    <m/>
    <n v="0"/>
    <n v="0"/>
    <n v="0"/>
    <n v="0"/>
    <n v="0"/>
    <n v="0"/>
    <n v="0"/>
    <n v="0"/>
    <n v="0"/>
    <n v="12000000000"/>
    <n v="0"/>
    <n v="12000000000"/>
    <n v="0"/>
    <n v="0"/>
    <n v="0"/>
    <n v="0"/>
    <n v="0"/>
    <n v="0"/>
    <n v="0"/>
    <n v="0"/>
    <n v="0"/>
    <n v="0"/>
    <n v="0"/>
    <n v="0"/>
    <n v="0"/>
    <n v="0"/>
    <n v="0"/>
    <n v="0"/>
    <n v="0"/>
    <n v="0"/>
    <n v="0"/>
    <n v="0"/>
    <n v="0"/>
    <n v="0"/>
    <n v="12000000000"/>
    <m/>
    <s v="1. Mantenimiento Majagual - Guaranda (11,1 km)"/>
  </r>
  <r>
    <s v="MT329"/>
    <s v="7"/>
    <s v="Territorio, Sostenibilidad y Oportunidades"/>
    <s v="Porcentaje de vías terciaria en buen estado en el departamento de Sucre"/>
    <s v="0,20230000000000001"/>
    <s v="Porcentaje"/>
    <s v="2024"/>
    <s v="Secretaría de Infraestructura"/>
    <s v="0,57709999999999995"/>
    <s v="9. Industria, Innovación e Infraestructura._x000a_11. Ciudades y Comunidades Sostenibles"/>
    <s v="Transporte"/>
    <s v="47"/>
    <s v="Infraestructura red vial regional"/>
    <s v="Transporte"/>
    <s v="24"/>
    <s v="Infraestructura red vial regional"/>
    <s v="2402"/>
    <s v="Vía terciaria mejorada"/>
    <s v="2402041"/>
    <s v="Vía terciaria mejorada"/>
    <s v="240204100"/>
    <s v="Incluye la construcción de obras de infraestructura vial en vías de la red vial terciaria que mejoren la prestación del servicio, así como los cambios en una infraestructura de transporte con el propósito de mejorar sus especificaciones técnicas iniciales"/>
    <s v="Kilómetros de vías terciaria"/>
    <s v="No"/>
    <s v="Kilómetros"/>
    <n v="168.58"/>
    <s v="Acumulativo"/>
    <x v="10"/>
    <n v="12.38"/>
    <n v="52.027000000000001"/>
    <n v="35.25"/>
    <n v="68.923000000000002"/>
    <s v="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8,84) (Ejecución 2024: 3,5)_x000a__x000a_MEJORAMIENTO EN PAVIMENTO ASFALTICO DE LA VÍA DELIRIO - PUERTO VIEJO EN LOS MUNICIPIOS DE SAN ANTONIO DE PALMITO Y TOLÚ EN EL DEPARTAMENTO DE SUCRE. (BPIN: 2019011000264) (Meta del Proyecto: 1) (Ejecución 2024: 1)_x000a__x000a_MEJORAMIENTO EN PAVIMENTO RÍGIDO DE LA VÍA SAN MARCOS - EL LLANO EN LA ZONA RURAL DEL MUNICIPIO DE SAN MARCOS, DEPARTAMENTO DE SUCRE (BPIN: 20221301010191) (Meta del Proyecto: 9,72) (Ejecución 2024: 6)_x000a__x000a_MEJORAMIENTO EN PAVIMENTO RÍGIDO DE LA VIA LA UNIÓN-LÍMITES CON CÓRDOBA, EN EL DEPARTAMENTO DE SUCRE (BPIN: 2021000020052) (Meta del Proyecto: 4,17) (Ejecución 2024: 0,420)_x000a__x000a_MEJORAMIENTO DE LA VÍA BUENAVISTA - GRANADA DEL K21+736 AL K23+153 EN LOS MUNICIPIOS DE BUENAVISTA Y SINCÉ DEPARTAMENTO DE SUCRE. (BPIN: 2023000020038) (Meta del Proyecto: 0,7085) (Ejecución 2024: 0,7085)_x000a__x000a_MEJORAMIENTO DE LA VÍA DE ACCESO A LAS INSTALACIONES DEL SENA MEDIANTE PAVIMENTO EN CONCRETO RÍGIDO EN EL CORREGIMIENTO DE EL PALOMAR DEL MUNICIPIO DE MAJAGUAL, SUCRE. (BPIN: 2023002700137) (Meta del Proyecto: 0,950) (Ejecución 2024: 0,950)_x000a__x000a_CONSTRUCCIÓN DE PAVIMENTO EN CONCRETO RÍGIDO DE LA VÍA QUE CONDUCE DESDE EL MUNICIPIO DE CAIMITO HASTA EL MUNICIPIO DE LA UNIÓN EN EL DEPARTAMENTO DE SUCRE (BPIN: 2020000020068) (Meta del Proyecto: 12,38) (Ejecución 2024: 3)_x000a__x000a_MEJORAMIENTO EN PAVIMENTO ASFÁLTICO DE LA VÍA LAS TABLITAS - SAN MARCOS, MUNICIPIOS DEL ROBLE, CAIMITO Y SAN MARCOS, DEPARTAMENTO DE SUCRE. (BPIN: 20170000020006) (Meta del Proyecto: 1) (Ejecución 2024: 1)"/>
    <s v="CONSTRUCCIÓN DE PAVIMENTO EN CONCRETO RÍGIDO DE LA CARRERA 5 EN EL CORREGIMIENTO DE CANUTAL MUNICIPIO DE OVEJAS, DEPARTAMENTO DE SUCRE (BPIN: 20220214000027) (Tipo de Banco: Banco de Aliados)_x000a__x000a_MEJORAMIENTO EN PAVIMENTO RÍGIDO DE LA VÍA SAN MARCOS - EL LLANO EN LA ZONA RURAL DEL MUNICIPIO DE SAN MARCOS, DEPARTAMENTO DE SUCRE (BPIN: 20221301010191) (Tipo de Banco: Banco de Regalías)_x000a__x000a_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Tipo de Banco: Banco de Aliados)_x000a__x000a_MEJORAMIENTO EN PAVIMENTO RÍGIDO DE LA VIA LA UNIÓN-LÍMITES CON CÓRDOBA, EN EL DEPARTAMENTO DE SUCRE (BPIN: 2021000020052) (Tipo de Banco: Banco de Regalías)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Tipo de Banco: Banco de Aliados)_x000a__x000a_MEJORAMIENTO EN PAVIMENTO RIGIDO DE LA VÍA SAN PEDRO - LIMITES CON BOLÍVAR EN EL DEPARTAMENTO DE SUCRE (BPIN: 2020000020053) (Tipo de Banco: Banco de Regalías)_x000a__x000a_MEJORAMIENTO DE LA VÍA TERCIARIA PAJONAL– CERRO DE LAS CASAS- PISISI – LIBERTAD- LABARCES - SAN ANTONIO, MEDIANTE EL USO DE PLACA HUELLA EN EL MUNICIPIO DE SAN ONOFRE – DEPARTAMENTO DE SUCRE (ETAPA I) (BPIN: 20210214000126) (Tipo de Banco: Banco de Aliados)_x000a__x000a_MEJORAMIENTO DE LA VIA QUE COMUNICA DESDE TRES ESQUINAS - NARANJAL - BAJO LATA - ARENAL A LA INTERSECCION VIA MORROA COLOSO MEDIANTE CONSTRUCCION DE PAVIMENTO RIGIDO MUNICIPIO DE LOS PALMITOS DEPARTAMENTO DE SUCRE (BPIN: 2022000020021) (Tipo de Banco: Banco de Regalías)_x000a__x000a_CONSTRUCCIÓN DE PAVIMENTO EN CONCRETO RÍGIDO DE LA VÍA QUE COMUNICA LOS CORREGIMIENTOS DE SAN LUIS MUNICIPIO DE SAMPUÉS Y LAS LLANADAS MUNICIPIO DE COROZAL, DEPARTAMENTO DE SUCRE (Solo para cargue de pagos, Porque el proyecto fue  ejecutado físicamente) (BPIN: 2018000020059) (Tipo de Banco: Banco de Regalías)"/>
    <s v="MEJORAMIENTO EN PAVIMENTO RIGIDO DE LA VÍA SAN PEDRO - LIMITES CON BOLÍVAR EN EL DEPARTAMENTO DE SUCRE (BPIN: 2020000020053) (Tipo de banco: Banco de Regalías) (Meta total del proyecto: 7.523) (Ejecutado: 7.503456)_x000a__x000a_MEJORAMIENTO DE LA VÍA TERCIARIA PAJONAL– CERRO DE LAS CASAS- PISISI – LIBERTAD- LABARCES - SAN ANTONIO, MEDIANTE EL USO DE PLACA HUELLA EN EL MUNICIPIO DE SAN ONOFRE – DEPARTAMENTO DE SUCRE (ETAPA I) (BPIN: 20210214000126) (Tipo de banco: Banco de Aliados) (Meta total del proyecto: 9.15) (Ejecutado: 7.9)_x000a__x000a_CONSTRUCCIÓN DE PAVIMENTO EN CONCRETO RÍGIDO DE LA CARRERA 5 EN EL CORREGIMIENTO DE CANUTAL MUNICIPIO DE OVEJAS, DEPARTAMENTO DE SUCRE (BPIN: 20220214000027) (Tipo de banco: Banco de Aliados) (Meta total del proyecto: 0.7708) (Ejecutado: 0.7708)_x000a__x000a_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Tipo de banco: Banco de Aliados) (Meta total del proyecto: 27.1) (Ejecutado: 0.49)_x000a__x000a_MEJORAMIENTO EN PAVIMENTO RÍGIDO DE LA VÍA SAN MARCOS - EL LLANO EN LA ZONA RURAL DEL MUNICIPIO DE SAN MARCOS, DEPARTAMENTO DE SUCRE (BPIN: 20221301010191) (Tipo de banco: Banco de Regalías) (Meta total del proyecto: 9.7) (Ejecutado: 1.2)_x000a__x000a_MEJORAMIENTO EN PAVIMENTO RÍGIDO DE LA VIA LA UNIÓN-LÍMITES CON CÓRDOBA, EN EL DEPARTAMENTO DE SUCRE (BPIN: 2021000020052) (Tipo de banco: Banco de Regalías) (Meta total del proyecto: 4.17) (Ejecutado: 3.6175)_x000a__x000a_MEJORAMIENTO DE LA VIA QUE COMUNICA DESDE TRES ESQUINAS - NARANJAL - BAJO LATA - ARENAL A LA INTERSECCION VIA MORROA COLOSO MEDIANTE CONSTRUCCION DE PAVIMENTO RIGIDO MUNICIPIO DE LOS PALMITOS DEPARTAMENTO DE SUCRE (BPIN: 2022000020021) (Tipo de banco: Banco de Regalías) (Meta total del proyecto: 12.81) (Ejecutado: 10.0)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Tipo de banco: Banco de Aliados) (Meta total del proyecto: ) (Ejecutado: 1.00313)"/>
    <s v="MEJORAMIENTO DE LA VÍA TERCIARIA PAJONAL– CERRO DE LAS CASAS- PISISI – LIBERTAD- LABARCES - SAN ANTONIO, MEDIANTE EL USO DE PLACA HUELLA EN EL MUNICIPIO DE SAN ONOFRE – DEPARTAMENTO DE SUCRE (ETAPA I) (BPIN: 20210214000126) (Meta del proyecto: 9,150) (Tipo de Banco: Banco de Aliados) (Estado en Portafolio: En Ejecución)_x000a__x000a_MEJORAMIENTO EN PAVIMENTO RÍGIDO DE LA VÍA SAN MARCOS - EL LLANO EN LA ZONA RURAL DEL MUNICIPIO DE SAN MARCOS, DEPARTAMENTO DE SUCRE (BPIN: 20221301010191) (Meta del proyecto: 9,72) (Tipo de Banco: Banco de Regalías) (Estado en Portafolio: Suspendido)_x000a__x000a_MEJORAMIENTO EN PAVIMENTO RÍGIDO DE LA VIA LA UNIÓN-LÍMITES CON CÓRDOBA, EN EL DEPARTAMENTO DE SUCRE (BPIN: 2021000020052) (Meta del proyecto: 4,17) (Tipo de Banco: Banco de Regalías) (Estado en Portafolio: En Ejecución)_x000a__x000a_MEJORAMIENTO DE LA VIA QUE COMUNICA DESDE TRES ESQUINAS - NARANJAL - BAJO LATA - ARENAL A LA INTERSECCION VIA MORROA COLOSO MEDIANTE CONSTRUCCION DE PAVIMENTO RIGIDO MUNICIPIO DE LOS PALMITOS DEPARTAMENTO DE SUCRE (BPIN: 2022000020021) (Meta del proyecto: 12,81) (Tipo de Banco: Banco de Regalías) (Estado en Portafolio: En Ejecución)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Suspendido)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En Ejecución)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En proceso de liquidación)_x000a__x000a_MEJORAMIENTOS DE VÍAS ASERRADERO, GUAYABAL - PARCELAS DE ALGARROBO Y DESVÍO HACIA EL SECTOR REPRESA VILLEROS, MUNICIPIO DE COVEÑAS, TOLÚ - EL FRANCÉS - GUACAMAYAS, MUNICIPIO DE SANTIAGO DE TOLÚ, AGUAS NEGRAS – BERLÍN - SAN ONOFRE, MUNICIPIO DE SAN ONOFRE, (BPIN: 2019011000264) (Meta del proyecto: 6,7839) (Tipo de Banco: Banco de Aliados) (Estado en Portafolio: Liquidado)_x000a__x000a_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Suspendido)_x000a__x000a_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En Ejecución)_x000a__x000a_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En proceso de liquidación)_x000a__x000a_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Estado en Portafolio: Liquidado)_x000a__x000a_PAVIMENTACIÓN DE LA VÍA QUE CONDUCE DE LA CABECERA DEL MUNICIPIO DE GALERAS, HASTA EL CORREGIMIENTO DE SANTIAGO APÓSTOL JURISDICCIÓN DEL MUNICIPIO DE SAN BENITO ABAD, DEPARTAMENTO DE SUCRE (BPIN: 2025000020037) (Meta del proyecto: 19,472) (Tipo de Banco: Banco de Regalías) (Estado en Portafolio: En Ejecución)_x000a__x000a_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Meta del proyecto: 11,3) (Tipo de Banco: Banco de Aliados) (Estado en Portafolio: En Ejecución)_x000a__x000a_MEJORAMIENTO EN PAVIMENTO RIGIDO DE LA VÍA SAN PEDRO - LIMITES CON BOLÍVAR EN EL DEPARTAMENTO DE SUCRE (BPIN: 2020000020053) (Meta del proyecto: 7,5223) (Tipo de Banco: Banco de Regalías) (Estado en Portafolio: Suspendido)"/>
    <s v="MEJORAMIENTO DE LA VÍA TERCIARIA PAJONAL– CERRO DE LAS CASAS- PISISI – LIBERTAD- LABARCES - SAN ANTONIO, MEDIANTE EL USO DE PLACA HUELLA EN EL MUNICIPIO DE SAN ONOFRE – DEPARTAMENTO DE SUCRE. (ETAPA I) (BPIN: 20210214000126) (Estado en Portafolio: En Ejecución) (Ejecución: 1,25)_x000a__x000a_MEJORAMIENTO EN PAVIMENTO RÍGIDO DE LA VIA LA UNIÓN-LÍMITES CON CÓRDOBA, EN EL DEPARTAMENTO DE SUCRE (BPIN: 2021000020052) (Estado en Portafolio: En Ejecución) (Ejecución: 0,042000000000000003)_x000a__x000a_MEJORAMIENTOS DE VÍAS ASERRADERO, GUAYABAL - PARCELAS DE ALGARROBO Y DESVÍO HACIA EL SECTOR REPRESA VILLEROS, MUNICIPIO DE COVEÑAS, TOLÚ - EL FRANCÉS - GUACAMAYAS, MUNICIPIO DE SANTIAGO DE TOLÚ, AGUAS NEGRAS – BERLÍN - SAN ONOFRE, MUNICIPIO DE SAN ONOFRE, PALMIRA - GUALÓN, MUNICIPIO DE TOLUVIEJO DEPARTAMENTO DE SUCRE. (BPIN: 2019011000264) (Estado en Portafolio: Suspendido) (Ejecución: 0,46844999999999998)"/>
    <s v="MEJORAMIENTO DE LA VÍA SAMPUÉS-SEGOVIA-SINCELEJO EN EL DEPARTAMENTO DE SUCRE (Bpin: 2025000020006) (Meta del proyecto: 10,69) (Tipo de banco: Banco de Regalías)_x000a__x000a_MEJORAMIENTO DE LA VIA TERCIARIA COMPRENDIDA ENTRE PAJONAL - CERRO DE LAS CASAS - PISISI - LIBERTAD - LABARCES - SAN ANTONIO, SEGUNDA ETAPA DESDE LA ABSCISA K9+300 HASTA LA ABSCISA K13+127, MUNICIPIO DE SAN ONOFRE, DEPARTAMENTO DE SUCRE (Bpin: 20250214000247) (Meta del proyecto: 3,827) (Tipo de banco: Banco de Aliados)_x000a__x000a_CONSTRUCCIÓN DE LA VÍA QUE CONDUCE DEL CORREDOR TURÍSTICO AMBIENTAL SECTOR TONAYA LA MONTAÑA DE LA SUBREGIÓN MONTES DE MARIA, MUNICIPIO DE CHALÁN, DEPARTAMENTO DE SUCRE (Bpin: 20250214000249) (Meta del proyecto: 6,436) (Tipo de banco: Banco de Aliados)_x000a__x000a_MEJORAMIENTO DE VÍAS TERCIARIAS Y SECUNDARIAS EN LOS MUNICIPIOS DE SANTIAGO DE TOLÚ Y TOLUVIEJO, SUBREGIÓN DEL GOLFO DE MORROSQUILLO, DEPARTAMENTO DE SUCRE (Bpin: 2025002700021) (Meta del proyecto: 1,4927) (Tipo de banco: Banco de Regalías)_x000a__x000a_PAVIMENTACIÓN DE LA VÍA QUE CONDUCE DE LA CABECERA DEL MUNICIPIO DE GALERAS, HASTA EL CORREGIMIENTO DE SANTIAGO APÓSTOL JURISDICCIÓN DEL MUNICIPIO DE SAN BENITO ABAD, DEPARTAMENTO DE SUCRE (Bpin: 2025000020037) (Meta del proyecto: 19,472) (Tipo de banco: Banco de Regalías)_x000a__x000a_MEJORAMIENTO DE LA VIA TERCIARIA COMPRENDIDA ENTRE PAJONAL - CERRO DE LAS CASAS - PISISI - LIBERTAD - LABARCES - SAN ANTONIO, SEGUNDA ETAPA, MUNICIPIO DE SAN ONOFRE, DEPARTAMENTO DE SUCRE) (ETAPA II) (Bpin: 20230214000060) (Meta del proyecto: 22,9) (Tipo de banco: Banco de Aliados)_x000a__x000a_REVISION Y/O AJUSTE Y/O ACTUALIZACION Y/O MODIFICACION Y/O COMPLEMENTACION DE LOS ESTUDIOS Y DISEÑOS Y LA EJECUCIÓN DE LAS OBRAS PARA EL MEJORAMIENTO EN PAVIMENTO FLEXIBLE DE LA VÍA LA APARTADA, EL ROBLE, HATO VIEJO Y SINCÉ, EN LOS MUNICIPIOS DE SAMPUÉS, EL ROBLE, COROZAL Y SINCÉ, DEPARTAMENTO DE SUCRE (Bpin: 2021002700079) (Meta del proyecto: 11,3) (Tipo de banco: Banco de Aliados)_x000a__x000a_MEJORAMIENTO EN PAVIMENTO RIGIDO DE LA VÍA CHALAN  LA CEIBA - DON GABRIEL - SALITRAL - CHENGUE , EN LOS MUNICIPIOS DE CHALÁN Y OVEJAS, DEPARTAMENTO DE SUCRE. (Bpin: 2025000020024) (Meta del proyecto: 16,651)_x000a__x000a_CONSTRUCCIÓN MEDIANTE EL MEJORAMIENTO GESTIÓN PREDIAL SOCIAL AMBIENTAL Y SOSTENIBLE DE LA TRANSVERSAL DE LA MOJANA EL CAUCHAL SUCRE EN EL DEPARTAMENTO DE SUCRE EN EL MARCO DE LA REACTIVACIÓN ECONÓMICA MEDIANTE EL PROGRAMA VÍAS PARA LA CONEXIÓN DE TERRITORIAL (Bpin: 2019011000264) (Meta del proyecto: 13,50) (Tipo de banco: Banco de Aliados)"/>
    <n v="16.578499999999998"/>
    <n v="1"/>
    <s v="Superior"/>
    <n v="32.484886000000003"/>
    <n v="0.70508362965383353"/>
    <s v="Alto"/>
    <n v="1.7604500000000001"/>
    <n v="4.9941843971631206E-2"/>
    <s v="Minimo"/>
    <n v="50.823836"/>
    <n v="0.30148200261003677"/>
    <s v="Medio"/>
    <n v="0"/>
    <n v="0"/>
    <n v="0"/>
    <n v="0"/>
    <n v="0"/>
    <n v="0"/>
    <n v="7400000000"/>
    <n v="0"/>
    <n v="24682200000"/>
    <n v="0"/>
    <n v="32082200000"/>
    <n v="0"/>
    <n v="0"/>
    <n v="0"/>
    <n v="0"/>
    <n v="0"/>
    <n v="0"/>
    <n v="35840000000"/>
    <n v="0"/>
    <n v="37724560000"/>
    <n v="0"/>
    <n v="73564560000"/>
    <n v="0"/>
    <n v="0"/>
    <n v="0"/>
    <n v="0"/>
    <n v="0"/>
    <n v="0"/>
    <n v="10640000000"/>
    <n v="0"/>
    <n v="0"/>
    <n v="0"/>
    <n v="10640000000"/>
    <n v="0"/>
    <n v="0"/>
    <n v="0"/>
    <n v="0"/>
    <n v="0"/>
    <n v="0"/>
    <n v="47795000000"/>
    <n v="0"/>
    <n v="0"/>
    <n v="0"/>
    <n v="47795000000"/>
    <n v="164081760000"/>
    <m/>
    <s v="1. Cauchal - Sucre (53 km); 2. El roble - Since (21 km); 3. La Unión - lim cordoba (3,7km); 4. Galeras - Santiago Apostol (24,5 km);  5. Aguacate - Palenquillo (3,18 km); 6.Guayabal - Parcelas de Algarrobo (2,5 km); 7.Tolu - El Frances (4,4km). Porton - l"/>
  </r>
  <r>
    <s v="MT330"/>
    <s v="8"/>
    <s v="Territorio, Sostenibilidad y Oportunidades"/>
    <s v="Porcentaje de vías terciaria en buen estado en el departamento de Sucre"/>
    <s v="0,20230000000000001"/>
    <s v="Porcentaje"/>
    <s v="2024"/>
    <s v="Secretaría de Infraestructura"/>
    <s v="0,57709999999999995"/>
    <s v="9. Industria, Innovación e Infraestructura._x000a_11. Ciudades y Comunidades Sostenibles"/>
    <s v="Transporte"/>
    <s v="47"/>
    <s v="Infraestructura red vial regional"/>
    <s v="Transporte"/>
    <s v="24"/>
    <s v="Infraestructura red vial regional"/>
    <s v="2402"/>
    <s v="Vía terciaria rehabilitada"/>
    <s v="2402045"/>
    <s v="Vía terciaria rehabilitada"/>
    <s v="240204500"/>
    <s v="Incluye las intervenciones en vías para devolverlas al estado inicial para la cual fueron construidas"/>
    <s v="Kilómetros de vías terciaria"/>
    <s v="No"/>
    <s v="Kilómetros"/>
    <n v="150"/>
    <s v="Acumulativo"/>
    <x v="10"/>
    <n v="40"/>
    <n v="70"/>
    <n v="40"/>
    <n v="0"/>
    <s v="REHABILITACIÓN Y MANTENIMIENTO DE LAS VÍAS TERCIARIAS DEL DEPARTAMENTO DE SUCRE (BPIN: 2021002700159) (Meta del Proyecto: 237,92) (Ejecución 2024: 44,82)_x000a__x000a_REHABILITACIÓN DE LA VÍA SUCRE – LA GUARIPA – EL CAUCHAL, MUNICIPIOS DE SUCRE, MAJAGUAL Y SAN BENITO ABAD.&quot; (CAUCHAL I) (BPIN: 2016000020007) (Meta del Proyecto: Solo para cargue de pagos, Porque el proyecto fue  ejecutado físicamente en Sucre Diferente.) (Ejecución 2024: )"/>
    <s v="MEJORAMIENTO MEDIANTE PAVIMENTACIÓN EN CONCRETO RÍGIDO DE LA VÍA EL PORTÓN - LA YE DE LOS ARRASTRES, EN LA MOJANA SUCREÑA,  ENTRE LOS MUNICIPIOS DE MAJAGUAL Y GUARANDA, EN EL DEPARTAMENTO DE SUCRE. (BPIN: 20211301011233) (Tipo de Banco: Banco de Regalías)"/>
    <s v="MEJORAMIENTO MEDIANTE PAVIMENTACIÓN EN CONCRETO RÍGIDO DE LA VÍA EL PORTÓN - LA YE DE LOS ARRASTRES, EN LA MOJANA SUCREÑA,  ENTRE LOS MUNICIPIOS DE MAJAGUAL Y GUARANDA, EN EL DEPARTAMENTO DE SUCRE. (BPIN: 20211301011233) (Tipo de banco: Banco de Regalías) (Meta total del proyecto: 17.018) (Ejecutado: 7.02)"/>
    <s v="REHABILITACIÓN Y MANTENIMIENTO DE LAS VÍAS TERCIARIAS DEL DEPARTAMENTO DE SUCRE (BPIN: 2021002700159) (Meta del proyecto: 237,92) (Tipo de Banco: Banco Territorial) (Estado en Portafolio: Suspendido)_x000a__x000a_MEJORAMIENTO MEDIANTE PAVIMENTACIÓN EN CONCRETO RÍGIDO DE LA VÍA EL PORTÓN - LA YE DE LOS ARRASTRES, EN LA MOJANA SUCREÑA,  ENTRE LOS MUNICIPIOS DE MAJAGUAL Y GUARANDA, EN EL DEPARTAMENTO DE SUCRE. (BPIN: 20211301011233) (Meta del proyecto: 17,018) (Tipo de Banco: Banco de Regalías) (Estado en Portafolio: En Ejecución)"/>
    <m/>
    <m/>
    <n v="44.82"/>
    <n v="1"/>
    <s v="Superior"/>
    <n v="7.02"/>
    <n v="0.16914285714285721"/>
    <s v="Minimo"/>
    <m/>
    <n v="0"/>
    <s v="Minimo"/>
    <n v="51.84"/>
    <n v="0.34560000000000002"/>
    <s v="Medio"/>
    <n v="0"/>
    <n v="0"/>
    <n v="0"/>
    <n v="0"/>
    <n v="0"/>
    <n v="0"/>
    <n v="0"/>
    <n v="32000000000"/>
    <n v="0"/>
    <n v="0"/>
    <n v="32000000000"/>
    <n v="0"/>
    <n v="0"/>
    <n v="0"/>
    <n v="0"/>
    <n v="0"/>
    <n v="0"/>
    <n v="0"/>
    <n v="0"/>
    <n v="0"/>
    <n v="0"/>
    <n v="0"/>
    <n v="0"/>
    <n v="0"/>
    <n v="0"/>
    <n v="0"/>
    <n v="0"/>
    <n v="0"/>
    <n v="0"/>
    <n v="0"/>
    <n v="0"/>
    <n v="0"/>
    <n v="0"/>
    <n v="0"/>
    <n v="0"/>
    <n v="0"/>
    <n v="0"/>
    <n v="0"/>
    <n v="0"/>
    <n v="0"/>
    <n v="0"/>
    <n v="0"/>
    <n v="0"/>
    <n v="0"/>
    <n v="32000000000"/>
    <m/>
    <s v="Rehabilitación findeter_x000a_"/>
  </r>
  <r>
    <s v="MT331"/>
    <s v="9"/>
    <s v="Territorio, Sostenibilidad y Oportunidades"/>
    <s v="Porcentaje de vías terciaria en buen estado en el departamento de Sucre"/>
    <s v="0,20230000000000001"/>
    <s v="Porcentaje"/>
    <s v="2024"/>
    <s v="Secretaría de Infraestructura"/>
    <s v="0,57709999999999995"/>
    <s v="9. Industria, Innovación e Infraestructura._x000a_11. Ciudades y Comunidades Sostenibles"/>
    <s v="Transporte"/>
    <s v="47"/>
    <s v="Infraestructura red vial regional"/>
    <s v="Transporte"/>
    <s v="24"/>
    <s v="Infraestructura red vial regional"/>
    <s v="2402"/>
    <s v="Vía terciaria con mantenimiento periódico o rutinario"/>
    <s v="2402112"/>
    <s v="Vía terciaria con mantenimiento"/>
    <s v="240211200"/>
    <s v="Incluye las acciones de conservación periódica o rutinaria de las vías de la red vial terciaria con el fin de mantener las condiciones óptimas para el tránsito y  el uso adecuado de la infraestructura de transporte."/>
    <s v="Kilómetros de vías terciaria"/>
    <s v="No"/>
    <s v="Kilómetros"/>
    <n v="1000"/>
    <s v="Acumulativo"/>
    <x v="10"/>
    <n v="500"/>
    <n v="500"/>
    <n v="0"/>
    <n v="0"/>
    <s v="MEJORAMIENTO Y/O MANTENIMIENTO VIAL Y OBRAS EN PUNTOS CRÍTICOS MEDIANTE EL FORTALECIMIENTO DEL BANCO DE MAQUINARIAS DEL DEPARTAMENTO DE SUCRE (BPIN: 2022002700012) (Meta del Proyecto: 500) (Ejecución 2024: 500)"/>
    <s v="Operación de la maquinaria pesada y vehiculos para la atención de emergencias, puntos criticos y mantenimiento de la red vial del departamento de sucre (Tipo Banco: Banco de Gestiones) (Meta de la gestión: 349.37)_x000a__x000a_MANTENIMIENTO RUTINARIO DE LA MALLA VIAL DEL DEPARTAMENTO DE SUCRE. (BPIN: 2024002700126) (Tipo de Banco: Banco Territorial)"/>
    <s v="Mantenimiento rutinario de la malla vial del departamento de  Sucre (Bpin: 2024002700126) (Tipo de Banco: Banco Territorial) (Meta total del indicador: 67.4) (Meta total de la vigencia: 67.4) (Ejecutado: 67.4)_x000a__x000a_Operación de la maquinaria pesada y vehiculos para la atención de emergencias, puntos criticos y mantenimiento de la red vial del departamento de sucre (Tipo de banco: Banco de Gestiones) (Meta de la gestión: 349.37) (Ejecutado: 349.37)"/>
    <s v="Mejoramiento y/o mantenimiento vial y obras en puntos críticos mediante el fortalecimiento del banco de maquinarias del departamento de Sucre (BPIN: 202500000044154) (Meta del proyecto: 200) (Tipo de Banco: Banco Territorial) (Estado en Portafolio: En proceso de contratación)_x000a__x000a_Mantenimiento rutinario de la malla vial del departamento de Sucre (BPIN: 202500000044456) (Meta del proyecto: 103,91) (Tipo de Banco: Banco Territorial)_x000a__x000a_Operación de la maquinaria pesada y vehiculos para la atención de emergencias, puntos criticos y mantenimiento de la red vial del departamento de sucre (Meta Programada: 99,9) (Tipo de Banco: Banco de Gestiones)"/>
    <s v="Operación de la maquinaria pesada y vehiculos para la atención de emergencias, puntos criticos y mantenimiento de la red vial del departamento de sucre (Meta programada: 99,9) (Ejecución: 99,9) (Tipo de banco: Banco de Gestiones)"/>
    <m/>
    <n v="500"/>
    <n v="1"/>
    <s v="Superior"/>
    <n v="416.77"/>
    <n v="0.83353999999999995"/>
    <s v="Alto"/>
    <n v="99.9"/>
    <m/>
    <m/>
    <n v="1016.67"/>
    <n v="1"/>
    <s v="Superior"/>
    <n v="0"/>
    <n v="0"/>
    <n v="0"/>
    <n v="0"/>
    <n v="0"/>
    <n v="0"/>
    <n v="0"/>
    <n v="5000000000"/>
    <n v="0"/>
    <n v="0"/>
    <n v="5000000000"/>
    <n v="0"/>
    <n v="300000000"/>
    <n v="0"/>
    <n v="0"/>
    <n v="0"/>
    <n v="0"/>
    <n v="0"/>
    <n v="0"/>
    <n v="0"/>
    <n v="0"/>
    <n v="300000000"/>
    <n v="0"/>
    <n v="1300000000"/>
    <n v="0"/>
    <n v="0"/>
    <n v="0"/>
    <n v="0"/>
    <n v="0"/>
    <n v="0"/>
    <n v="0"/>
    <n v="0"/>
    <n v="1300000000"/>
    <n v="0"/>
    <n v="1300000000"/>
    <n v="0"/>
    <n v="0"/>
    <n v="0"/>
    <n v="0"/>
    <n v="0"/>
    <n v="0"/>
    <n v="0"/>
    <n v="0"/>
    <n v="1300000000"/>
    <n v="7900000000"/>
    <m/>
    <s v="Mantenimiento a vias terciarias en el departamento- MULTAS"/>
  </r>
  <r>
    <s v="MT332"/>
    <s v="10"/>
    <s v="Territorio, Sostenibilidad y Oportunidades"/>
    <s v="Porcentaje de vías terciaria en buen estado en el departamento de Sucre"/>
    <s v="0,20230000000000001"/>
    <s v="Porcentaje"/>
    <s v="2024"/>
    <s v="Secretaría de Infraestructura"/>
    <s v="0,57709999999999995"/>
    <s v="9. Industria, Innovación e Infraestructura._x000a_11. Ciudades y Comunidades Sostenibles"/>
    <s v="Transporte"/>
    <s v="47"/>
    <s v="Infraestructura red vial regional"/>
    <s v="Transporte"/>
    <s v="24"/>
    <s v="Infraestructura red vial regional"/>
    <s v="2402"/>
    <s v="Puente construido en vía terciaria"/>
    <s v="2402044"/>
    <s v="Puente construido en vía terciaria existente"/>
    <s v="240204400"/>
    <s v="Incluye la construcción de puentes en la red vial terciaria existente para mejorar su capacidad"/>
    <s v="Número de puentes"/>
    <s v="No"/>
    <s v="Número"/>
    <n v="3"/>
    <s v="Acumulativo"/>
    <x v="10"/>
    <n v="0"/>
    <n v="0"/>
    <n v="0"/>
    <n v="3"/>
    <m/>
    <m/>
    <m/>
    <m/>
    <m/>
    <s v="Puentes en la Via Chinulito - Aguacate - Cacique. (Por formular) (Bpin: )"/>
    <m/>
    <m/>
    <m/>
    <m/>
    <m/>
    <m/>
    <m/>
    <m/>
    <m/>
    <n v="0"/>
    <n v="0"/>
    <s v="Minimo"/>
    <m/>
    <m/>
    <m/>
    <m/>
    <m/>
    <m/>
    <m/>
    <m/>
    <m/>
    <m/>
    <n v="0"/>
    <n v="0"/>
    <n v="0"/>
    <n v="0"/>
    <n v="0"/>
    <n v="0"/>
    <n v="0"/>
    <n v="0"/>
    <n v="0"/>
    <n v="1500000000"/>
    <n v="0"/>
    <n v="1500000000"/>
    <n v="0"/>
    <n v="0"/>
    <n v="0"/>
    <n v="0"/>
    <n v="0"/>
    <n v="0"/>
    <n v="0"/>
    <n v="0"/>
    <n v="0"/>
    <n v="0"/>
    <n v="0"/>
    <n v="0"/>
    <n v="0"/>
    <n v="0"/>
    <n v="0"/>
    <n v="0"/>
    <n v="0"/>
    <n v="0"/>
    <n v="0"/>
    <n v="0"/>
    <n v="0"/>
    <n v="0"/>
    <n v="1500000000"/>
    <m/>
    <s v="Puentes en la Via Chinulito - Aguacate - Cacique"/>
  </r>
  <r>
    <s v="MT333"/>
    <s v="11"/>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Puente construido en vía urbana existente"/>
    <s v="2402119"/>
    <s v="Puente construido en vía urbana existente"/>
    <s v="240211900"/>
    <s v="Incluye la construcción de puentes en vías urbanas ya existentes bien sea como acción de mejora de la vía o como acción de restitución"/>
    <s v="Número de puentes"/>
    <s v="No"/>
    <s v="Número"/>
    <n v="1"/>
    <s v="Acumulativo"/>
    <x v="10"/>
    <n v="1"/>
    <n v="0"/>
    <n v="0"/>
    <n v="0"/>
    <s v="CONSTRUCCIÓN DE PUENTE VEHICULAR UBICADO SOBRE EL ARROYO GRANDE DE COROZAL EN VÍA DE ACCESO AL MUNICIPIO DE SAN JUAN DE BETULIA ENTRE CALLES 19 Y 20 EN EL MUNICIPIO DE COROZAL DEPARTAMENTO DE SUCRE. (BPIN: 2021002700095) (Meta del Proyecto: 1) (Ejecución 2024: 1)"/>
    <m/>
    <m/>
    <m/>
    <m/>
    <m/>
    <n v="1"/>
    <n v="1"/>
    <s v="Superior"/>
    <m/>
    <m/>
    <m/>
    <m/>
    <m/>
    <m/>
    <n v="1"/>
    <n v="1"/>
    <s v="Superior"/>
    <m/>
    <m/>
    <m/>
    <m/>
    <m/>
    <m/>
    <m/>
    <m/>
    <m/>
    <m/>
    <n v="0"/>
    <n v="0"/>
    <n v="0"/>
    <n v="0"/>
    <n v="0"/>
    <n v="0"/>
    <n v="0"/>
    <n v="0"/>
    <n v="0"/>
    <n v="0"/>
    <n v="0"/>
    <n v="0"/>
    <n v="0"/>
    <n v="0"/>
    <n v="0"/>
    <n v="0"/>
    <n v="0"/>
    <n v="0"/>
    <n v="0"/>
    <n v="0"/>
    <n v="1000000000"/>
    <n v="0"/>
    <n v="1000000000"/>
    <n v="0"/>
    <n v="0"/>
    <n v="0"/>
    <n v="0"/>
    <n v="0"/>
    <n v="0"/>
    <n v="0"/>
    <n v="0"/>
    <n v="0"/>
    <n v="0"/>
    <n v="0"/>
    <n v="1000000000"/>
    <s v="Puente arroyo grande Corozal (2021002700095) - En ejecución sin reporte del municipio de Corozal"/>
    <s v="Puente urbano dto sucre"/>
  </r>
  <r>
    <s v="MT334"/>
    <s v="12"/>
    <s v="Territorio, Sostenibilidad y Oportunidades"/>
    <s v="Porcentaje de vías secundarias en buen estado en el departamento de Sucre"/>
    <s v="0,034599999999999999"/>
    <s v="Porcentaje"/>
    <s v="2024"/>
    <s v="Secretaría de Infraestructura"/>
    <s v="0,27379999999999999"/>
    <s v="9. Industria, Innovación e Infraestructura._x000a_11. Ciudades y Comunidades Sostenibles"/>
    <s v="Transporte"/>
    <s v="47"/>
    <s v="Infraestructura red vial regional"/>
    <s v="Transporte"/>
    <s v="24"/>
    <s v="Infraestructura red vial regional"/>
    <s v="2402"/>
    <s v="Banco de maquinaria dotado"/>
    <s v="2402125"/>
    <s v="Maquinaria y equipos adquiridos"/>
    <s v="240212500"/>
    <s v="Incluye la disposición de maquinaria y equipos requeridos para las intervenciones viales en miras a construir, mejorar, rehabilitar o mantener."/>
    <s v="Número de maquinaria y equipos"/>
    <s v="No"/>
    <s v="Número"/>
    <n v="2"/>
    <s v="Acumulativo"/>
    <x v="10"/>
    <n v="0"/>
    <n v="0"/>
    <n v="0"/>
    <n v="2"/>
    <m/>
    <m/>
    <m/>
    <m/>
    <m/>
    <s v="Proyecto nuevo: adquisión de maquinaria y equipo. (Por formular) (Bpin: )"/>
    <m/>
    <m/>
    <m/>
    <m/>
    <m/>
    <m/>
    <m/>
    <m/>
    <m/>
    <n v="0"/>
    <n v="0"/>
    <s v="Minimo"/>
    <m/>
    <m/>
    <m/>
    <m/>
    <m/>
    <m/>
    <m/>
    <m/>
    <m/>
    <m/>
    <n v="0"/>
    <n v="0"/>
    <n v="0"/>
    <n v="0"/>
    <n v="0"/>
    <n v="0"/>
    <n v="0"/>
    <n v="0"/>
    <n v="0"/>
    <n v="0"/>
    <n v="0"/>
    <n v="0"/>
    <n v="0"/>
    <n v="0"/>
    <n v="0"/>
    <n v="0"/>
    <n v="0"/>
    <n v="0"/>
    <n v="0"/>
    <n v="0"/>
    <n v="0"/>
    <n v="0"/>
    <n v="0"/>
    <n v="0"/>
    <n v="0"/>
    <n v="0"/>
    <n v="0"/>
    <n v="0"/>
    <n v="0"/>
    <n v="0"/>
    <n v="0"/>
    <n v="0"/>
    <n v="0"/>
    <n v="0"/>
    <n v="0"/>
    <m/>
    <s v="Compra de 2 maquinas"/>
  </r>
  <r>
    <s v="MT335"/>
    <s v="1"/>
    <s v="Territorio, Sostenibilidad y Oportunidades"/>
    <s v="Porcentaje de operaciones aéreas internacionales de pasajeros incrementados en el departamento de Sucre"/>
    <s v="0"/>
    <s v="Porcentaje"/>
    <s v="2024"/>
    <s v="Secretaría de Infraestructura"/>
    <s v="0,05"/>
    <s v="11. Ciudades y Comunidades Sostenibles"/>
    <s v="Transporte"/>
    <s v="48"/>
    <s v="Infraestructura y servicios de transporte aéreo"/>
    <s v="Transporte"/>
    <s v="24"/>
    <s v="Infraestructura y servicios de transporte aéreo"/>
    <s v="2403"/>
    <s v="Aeropuertos mejorados"/>
    <s v="2403002"/>
    <s v="Aeropuertos mejorados"/>
    <s v="240300200"/>
    <s v="Incluye la realización de obras de infraestructura y su respectiva dotación, señalización, equipamiento aeronáutico y aeroportuario, así como de los componentes ambiental, predial, operacional y social, que permitan mejorar las condiciones iniciales del aeropuerto."/>
    <s v="Número de aeropuertos"/>
    <s v="No"/>
    <s v="Número"/>
    <n v="1"/>
    <s v="Acumulativo"/>
    <x v="10"/>
    <n v="0"/>
    <n v="0"/>
    <n v="1"/>
    <n v="0"/>
    <m/>
    <m/>
    <m/>
    <s v="Aeropuerto de Tolú. (En ejecución por la Aerocivil)"/>
    <m/>
    <m/>
    <m/>
    <m/>
    <m/>
    <m/>
    <m/>
    <m/>
    <m/>
    <n v="0"/>
    <s v="Minimo"/>
    <n v="0"/>
    <n v="0"/>
    <s v="Minimo"/>
    <n v="0"/>
    <n v="0"/>
    <n v="0"/>
    <n v="0"/>
    <n v="0"/>
    <n v="0"/>
    <n v="0"/>
    <n v="0"/>
    <n v="0"/>
    <n v="0"/>
    <n v="0"/>
    <n v="0"/>
    <n v="0"/>
    <n v="0"/>
    <n v="0"/>
    <n v="0"/>
    <n v="0"/>
    <n v="0"/>
    <n v="0"/>
    <n v="0"/>
    <n v="0"/>
    <n v="0"/>
    <n v="0"/>
    <n v="0"/>
    <n v="0"/>
    <n v="0"/>
    <n v="0"/>
    <n v="0"/>
    <n v="0"/>
    <n v="0"/>
    <n v="0"/>
    <n v="0"/>
    <n v="0"/>
    <n v="0"/>
    <n v="0"/>
    <n v="0"/>
    <n v="0"/>
    <n v="0"/>
    <n v="0"/>
    <n v="0"/>
    <n v="0"/>
    <n v="0"/>
    <n v="0"/>
    <n v="0"/>
    <n v="0"/>
    <m/>
    <s v="Mejoramiento del aeropuerto de Tolú (aerocivil) ?"/>
  </r>
  <r>
    <s v="MT336"/>
    <s v="1"/>
    <s v="Territorio, Sostenibilidad y Oportunidades"/>
    <s v="Puntaje del Pilar Tamaño del Mercado en el IDC"/>
    <s v="6,13"/>
    <s v="Puntaje"/>
    <s v="2023"/>
    <s v="Consejo Privado de Competitividad - Universidad del Rosario"/>
    <s v="6,5"/>
    <s v="8- Trabajo Decente y Crecimiento Económico"/>
    <s v="Transporte"/>
    <s v="49"/>
    <s v="Infraestructura de transporte fluvial"/>
    <s v="Transporte"/>
    <s v="24"/>
    <s v="Infraestructura de transporte fluvial"/>
    <s v="2406"/>
    <s v="Muelle fluvial mejorado"/>
    <s v="2406055"/>
    <s v="Muelle fluvial mejorado"/>
    <s v="240605500"/>
    <m/>
    <s v="Número de muelles fluviales"/>
    <s v="No"/>
    <s v="Número"/>
    <n v="1"/>
    <s v="Acumulativo"/>
    <x v="10"/>
    <n v="0"/>
    <n v="0"/>
    <n v="0"/>
    <n v="1"/>
    <m/>
    <m/>
    <m/>
    <m/>
    <m/>
    <s v="Proyecto nuevo: mantenimiento de muelle fluvial en La Mojana. (Por formular) (Bpin: )"/>
    <m/>
    <m/>
    <m/>
    <m/>
    <m/>
    <m/>
    <m/>
    <m/>
    <m/>
    <n v="0"/>
    <n v="0"/>
    <s v="Minimo"/>
    <n v="0"/>
    <n v="0"/>
    <n v="0"/>
    <n v="0"/>
    <n v="0"/>
    <n v="0"/>
    <n v="0"/>
    <n v="0"/>
    <n v="0"/>
    <n v="0"/>
    <n v="0"/>
    <n v="0"/>
    <n v="0"/>
    <n v="0"/>
    <n v="0"/>
    <n v="0"/>
    <n v="0"/>
    <n v="0"/>
    <n v="0"/>
    <n v="3000000000"/>
    <n v="0"/>
    <n v="3000000000"/>
    <n v="0"/>
    <n v="0"/>
    <n v="0"/>
    <n v="0"/>
    <n v="0"/>
    <n v="0"/>
    <n v="0"/>
    <n v="0"/>
    <n v="2000000000"/>
    <n v="0"/>
    <n v="2000000000"/>
    <n v="0"/>
    <n v="0"/>
    <n v="0"/>
    <n v="0"/>
    <n v="0"/>
    <n v="0"/>
    <n v="0"/>
    <n v="0"/>
    <n v="0"/>
    <n v="0"/>
    <n v="0"/>
    <n v="5000000000"/>
    <m/>
    <s v="Mejoramiento de muelle fluvial en la Mojana"/>
  </r>
  <r>
    <s v="MT337"/>
    <s v="2"/>
    <s v="Territorio, Sostenibilidad y Oportunidades"/>
    <s v="Puntaje del Pilar Tamaño del Mercado en el IDC"/>
    <s v="6,13"/>
    <s v="Puntaje"/>
    <s v="2023"/>
    <s v="Consejo Privado de Competitividad - Universidad del Rosario"/>
    <s v="6,5"/>
    <s v="8- Trabajo Decente y Crecimiento Económico"/>
    <s v="Transporte"/>
    <s v="49"/>
    <s v="Infraestructura de transporte fluvial"/>
    <s v="Transporte"/>
    <s v="24"/>
    <s v="Infraestructura de transporte fluvial"/>
    <s v="2406"/>
    <s v="Canal navegable"/>
    <s v="2406052"/>
    <s v="Canal navegable intervenido"/>
    <s v="240605200"/>
    <s v="Incluye el mantenimiento, mejoramiento y servicios a la navegación necesarios para mejorar la prestación del servicio del canal navegable."/>
    <s v="Kilómetros de canal"/>
    <s v="No"/>
    <s v="Kilómetros"/>
    <n v="2"/>
    <s v="Acumulativo"/>
    <x v="10"/>
    <n v="0"/>
    <n v="0"/>
    <n v="2"/>
    <n v="0"/>
    <m/>
    <m/>
    <m/>
    <s v="Caño Mojana - CORMAGDALENA (Meta del proyecto: 1)"/>
    <m/>
    <m/>
    <m/>
    <m/>
    <m/>
    <m/>
    <m/>
    <m/>
    <m/>
    <n v="0"/>
    <s v="Minimo"/>
    <n v="0"/>
    <n v="0"/>
    <s v="Minimo"/>
    <n v="0"/>
    <n v="0"/>
    <n v="0"/>
    <n v="0"/>
    <n v="0"/>
    <n v="0"/>
    <n v="3000000000"/>
    <n v="0"/>
    <n v="0"/>
    <n v="0"/>
    <n v="3000000000"/>
    <n v="0"/>
    <n v="0"/>
    <n v="0"/>
    <n v="0"/>
    <n v="0"/>
    <n v="0"/>
    <n v="0"/>
    <n v="0"/>
    <n v="0"/>
    <n v="0"/>
    <n v="0"/>
    <n v="0"/>
    <n v="0"/>
    <n v="0"/>
    <n v="0"/>
    <n v="0"/>
    <n v="0"/>
    <n v="0"/>
    <n v="0"/>
    <n v="0"/>
    <n v="0"/>
    <n v="0"/>
    <n v="0"/>
    <n v="0"/>
    <n v="0"/>
    <n v="0"/>
    <n v="0"/>
    <n v="0"/>
    <n v="0"/>
    <n v="0"/>
    <n v="0"/>
    <n v="0"/>
    <n v="0"/>
    <n v="3000000000"/>
    <m/>
    <s v="Obras de adecuación hidraulica, ambiental y navegabilidad en la fuente hidriga denominada Caño Rico, Municipio de San Onofre"/>
  </r>
  <r>
    <s v="MT338"/>
    <s v="3"/>
    <s v="Territorio, Sostenibilidad y Oportunidades"/>
    <s v="Puntaje del Pilar Tamaño del Mercado en el IDC"/>
    <s v="6,13"/>
    <s v="Puntaje"/>
    <s v="2023"/>
    <s v="Consejo Privado de Competitividad - Universidad del Rosario"/>
    <s v="6,5"/>
    <s v="8- Trabajo Decente y Crecimiento Económico"/>
    <s v="Transporte"/>
    <s v="49"/>
    <s v="Infraestructura de transporte fluvial"/>
    <s v="Transporte"/>
    <s v="24"/>
    <s v="Infraestructura de transporte fluvial"/>
    <s v="2406"/>
    <s v="Obras para la prevención y control de inundaciones"/>
    <s v="2406045"/>
    <s v="Estructura construida"/>
    <s v="240604500"/>
    <s v="Construcción que tiene como fin contener los empujes horizontales producidos por la tierra contenida que puedan afectar a una determinada obra y deben también recibir los esfuerzos verticales que apoyan sobre ellos transmitiendo los esfuerzos a las cimentaciones o a un sitio por fuera de la masa susceptible de moverse."/>
    <s v="Metros lineales de estructura"/>
    <s v="No"/>
    <s v="Metros lineales"/>
    <n v="100"/>
    <s v="Acumulativo"/>
    <x v="10"/>
    <n v="0"/>
    <n v="0"/>
    <n v="50"/>
    <n v="50"/>
    <m/>
    <m/>
    <m/>
    <s v="Proyecto nuevo: construcción de jarollones en el departamento de Sucre. (Por formular): 50 ml"/>
    <m/>
    <s v="Proyecto nuevo: construcción de jarollones en el departamento de Sucre. (Por formular): 50 ml (Bpin: )"/>
    <m/>
    <m/>
    <m/>
    <m/>
    <m/>
    <m/>
    <m/>
    <n v="0"/>
    <s v="Minimo"/>
    <n v="0"/>
    <n v="0"/>
    <s v="Minimo"/>
    <n v="0"/>
    <n v="0"/>
    <n v="0"/>
    <n v="0"/>
    <n v="0"/>
    <n v="0"/>
    <n v="0"/>
    <n v="0"/>
    <n v="0"/>
    <n v="0"/>
    <n v="0"/>
    <n v="0"/>
    <n v="0"/>
    <n v="0"/>
    <n v="0"/>
    <n v="0"/>
    <n v="0"/>
    <n v="0"/>
    <n v="0"/>
    <n v="0"/>
    <n v="0"/>
    <n v="0"/>
    <n v="0"/>
    <n v="0"/>
    <n v="0"/>
    <n v="0"/>
    <n v="0"/>
    <n v="0"/>
    <n v="0"/>
    <n v="0"/>
    <n v="0"/>
    <n v="0"/>
    <n v="0"/>
    <n v="0"/>
    <n v="200000000"/>
    <n v="0"/>
    <n v="0"/>
    <n v="0"/>
    <n v="0"/>
    <n v="0"/>
    <n v="0"/>
    <n v="0"/>
    <n v="0"/>
    <n v="200000000"/>
    <n v="200000000"/>
    <m/>
    <s v="Jarillon construido"/>
  </r>
  <r>
    <s v="MT339"/>
    <s v="1"/>
    <s v="Territorio, Sostenibilidad y Oportunidades"/>
    <s v="Pasajeros movilizados por transporte público"/>
    <s v="ND"/>
    <s v=""/>
    <s v="2023"/>
    <s v="METROSABANAS"/>
    <s v="1000000"/>
    <s v="11. Ciudades y Comunidades Sostenibles"/>
    <s v="Transporte"/>
    <s v="50"/>
    <s v="Prestación de servicios de transporte público de pasajeros"/>
    <s v="Transporte"/>
    <s v="24"/>
    <s v="Prestación de servicios de transporte público de pasajeros"/>
    <s v="2408"/>
    <s v="Servicio de apoyo financiero para el desarrollo de los componentes del Sistema de Transporte Público de Pasajeros"/>
    <s v="2408052"/>
    <s v="Sistema de transporte público de pasajeros cofinanciado"/>
    <s v="240805200"/>
    <s v="Incluye la financiación o cofinanciación de obras de infraestructura en los Sistemas de Transporte Público Organizados en la modalidad de obra  nueva, mejoramientos y rehabilitación de la infraestructura existente, así como equipos y componentes tecnológicos, material rodante y demás componentes del sistema."/>
    <s v="Número de sistemas"/>
    <s v="No"/>
    <s v="Número"/>
    <n v="1"/>
    <s v="Acumulativo"/>
    <x v="10"/>
    <n v="0"/>
    <n v="0"/>
    <n v="1"/>
    <n v="0"/>
    <m/>
    <m/>
    <m/>
    <s v="Proyecto Construcción Terminal de Transporte Municipio de Sincelejo"/>
    <m/>
    <m/>
    <m/>
    <m/>
    <m/>
    <m/>
    <m/>
    <m/>
    <m/>
    <n v="0"/>
    <s v="Minimo"/>
    <n v="0"/>
    <n v="0"/>
    <s v="Minimo"/>
    <n v="0"/>
    <n v="0"/>
    <n v="0"/>
    <n v="0"/>
    <n v="0"/>
    <n v="0"/>
    <n v="0"/>
    <n v="0"/>
    <n v="0"/>
    <n v="0"/>
    <n v="0"/>
    <n v="0"/>
    <n v="0"/>
    <n v="0"/>
    <n v="0"/>
    <n v="0"/>
    <n v="0"/>
    <n v="0"/>
    <n v="0"/>
    <n v="8000000000"/>
    <n v="0"/>
    <n v="8000000000"/>
    <n v="0"/>
    <n v="0"/>
    <n v="0"/>
    <n v="0"/>
    <n v="0"/>
    <n v="0"/>
    <n v="0"/>
    <n v="0"/>
    <n v="0"/>
    <n v="0"/>
    <n v="0"/>
    <n v="0"/>
    <n v="0"/>
    <n v="0"/>
    <n v="0"/>
    <n v="0"/>
    <n v="0"/>
    <n v="0"/>
    <n v="0"/>
    <n v="0"/>
    <n v="0"/>
    <n v="0"/>
    <n v="8000000000"/>
    <m/>
    <s v="Cofinanciación de la terminal de transporte de sincelejo"/>
  </r>
  <r>
    <s v="MT340"/>
    <s v="1"/>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Documentos de planeación"/>
    <s v="2409014"/>
    <s v="Documentos de planeación realizados"/>
    <s v="240901400"/>
    <s v="Consiste en la formulación de documentos cuyo objetivo es plasmar una visión de futuro a nivel país, entidad territorial, comunidad, sector, región, entidad o cualquier nivel de desagregación que se requiera, plasmando elementos como objetivos, estrategias, metas e indicadores"/>
    <s v="Número de documentos"/>
    <s v="Sí"/>
    <s v="Número"/>
    <n v="1"/>
    <s v="Acumulativo"/>
    <x v="14"/>
    <n v="0"/>
    <n v="1"/>
    <n v="0"/>
    <n v="0"/>
    <s v="ELABORACIÓN DEL PLAN VIAL DEPARTAMENTAL Y LOS PLANES VIALES MUNICIPALES DE LA RED VIAL SECUNDARIA Y TERCIARIA EN EL DEPARTAMENTO DE SUCRE (BPIN: 2020000020076) (Meta del Proyecto: 1) (Ejecución 2024: 1)"/>
    <s v="Actualización del Plan Local de Seguridad Víal (Tipo Banco: Banco de Gestiones) (Meta de la gestión: 1)"/>
    <s v="Actualización del Plan Local de Seguridad Víal (Tipo de banco: Banco de Gestiones) (Meta de la gestión: 1) (Ejecutado: 1)"/>
    <m/>
    <m/>
    <m/>
    <n v="1"/>
    <n v="1"/>
    <s v="Superior"/>
    <n v="1"/>
    <n v="1"/>
    <s v="Superior"/>
    <m/>
    <m/>
    <m/>
    <n v="2"/>
    <n v="1"/>
    <s v="Superior"/>
    <n v="0"/>
    <n v="0"/>
    <n v="0"/>
    <n v="0"/>
    <n v="0"/>
    <n v="0"/>
    <n v="0"/>
    <n v="0"/>
    <n v="0"/>
    <n v="0"/>
    <n v="0"/>
    <n v="0"/>
    <n v="0"/>
    <n v="0"/>
    <n v="0"/>
    <n v="0"/>
    <n v="0"/>
    <n v="0"/>
    <n v="0"/>
    <n v="0"/>
    <n v="0"/>
    <n v="0"/>
    <n v="0"/>
    <n v="0"/>
    <n v="0"/>
    <n v="0"/>
    <n v="0"/>
    <n v="0"/>
    <n v="0"/>
    <n v="0"/>
    <n v="0"/>
    <n v="0"/>
    <n v="0"/>
    <n v="0"/>
    <n v="180000000"/>
    <n v="0"/>
    <n v="0"/>
    <n v="0"/>
    <n v="0"/>
    <n v="0"/>
    <n v="0"/>
    <n v="0"/>
    <n v="0"/>
    <n v="180000000"/>
    <n v="180000000"/>
    <s v="Está en solicitud de CDP"/>
    <s v="Estudios de Gestión de velocidad / Cumplimiento de norma del 2022"/>
  </r>
  <r>
    <s v="MT341"/>
    <s v="2"/>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Servicio de educación informal en seguridad en Servicio de transporte"/>
    <s v="2409006"/>
    <s v="Personas capacitadas"/>
    <s v="240900600"/>
    <m/>
    <s v="Número de personas"/>
    <s v="No"/>
    <s v="Número"/>
    <n v="4000"/>
    <s v="Acumulativo"/>
    <x v="14"/>
    <n v="600"/>
    <n v="1200"/>
    <n v="1200"/>
    <n v="1000"/>
    <s v="Campaña de Seguridad Vial, con la agencia de seguridad vial en los Municipios de Toluviejo, Sampues y San Marcos a motociclistas (BPIN: Por Gestión) (Meta del Proyecto: ) (Ejecución 2024: 600)"/>
    <s v="Campaña de Seguridad Víal  (Carros)  (Tipo Banco: Banco de Gestiones) (Meta de la gestión: )_x000a__x000a_APOYO A LA REALIZACION DE CAMPAÑAS DE PREVENCION Y CULTURA VIAL A MOTOCICLISTAS  DURANTE EL AÑO 2025 EN 16 MUNICIPIOS DEL DEPARTAMENTO DE SUCRE (Tipo Banco: Banco de Gestiones) (Meta de la gestión: )_x000a__x000a_DESARROLLO E IMPLEMENTACION DE UNA ESTRATEGIA INTEGRAL DE EDUCACION EN CULTURA VIAL Y NORMAS DE TRANSITO DIRIGIDA A ESTUDIANTES DE NIVEL MEDIO SUPERIRO EN DIVERSAS INSTITUCIONES EDUCATIVAS DEL DEPARTAMENTO DE SUCRE (Tipo Banco: Banco de Gestiones) (Meta de la gestión: )"/>
    <s v="Campaña de Seguridad Víal  (Carros)  (Tipo de banco: Banco de Gestiones) (Meta de la gestión: ) (Ejecutado: 1367)_x000a__x000a_APOYO A LA REALIZACION DE CAMPAÑAS DE PREVENCION Y CULTURA VIAL A MOTOCICLISTAS  DURANTE EL AÑO 2025 EN 16 MUNICIPIOS DEL DEPARTAMENTO DE SUCRE (Tipo de banco: Banco de Gestiones) (Meta de la gestión: ) (Ejecutado: 1431)_x000a__x000a_DESARROLLO E IMPLEMENTACION DE UNA ESTRATEGIA INTEGRAL DE EDUCACION EN CULTURA VIAL Y NORMAS DE TRANSITO DIRIGIDA A ESTUDIANTES DE NIVEL MEDIO SUPERIRO EN DIVERSAS INSTITUCIONES EDUCATIVAS DEL DEPARTAMENTO DE SUCRE (Tipo de banco: Banco de Gestiones) (Meta de la gestión: ) (Ejecutado: 2052)"/>
    <s v="Campaña de Seguridad Víal_x000a__x000a_Simulacros de Siniestrso víales_x000a__x000a_Simulacros de Simit (Tipo de Banco: Banco de Gestiones)"/>
    <m/>
    <s v="Campaña de Seguridad Víal (Bpin: )_x000a__x000a_Simulacros de Siniestrso víales (Bpin: )"/>
    <n v="600"/>
    <n v="1"/>
    <s v="Superior"/>
    <n v="4850"/>
    <n v="1"/>
    <s v="Superior"/>
    <m/>
    <n v="1"/>
    <s v="Superior"/>
    <n v="5450"/>
    <n v="1"/>
    <s v="Superior"/>
    <n v="0"/>
    <n v="0"/>
    <n v="0"/>
    <n v="0"/>
    <n v="0"/>
    <n v="0"/>
    <n v="0"/>
    <n v="0"/>
    <n v="0"/>
    <n v="0"/>
    <n v="0"/>
    <n v="0"/>
    <n v="600000000"/>
    <n v="0"/>
    <n v="0"/>
    <n v="0"/>
    <n v="0"/>
    <n v="0"/>
    <n v="0"/>
    <n v="0"/>
    <n v="0"/>
    <n v="600000000"/>
    <n v="0"/>
    <n v="500000000"/>
    <n v="0"/>
    <n v="0"/>
    <n v="0"/>
    <n v="0"/>
    <n v="0"/>
    <n v="0"/>
    <n v="0"/>
    <n v="0"/>
    <n v="500000000"/>
    <n v="0"/>
    <n v="500000000"/>
    <n v="0"/>
    <n v="0"/>
    <n v="0"/>
    <n v="0"/>
    <n v="0"/>
    <n v="0"/>
    <n v="0"/>
    <n v="0"/>
    <n v="500000000"/>
    <n v="1600000000"/>
    <s v="Campaña de Seguridad Víal (Pendiente formular)_x000a_Simulacros de Siniestrso víales  (Pendiente formular)_x000a_4-10-2024: "/>
    <s v="Dos campañas por año"/>
  </r>
  <r>
    <s v="MT342"/>
    <s v="3"/>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Documentos de Investigación"/>
    <s v="2409012"/>
    <s v="Documentos de Investigación realizados"/>
    <s v="240901200"/>
    <s v="Identificación, análisis y definición de estrategias de mitigación del riesgo"/>
    <s v="Número de documentos"/>
    <s v="Sí"/>
    <s v="Número"/>
    <n v="6"/>
    <s v="Acumulativo"/>
    <x v="14"/>
    <n v="0"/>
    <n v="6"/>
    <n v="0"/>
    <n v="0"/>
    <m/>
    <s v="Estudios de Gestión de velocidad para las subregiones del Departamento de Sucre (Tipo Banco: Banco de Gestiones) (Meta de la gestión: 5)_x000a__x000a_ESTUDIOS DE PREINVERSIÓN PARA LA ELABORACIÓN DEL DIAGNÓSTICO E INVENTARIO DE SEÑALIZACIÓN VIAL EXISTENTE EN VIAS LOCALIZADA EN LA SUBREGIONES GOLFO DE MORROSQUILLO, SAN JORGE, SABANA Y MOJANA EN EL DEPARTAMENTO DE SUCRE (Tipo Banco: Banco de Gestiones) (Meta de la gestión: 1)"/>
    <m/>
    <s v="Estudios de Gestión de velocidad para las subregiones del Departamento de Sucre (Meta Programada: 5) (Tipo de Banco: Banco de Gestiones)_x000a__x000a_ESTUDIOS DE PREINVERSIÓN PARA LA ELABORACIÓN DEL DIAGNÓSTICO E INVENTARIO DE SEÑALIZACIÓN VIAL EXISTENTE EN VIAS LOCALIZADA EN LA SUBREGIONES GOLFO DE MORROSQUILLO, SAN JORGE, SABANA Y MOJANA EN EL DEPARTAMENTO DE SUCRE (Meta Programada: 1) (Tipo de Banco: Banco de Gestiones)"/>
    <m/>
    <m/>
    <m/>
    <m/>
    <m/>
    <n v="0"/>
    <n v="0"/>
    <s v="Minimo"/>
    <m/>
    <m/>
    <m/>
    <n v="0"/>
    <n v="0"/>
    <s v="Minimo"/>
    <n v="0"/>
    <n v="0"/>
    <n v="0"/>
    <n v="0"/>
    <n v="0"/>
    <n v="0"/>
    <n v="0"/>
    <n v="0"/>
    <n v="0"/>
    <n v="0"/>
    <n v="0"/>
    <n v="0"/>
    <n v="0"/>
    <n v="0"/>
    <n v="0"/>
    <n v="0"/>
    <n v="0"/>
    <n v="0"/>
    <n v="0"/>
    <n v="0"/>
    <n v="0"/>
    <n v="0"/>
    <n v="0"/>
    <n v="150000000"/>
    <n v="0"/>
    <n v="0"/>
    <n v="0"/>
    <n v="0"/>
    <n v="0"/>
    <n v="0"/>
    <n v="0"/>
    <n v="0"/>
    <n v="150000000"/>
    <n v="0"/>
    <n v="50000000"/>
    <n v="0"/>
    <n v="0"/>
    <n v="0"/>
    <n v="0"/>
    <n v="0"/>
    <n v="0"/>
    <n v="0"/>
    <n v="0"/>
    <n v="50000000"/>
    <n v="200000000"/>
    <m/>
    <s v="_x000a_PECCIT_x000a_-Identificación de puntos criticos de siniestralidad"/>
  </r>
  <r>
    <s v="MT343"/>
    <s v="4"/>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Servicio de promoción y difusión para la seguridad de transporte"/>
    <s v="2409009"/>
    <s v="Estrategias implementadas"/>
    <s v="240900900"/>
    <s v="Incluye el diseño e implementación de todo tipo de campañas y estrategias formativas e informativas visuales, auditivas y audiovisuales dirigidas a los actores viales."/>
    <s v="Número de estrategias"/>
    <s v="No"/>
    <s v="Número"/>
    <n v="1"/>
    <s v="Acumulativo"/>
    <x v="14"/>
    <n v="1"/>
    <n v="0"/>
    <n v="0"/>
    <n v="0"/>
    <s v="CAPACITACIÓN A LOS PRIMEROS RESPONDIENTES DE SINIESTROS DE TRANSITO EN ATENCIÓN INTEGRAL A VICTIMAS EN ÉL DEPARTAMENTO DE SUCRE (BPIN: 2024002700103) (Meta del Proyecto: 1) (Ejecución 2024: 1)_x000a__x000a_IMPLEMENTACIÓN DE UNA ESTRATEGIA DE CULTURA VIAL Y NORMAS DE TRÁNSITO A LOS ESTUDIANTES DE GRADO MEDIA SUPERIOR EN DIFERENTES INSTITUCIONES EDUCATIVAS EN EL DEPARTAMENTO DE SUCRE (BPIN: 2024002700138) (Meta del Proyecto: 1) (Ejecución 2024: 1)"/>
    <m/>
    <m/>
    <m/>
    <m/>
    <m/>
    <n v="2"/>
    <n v="1"/>
    <s v="Superior"/>
    <m/>
    <m/>
    <m/>
    <m/>
    <m/>
    <m/>
    <n v="2"/>
    <n v="1"/>
    <s v="Superior"/>
    <n v="0"/>
    <n v="1100000000"/>
    <n v="0"/>
    <n v="0"/>
    <n v="0"/>
    <n v="0"/>
    <n v="0"/>
    <n v="0"/>
    <n v="0"/>
    <n v="0"/>
    <n v="1100000000"/>
    <n v="0"/>
    <n v="140000000"/>
    <n v="0"/>
    <n v="0"/>
    <n v="0"/>
    <n v="0"/>
    <n v="0"/>
    <n v="0"/>
    <n v="0"/>
    <n v="0"/>
    <n v="140000000"/>
    <n v="0"/>
    <n v="140000000"/>
    <n v="0"/>
    <n v="0"/>
    <n v="0"/>
    <n v="0"/>
    <n v="0"/>
    <n v="0"/>
    <n v="0"/>
    <n v="0"/>
    <n v="140000000"/>
    <n v="0"/>
    <n v="120000000"/>
    <n v="0"/>
    <n v="0"/>
    <n v="0"/>
    <n v="0"/>
    <n v="0"/>
    <n v="0"/>
    <n v="0"/>
    <n v="0"/>
    <n v="120000000"/>
    <n v="1500000000"/>
    <m/>
    <s v="Diseño de Estrategia de  Comercialización"/>
  </r>
  <r>
    <s v="MT344"/>
    <s v="5"/>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Servicio de asistencia técnica en temas de seguridad de transporte"/>
    <s v="2409007"/>
    <s v="Entidades asistidas técnicamente"/>
    <s v="240900700"/>
    <m/>
    <s v="Número de entidades"/>
    <s v="No"/>
    <s v="Número"/>
    <n v="21"/>
    <s v="Acumulativo"/>
    <x v="14"/>
    <n v="21"/>
    <n v="0"/>
    <n v="0"/>
    <n v="0"/>
    <s v="Asistencias Técnica con la Agencia Nacional de Seguridad Vial en la implementación de Políticas Públicas de seguridad vial en los Planes de Desarrollo y conformación de los Comités Locales de Seguridad Vial, a los 21 Municipios del Departamento de Sucre, excepto los municipios que tiene secretarias de tránsito constituidas. (BPIN: Por Gestión) (Meta del Proyecto: ) (Ejecución 2024: 21)"/>
    <m/>
    <m/>
    <s v="Proyecto para el fortalecimiento a los municipios en materia de Seguridad Víal. (Por Formular) : Garantizar la realización de los Comité departamentales de Seguridad vial permitiendo diagnosticar y plantear alternativas de solución a problemas relacionado"/>
    <m/>
    <m/>
    <n v="21"/>
    <n v="1"/>
    <s v="Superior"/>
    <m/>
    <m/>
    <m/>
    <m/>
    <m/>
    <m/>
    <n v="21"/>
    <n v="1"/>
    <s v="Superior"/>
    <n v="0"/>
    <n v="300000000"/>
    <n v="0"/>
    <n v="0"/>
    <n v="0"/>
    <n v="0"/>
    <n v="0"/>
    <n v="0"/>
    <n v="0"/>
    <n v="0"/>
    <n v="300000000"/>
    <n v="0"/>
    <n v="300000000"/>
    <n v="0"/>
    <n v="0"/>
    <n v="0"/>
    <n v="0"/>
    <n v="0"/>
    <n v="0"/>
    <n v="0"/>
    <n v="0"/>
    <n v="300000000"/>
    <n v="0"/>
    <n v="270000000"/>
    <n v="0"/>
    <n v="0"/>
    <n v="0"/>
    <n v="0"/>
    <n v="0"/>
    <n v="0"/>
    <n v="0"/>
    <n v="0"/>
    <n v="270000000"/>
    <n v="0"/>
    <n v="250000000"/>
    <n v="0"/>
    <n v="0"/>
    <n v="0"/>
    <n v="0"/>
    <n v="0"/>
    <n v="0"/>
    <n v="0"/>
    <n v="0"/>
    <n v="250000000"/>
    <n v="1120000000"/>
    <m/>
    <s v="Equipo tecnico para apoyar a los municipios sin Organismos de Tránsito"/>
  </r>
  <r>
    <s v="MT345"/>
    <s v="6"/>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Infraestructura de transporte para la seguridad vial"/>
    <s v="2409013"/>
    <s v="Vías con infraestructura instalada"/>
    <s v="240901300"/>
    <s v="Incluye la realización de obras físicas e instalación de señalización y de dispositivos para la seguridad vial."/>
    <s v="Metros lineales de vías"/>
    <s v="No"/>
    <s v="Metros lineales"/>
    <n v="2000"/>
    <s v="Acumulativo"/>
    <x v="14"/>
    <n v="0"/>
    <n v="700"/>
    <n v="700"/>
    <n v="600"/>
    <m/>
    <s v="Proyecto para Señalización en vías Secundarias a cargo del departamento (Tipo Banco: Banco de Gestiones) (Meta de la gestión: 1)_x000a__x000a_Suministro de señalización víal para instituciones educativas en el Departamento de Sucre. (Tipo Banco: Banco de Gestiones) (Meta de la gestión: 5458)"/>
    <m/>
    <s v="Proyecto para Señalización en vías Secundarias a cargo del departamento (Meta Programada: 1) (Tipo de Banco: Banco de Gestiones)"/>
    <m/>
    <s v="Proyecto para Señalización en vías Secundarias a cargo del departamento (Bpin: )"/>
    <m/>
    <m/>
    <m/>
    <n v="0"/>
    <n v="0"/>
    <s v="Minimo"/>
    <m/>
    <n v="0"/>
    <s v="Minimo"/>
    <n v="0"/>
    <n v="0"/>
    <s v="Minimo"/>
    <n v="0"/>
    <n v="400000000"/>
    <n v="0"/>
    <n v="0"/>
    <n v="0"/>
    <n v="0"/>
    <n v="0"/>
    <n v="0"/>
    <n v="0"/>
    <n v="0"/>
    <n v="400000000"/>
    <n v="0"/>
    <n v="600000000"/>
    <n v="0"/>
    <n v="0"/>
    <n v="0"/>
    <n v="0"/>
    <n v="0"/>
    <n v="0"/>
    <n v="0"/>
    <n v="0"/>
    <n v="600000000"/>
    <n v="0"/>
    <n v="700000000"/>
    <n v="0"/>
    <n v="0"/>
    <n v="0"/>
    <n v="0"/>
    <n v="0"/>
    <n v="0"/>
    <n v="0"/>
    <n v="0"/>
    <n v="700000000"/>
    <n v="0"/>
    <n v="600000000"/>
    <n v="0"/>
    <n v="0"/>
    <n v="0"/>
    <n v="0"/>
    <n v="0"/>
    <n v="0"/>
    <n v="0"/>
    <n v="0"/>
    <n v="600000000"/>
    <n v="2300000000"/>
    <m/>
    <s v="_x000a_Gestiones SEM"/>
  </r>
  <r>
    <s v="MT346"/>
    <s v="7"/>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Vías con dispositivos de control y señalización"/>
    <s v="2409039"/>
    <s v="Vías con dispositivos de control y señalización instalados"/>
    <s v="240903900"/>
    <s v="Incluye la señalización sonora, táctil, visual o mixta, así como la implementación de dispositivos de control para la seguridad vial."/>
    <s v="Kilómetros de vías"/>
    <s v="No"/>
    <s v="Kilómetros"/>
    <n v="5"/>
    <s v="Acumulativo"/>
    <x v="14"/>
    <n v="0"/>
    <n v="2"/>
    <n v="2"/>
    <n v="1"/>
    <m/>
    <s v="Kilometros de vías con instalación de dispositivos eléctrónicos en Las comprendidas entre Sincelejo - Corozal y Vía Toluviejo,  (Tipo Banco: Banco de Gestiones) (Meta de la gestión: 2)"/>
    <s v="Kilometros de vías con instalación de dispositivos eléctrónicos en Las comprendidas entre Sincelejo - Corozal y Vía Toluviejo,  (Tipo de banco: Banco de Gestiones) (Meta de la gestión: 2) (Ejecutado: 2)"/>
    <s v="Proyecto para instalación de dispositivos eléctrónicos en vías nacionales (Meta Programada: 2) (Tipo de Banco: Banco de Gestiones)"/>
    <m/>
    <s v="Proyecto para instalación de dispositivos eléctrónicos en vías nacionales (Bpin: )"/>
    <m/>
    <m/>
    <m/>
    <n v="2"/>
    <n v="1"/>
    <s v="Superior"/>
    <m/>
    <n v="0"/>
    <s v="Minimo"/>
    <n v="2"/>
    <n v="0.4"/>
    <s v="Medio"/>
    <n v="0"/>
    <n v="0"/>
    <n v="0"/>
    <n v="0"/>
    <n v="0"/>
    <n v="0"/>
    <n v="0"/>
    <n v="0"/>
    <n v="0"/>
    <n v="0"/>
    <n v="0"/>
    <n v="0"/>
    <n v="0"/>
    <n v="0"/>
    <n v="0"/>
    <n v="0"/>
    <n v="0"/>
    <n v="0"/>
    <n v="0"/>
    <n v="0"/>
    <n v="0"/>
    <n v="0"/>
    <n v="0"/>
    <n v="0"/>
    <n v="0"/>
    <n v="0"/>
    <n v="0"/>
    <n v="0"/>
    <n v="0"/>
    <n v="0"/>
    <n v="0"/>
    <n v="0"/>
    <n v="0"/>
    <n v="0"/>
    <n v="0"/>
    <n v="0"/>
    <n v="0"/>
    <n v="0"/>
    <n v="0"/>
    <n v="0"/>
    <n v="0"/>
    <n v="0"/>
    <n v="0"/>
    <n v="0"/>
    <n v="0"/>
    <m/>
    <s v="Gestiones SEM"/>
  </r>
  <r>
    <s v="MT347"/>
    <s v="8"/>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Vías con obras complementarias de seguridad vial"/>
    <s v="2409038"/>
    <s v="Vías con obras complementarias de seguridad vial"/>
    <s v="240903800"/>
    <s v="Incluye todos los servicios y obras conexas a la red vial cuyo objetivo es garantizar la seguridad en la infraestructura de transporte."/>
    <s v="Kilómetros de vías"/>
    <s v="No"/>
    <s v="Kilómetros"/>
    <n v="5"/>
    <s v="Acumulativo"/>
    <x v="14"/>
    <n v="0"/>
    <n v="0"/>
    <n v="5"/>
    <n v="0"/>
    <m/>
    <m/>
    <m/>
    <s v="Proyecto de sistema de control y monitoreo permanente para vigilar y gestionar el tráfico de una manera permanente en el departamento (Meta Programada: 5) (Tipo de Banco: Banco de Gestiones)"/>
    <m/>
    <m/>
    <m/>
    <m/>
    <m/>
    <m/>
    <m/>
    <m/>
    <m/>
    <n v="0"/>
    <s v="Minimo"/>
    <n v="0"/>
    <n v="0"/>
    <s v="Minimo"/>
    <n v="0"/>
    <n v="500000000"/>
    <n v="0"/>
    <n v="0"/>
    <n v="0"/>
    <n v="0"/>
    <n v="0"/>
    <n v="0"/>
    <n v="0"/>
    <n v="0"/>
    <n v="500000000"/>
    <n v="0"/>
    <n v="700000000"/>
    <n v="0"/>
    <n v="0"/>
    <n v="0"/>
    <n v="0"/>
    <n v="0"/>
    <n v="0"/>
    <n v="0"/>
    <n v="0"/>
    <n v="700000000"/>
    <n v="0"/>
    <n v="700000000"/>
    <n v="0"/>
    <n v="0"/>
    <n v="0"/>
    <n v="0"/>
    <n v="0"/>
    <n v="0"/>
    <n v="0"/>
    <n v="0"/>
    <n v="700000000"/>
    <n v="0"/>
    <n v="600000000"/>
    <n v="0"/>
    <n v="0"/>
    <n v="0"/>
    <n v="0"/>
    <n v="0"/>
    <n v="0"/>
    <n v="0"/>
    <n v="0"/>
    <n v="600000000"/>
    <n v="2500000000"/>
    <m/>
    <s v="Gestiones SEM"/>
  </r>
  <r>
    <s v="MT348"/>
    <s v="9"/>
    <s v="Territorio, Sostenibilidad y Oportunidades"/>
    <s v="Número de Fallecidos en siniestros viales en el Departamento de Sucre/Numero de lesionados en siniestros viales en el Departamento de Sucre"/>
    <s v="131/ 188"/>
    <s v="Número"/>
    <s v="2023"/>
    <s v="Observatorio Nacional de Seguridad Vial – Agencia Nacional de Seguridad Vial"/>
    <s v="100 / 149"/>
    <s v="Ciudades y_x000a_comunidades_x000a_sostenibles."/>
    <s v="Transporte"/>
    <s v="51"/>
    <s v="Movilidad en el Departamento de Sucre"/>
    <s v="Transporte"/>
    <s v="24"/>
    <s v="Seguridad de transporte"/>
    <s v="2409"/>
    <s v="Infraestructura de transporte para la seguridad vial"/>
    <s v="2409013"/>
    <s v="Vías con infraestructura instalada"/>
    <s v="240901300"/>
    <s v="Incluye la realización de obras físicas e instalación de señalización y de dispositivos para la seguridad vial."/>
    <s v="Metros lineales de vías"/>
    <s v="No"/>
    <s v="Número"/>
    <n v="5"/>
    <s v="Acumulativo"/>
    <x v="14"/>
    <n v="0"/>
    <n v="0"/>
    <n v="5"/>
    <n v="0"/>
    <m/>
    <m/>
    <m/>
    <s v="Proyectos para Instalación de Cámaras de Seguridad: por Subregión (Meta Programada: 5) (Tipo de Banco: Banco de Gestiones)"/>
    <m/>
    <m/>
    <m/>
    <m/>
    <m/>
    <m/>
    <m/>
    <m/>
    <m/>
    <n v="0"/>
    <s v="Minimo"/>
    <n v="0"/>
    <n v="0"/>
    <s v="Minimo"/>
    <n v="0"/>
    <n v="200000000"/>
    <n v="0"/>
    <n v="0"/>
    <n v="0"/>
    <n v="0"/>
    <n v="0"/>
    <n v="0"/>
    <n v="0"/>
    <n v="0"/>
    <n v="200000000"/>
    <n v="0"/>
    <n v="500000000"/>
    <n v="0"/>
    <n v="0"/>
    <n v="0"/>
    <n v="0"/>
    <n v="0"/>
    <n v="0"/>
    <n v="0"/>
    <n v="0"/>
    <n v="500000000"/>
    <n v="0"/>
    <n v="500000000"/>
    <n v="0"/>
    <n v="0"/>
    <n v="0"/>
    <n v="0"/>
    <n v="0"/>
    <n v="0"/>
    <n v="0"/>
    <n v="0"/>
    <n v="500000000"/>
    <n v="0"/>
    <n v="300000000"/>
    <n v="0"/>
    <n v="0"/>
    <n v="0"/>
    <n v="0"/>
    <n v="0"/>
    <n v="0"/>
    <n v="0"/>
    <n v="0"/>
    <n v="300000000"/>
    <n v="1500000000"/>
    <m/>
    <s v=" - Estrategia de Prevención para riesgo de siniestralidad "/>
  </r>
  <r>
    <s v="MT349"/>
    <s v="1"/>
    <s v="Territorio, Sostenibilidad y Oportunidades"/>
    <s v="Cobertura de Internet"/>
    <s v="42,4"/>
    <s v=""/>
    <s v="2022"/>
    <s v="DANE"/>
    <s v="48,4"/>
    <s v="10: Reducción de las desigualdades"/>
    <s v="Técnologías de la información y las comunicaciones - TIC"/>
    <s v="52"/>
    <s v="Sucre Más Conectado"/>
    <s v="Tecnologías de la Información y las Comunicaciones"/>
    <s v="23"/>
    <s v="Facilitar el acceso y uso de las Tecnologías de la Información y las Comunicaciones en todo el territorio nacional"/>
    <s v="2301"/>
    <s v="Servicio de conexiones a redes de servicio portador"/>
    <s v="2301028"/>
    <s v="Municipios y áreas no municipalizadas conectados a redes de servicio*"/>
    <s v="230102800"/>
    <s v="Infraestructura de red de telecomunicaciones desplegada para conectar municipios y áreas no municipalizadas a través de redes de fibra óptica, redes diferentes a fibra óptica y tecnología móvil de última generación"/>
    <s v="Número de municipios"/>
    <s v="Sí"/>
    <s v="Número"/>
    <n v="26"/>
    <s v="Acumulativo"/>
    <x v="15"/>
    <n v="4"/>
    <n v="10"/>
    <n v="10"/>
    <n v="2"/>
    <s v="Convocatoria línea de fomento de MIITIC: realizar conexiones a internet (BPIN: Por Gestión) (Meta del Proyecto: ) (Ejecución 2024: 0)"/>
    <s v="Convocatoria línea de fomento de MIITIC: realizar conexiones a internet (Tipo Banco: Banco de Gestiones) (Meta de la gestión: 26)_x000a__x000a_Juntas de Internet- Comunidades de Conectividad de MiINTIC (Tipo Banco: Banco de Gestiones) (Meta de la gestión: 26)"/>
    <s v="Convocatoria línea de fomento de MIITIC: realizar conexiones a internet (Tipo de banco: Banco de Gestiones) (Meta de la gestión: 26) (Ejecutado: 9)"/>
    <s v="Convocatoria línea de fomento de MIITIC: realizar conexiones a internet_x000a__x000a_Juntas de Internet- Comunidades de Conectividad de MiINTIC_x000a__x000a_Convocatoria línea de fomento de MIITIC: realizar conexiones a internet  (Meta Programada: 10) (Tipo de Banco: Banco de Gestiones)_x000a__x000a__x000a_Juntas de Internet- Comunidades de Conectividad de MiINTIC  (Meta Programada: 4) (Tipo de Banco: Banco de Gestiones)"/>
    <m/>
    <s v="Juntas de Internet- Comunidades de Conectividad de MiINTIC (Bpin: )_x000a__x000a_Convocatoria línea de fomento de MIITIC: realizar conexiones a internet (Bpin: )"/>
    <n v="0"/>
    <n v="0"/>
    <s v="Minimo"/>
    <n v="9"/>
    <n v="0.9"/>
    <s v="Alto"/>
    <m/>
    <n v="0"/>
    <s v="Minimo"/>
    <n v="9"/>
    <n v="0.34615384615384615"/>
    <s v="Medio"/>
    <n v="0"/>
    <n v="0"/>
    <n v="0"/>
    <n v="0"/>
    <n v="0"/>
    <n v="0"/>
    <n v="0"/>
    <n v="0"/>
    <n v="0"/>
    <n v="0"/>
    <n v="0"/>
    <n v="0"/>
    <n v="0"/>
    <n v="0"/>
    <n v="0"/>
    <n v="0"/>
    <n v="0"/>
    <n v="0"/>
    <n v="0"/>
    <n v="0"/>
    <n v="0"/>
    <n v="0"/>
    <n v="0"/>
    <n v="0"/>
    <n v="0"/>
    <n v="0"/>
    <n v="0"/>
    <n v="0"/>
    <n v="0"/>
    <n v="0"/>
    <n v="0"/>
    <n v="0"/>
    <n v="0"/>
    <n v="0"/>
    <n v="0"/>
    <n v="0"/>
    <n v="0"/>
    <n v="0"/>
    <n v="0"/>
    <n v="0"/>
    <n v="0"/>
    <n v="0"/>
    <n v="0"/>
    <n v="0"/>
    <n v="0"/>
    <s v="PROGRAMAS DEL GOBIERNO NACIONAL"/>
    <s v="1. Convocatoria línea de fomento de MIITIC: realizar conexiones a internet: Aun no se encuentra en ejecución, por tanto, no cumple con la meta a corte de 30 de septiembre._x000a_2. Proyecto Juntas Conectadas - Comunidades de Conectividad de MiINTIC: realizar co"/>
  </r>
  <r>
    <s v="MT350"/>
    <s v="2"/>
    <s v="Territorio, Sostenibilidad y Oportunidades"/>
    <s v="Cobertura de Internet"/>
    <s v="42,4"/>
    <s v=""/>
    <s v="2022"/>
    <s v="DANE"/>
    <s v="48,4"/>
    <s v="10: Reducción de las desigualdades"/>
    <s v="Técnologías de la información y las comunicaciones - TIC"/>
    <s v="52"/>
    <s v="Sucre Más Conectado"/>
    <s v="Tecnologías de la Información y las Comunicaciones"/>
    <s v="23"/>
    <s v="Facilitar el acceso y uso de las Tecnologías de la Información y las Comunicaciones en todo el territorio nacional"/>
    <s v="2301"/>
    <s v="Servicio de acceso zonas digitales"/>
    <s v="2301079"/>
    <s v="Zonas digitales instaladas*"/>
    <s v="230107900"/>
    <s v="Corresponde al montaje y puesta en servicio de la zona digital (wifi), medido a través de la cantidad de usuarios (dispositivos a la zona) y la asistencia personalizada y virtual a los mismos."/>
    <s v="Número de zonas digitales"/>
    <s v="No"/>
    <s v="Número"/>
    <n v="35"/>
    <s v="Acumulativo"/>
    <x v="15"/>
    <n v="0"/>
    <n v="33"/>
    <n v="2"/>
    <n v="0"/>
    <m/>
    <s v="Zonas comunitarias para la paz de MINTIC - ART (Tipo Banco: Banco de Gestiones) (Meta de la gestión: 33)"/>
    <s v="Zonas comunitarias para la paz de MINTIC - ART (Tipo de banco: Banco de Gestiones) (Meta de la gestión: 33) (Ejecutado: 33)"/>
    <s v="Zonas comunitarias para la paz de MINTIC - ART_x000a__x000a_Zonas comunitarias para la paz de MINTIC - ART  (Meta Programada: 2) (Tipo de Banco: Banco de Gestiones)"/>
    <m/>
    <m/>
    <m/>
    <m/>
    <m/>
    <n v="33"/>
    <n v="1"/>
    <s v="Superior"/>
    <m/>
    <n v="0"/>
    <s v="Minimo"/>
    <n v="33"/>
    <n v="0.94285714285714284"/>
    <s v="Alto"/>
    <n v="0"/>
    <n v="0"/>
    <n v="0"/>
    <n v="0"/>
    <n v="0"/>
    <n v="0"/>
    <n v="5386485853"/>
    <n v="0"/>
    <n v="0"/>
    <n v="0"/>
    <n v="5386485853"/>
    <n v="0"/>
    <n v="0"/>
    <n v="0"/>
    <n v="0"/>
    <n v="0"/>
    <n v="0"/>
    <n v="0"/>
    <n v="0"/>
    <n v="0"/>
    <n v="0"/>
    <n v="0"/>
    <n v="0"/>
    <n v="0"/>
    <n v="0"/>
    <n v="0"/>
    <n v="0"/>
    <n v="0"/>
    <n v="0"/>
    <n v="0"/>
    <n v="0"/>
    <n v="0"/>
    <n v="0"/>
    <n v="0"/>
    <n v="0"/>
    <n v="0"/>
    <n v="0"/>
    <n v="0"/>
    <n v="0"/>
    <n v="0"/>
    <n v="0"/>
    <n v="0"/>
    <n v="0"/>
    <n v="0"/>
    <n v="5386485853"/>
    <m/>
    <s v="1. Proyecto Zonas comunitarias para la paz de MINTIC - ART: Se implementarán 33 zonas digitales en municipios PDET del departamento"/>
  </r>
  <r>
    <s v="MT351"/>
    <s v="3"/>
    <s v="Territorio, Sostenibilidad y Oportunidades"/>
    <s v="Cobertura de Internet"/>
    <s v="42,4"/>
    <s v=""/>
    <s v="2022"/>
    <s v="DANE"/>
    <s v="48,4"/>
    <s v="10: Reducción de las desigualdades"/>
    <s v="Técnologías de la información y las comunicaciones - TIC"/>
    <s v="52"/>
    <s v="Sucre Más Conectado"/>
    <s v="Tecnologías de la Información y las Comunicaciones"/>
    <s v="23"/>
    <s v="Facilitar el acceso y uso de las Tecnologías de la Información y las Comunicaciones en todo el territorio nacional"/>
    <s v="2301"/>
    <s v="Servicio de conexiones a redes de acceso"/>
    <s v="2301027"/>
    <s v="Conexiones a internet fijo y / o móvil*"/>
    <s v="230102700"/>
    <s v="Corresponde al despliegue de infraestructura de telecomunicaciones con tecnologías alámbricas, radioeléctricas, ópticas u otros sistemas electromagnéticos de última generación que sean implementables en el territorio nacional, para brindar soluciones de conectividad de última milla y soluciones de conectividad a la  terminal de usuario para permitir el acceso a internet"/>
    <s v="Número de conexiones a internet"/>
    <s v="Sí"/>
    <s v="Número"/>
    <n v="10000"/>
    <s v="Acumulativo"/>
    <x v="15"/>
    <n v="1000"/>
    <n v="4000"/>
    <n v="4000"/>
    <n v="1000"/>
    <s v="Lineas de Fomento MINTIC (BPIN: Por Gestión) (Meta del Proyecto: 1000) (Ejecución 2024: 2621)"/>
    <s v="Comunidades de Conectividad (Tipo Banco: Banco de Gestiones) (Meta de la gestión: 0)_x000a__x000a_Obligaciones de hacer de operadores móviles (Tipo Banco: Banco de Gestiones) (Meta de la gestión: 0)_x000a__x000a_Lineas de Fomento MINTIC (Tipo Banco: Banco de Gestiones) (Meta de la gestión: 2621)"/>
    <s v="Lineas de Fomento MINTIC (Tipo de banco: Banco de Gestiones) (Meta de la gestión: 2621) (Ejecutado: 2621)"/>
    <s v="Obligaciones de hacer de operadores móviles_x000a__x000a_Comunidades de Conectividad_x000a__x000a_Lineas de Fomento MINTIC_x000a__x000a__x000a_Lineas de Fomento  2 MINTIC  (Meta Programada: 2621) (Tipo de Banco: Banco de Gestiones)_x000a__x000a__x000a__x000a_Comunidades de Conectividad_x000a_ (Meta Programada: 200) (Tipo de Banco: Banco de Gestiones)_x000a__x000a_Obligaciones de hacer de operadores móviles _x000a__x000a_ (Meta Programada: 10591) (Tipo de Banco: Banco de Gestiones)"/>
    <m/>
    <s v="Obligaciones de hacer de operadores móviles (Bpin: )_x000a__x000a_Comunidades de Conectividad (Bpin: )_x000a__x000a_Lineas de Fomento MINTIC (Bpin: )"/>
    <n v="2621"/>
    <n v="1"/>
    <s v="Superior"/>
    <n v="2621"/>
    <n v="1"/>
    <s v="Superior"/>
    <m/>
    <n v="0"/>
    <s v="Minimo"/>
    <n v="5242"/>
    <n v="0.5242"/>
    <s v="Medio"/>
    <n v="0"/>
    <n v="0"/>
    <n v="0"/>
    <n v="0"/>
    <n v="0"/>
    <n v="0"/>
    <n v="17228227962"/>
    <n v="0"/>
    <n v="0"/>
    <n v="0"/>
    <n v="17228227962"/>
    <n v="0"/>
    <n v="0"/>
    <n v="0"/>
    <n v="0"/>
    <n v="0"/>
    <n v="0"/>
    <n v="0"/>
    <n v="0"/>
    <n v="0"/>
    <n v="0"/>
    <n v="0"/>
    <n v="0"/>
    <n v="0"/>
    <n v="0"/>
    <n v="0"/>
    <n v="0"/>
    <n v="0"/>
    <n v="0"/>
    <n v="0"/>
    <n v="0"/>
    <n v="0"/>
    <n v="0"/>
    <n v="0"/>
    <n v="0"/>
    <n v="0"/>
    <n v="0"/>
    <n v="0"/>
    <n v="0"/>
    <n v="0"/>
    <n v="0"/>
    <n v="0"/>
    <n v="0"/>
    <n v="0"/>
    <n v="17228227962"/>
    <m/>
    <s v="1. Convocatoria línea de fomento de MIITIC: realizar conexiones a internet:Aun no se encuentra en ejecución, por tanto, no cumple con la meta a corte de 30 de septiembre._x000a_2. Proyecto : Juntas Conectadas - Comunidades de Conectividad de MiINTIC: realizar c"/>
  </r>
  <r>
    <s v="MT352"/>
    <s v="4"/>
    <s v="Territorio, Sostenibilidad y Oportunidades"/>
    <s v="Cobertura de Internet"/>
    <s v="42,4"/>
    <s v=""/>
    <s v="2022"/>
    <s v="DANE"/>
    <s v="48,4"/>
    <s v="10: Reducción de las desigualdades"/>
    <s v="Técnologías de la información y las comunicaciones - TIC"/>
    <s v="52"/>
    <s v="Sucre Más Conectado"/>
    <s v="Tecnologías de la Información y las Comunicaciones"/>
    <s v="23"/>
    <s v="Facilitar el acceso y uso de las Tecnologías de la Información y las Comunicaciones en todo el territorio nacional"/>
    <s v="2301"/>
    <s v="Servicio de apoyo en tecnologías de la información y las comunicaciones para la educación básica, primaria y secundaria"/>
    <s v="2301062"/>
    <s v="Estudiantes de sedes educativas oficiales beneficiados con el servicio de apoyo en tecnologías de la información y las comunicaciones para la educación*"/>
    <s v="230106200"/>
    <s v="Corresponde a la prestación del servicio a sedes educativas oficiales, bibliotecas y casas de la cultura municipales en cuanto al acceso de la comunidad educativa a terminales de cómputo, tecnologías emergentes y contenidos digitales para la mejora de la calidad de la educación. Adicionalmente, incorpora estrategias de apropiación pedagógica de estas tecnologías para fortalecer los procesos educativos en la educación básica, primaria y secundaria"/>
    <s v="Número de estudiantes"/>
    <s v="No"/>
    <s v="Número"/>
    <n v="40000"/>
    <s v="Acumulativo"/>
    <x v="15"/>
    <n v="10000"/>
    <n v="10000"/>
    <n v="10000"/>
    <n v="10000"/>
    <s v="Programa de dotación de computadores para educar (BPIN: Por Gestión) (Meta del Proyecto: 10000) (Ejecución 2024: 55801)"/>
    <s v="Programa de dotación de computadores para educar (Tipo Banco: Banco de Gestiones) (Meta de la gestión: 1504)"/>
    <s v="Programa de dotación de computadores para educar (Tipo de banco: Banco de Gestiones) (Meta de la gestión: 1504) (Ejecutado: 1504)"/>
    <s v="Programa de dotación de computadores para educar"/>
    <m/>
    <s v="Programa de dotación de computadores para educar (Bpin: )"/>
    <n v="55801"/>
    <n v="1"/>
    <s v="Superior"/>
    <n v="1504"/>
    <n v="1"/>
    <s v="Superior"/>
    <m/>
    <n v="1"/>
    <s v="Superior"/>
    <n v="57305"/>
    <n v="1"/>
    <s v="Superior"/>
    <n v="0"/>
    <n v="0"/>
    <n v="0"/>
    <n v="0"/>
    <n v="0"/>
    <n v="0"/>
    <n v="2000000000"/>
    <n v="0"/>
    <n v="0"/>
    <n v="0"/>
    <n v="2000000000"/>
    <n v="0"/>
    <n v="0"/>
    <n v="0"/>
    <n v="0"/>
    <n v="0"/>
    <n v="0"/>
    <n v="2000000000"/>
    <n v="0"/>
    <n v="0"/>
    <n v="0"/>
    <n v="2000000000"/>
    <n v="0"/>
    <n v="0"/>
    <n v="0"/>
    <n v="0"/>
    <n v="0"/>
    <n v="0"/>
    <n v="2000000000"/>
    <n v="0"/>
    <n v="0"/>
    <n v="0"/>
    <n v="2000000000"/>
    <n v="0"/>
    <n v="0"/>
    <n v="0"/>
    <n v="0"/>
    <n v="0"/>
    <n v="0"/>
    <n v="2000000000"/>
    <n v="0"/>
    <n v="0"/>
    <n v="0"/>
    <n v="2000000000"/>
    <n v="8000000000"/>
    <m/>
    <s v="1. Entrega de computadores y laboratorios de innovación a estudiantes e instituciones por parte de MINTIC_x000a_2. Proyecto de la Gobernación: Implementación de la estrategia de conectividad escolar - conexión total - del ministerio de educación nacional en_x000a_Est"/>
  </r>
  <r>
    <s v="MT353"/>
    <s v="1"/>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acilitar el acceso y uso de las Tecnologías de la Información y las Comunicaciones en todo el territorio nacional"/>
    <s v="2301"/>
    <s v="Servicio de educación informal en tecnologías de la información y las comunicaciones"/>
    <s v="2301030"/>
    <s v="Personas capacitadas en tecnologías de la información y las comunicaciones"/>
    <s v="230103000"/>
    <s v="Capacitaciones en temas relacionados con las Tecnologías de la Información y las Comunicaciones, tales como uso de aplicaciones y herramientas web específicas, con el fin de profundizar conocimientos y finalmente potenciar su aprovechamiento."/>
    <s v="Número de personas"/>
    <s v="No"/>
    <s v="Número"/>
    <n v="150000"/>
    <s v="Acumulativo"/>
    <x v="15"/>
    <n v="20000"/>
    <n v="60000"/>
    <n v="50000"/>
    <n v="20000"/>
    <s v="Oferta Mintic (BPIN: Por Gestión) (Meta del Proyecto: 20000) (Ejecución 2024: 16531)"/>
    <s v="Estrategia Conectando a Sucre (Tipo Banco: Banco de Gestiones) (Meta de la gestión: 1509)_x000a__x000a_Oferta Mintic (Tipo Banco: Banco de Gestiones) (Meta de la gestión: 33449)"/>
    <s v="Estrategia Conectando a Sucre (Tipo de banco: Banco de Gestiones) (Meta de la gestión: 1509) (Ejecutado: 1509)_x000a__x000a_Oferta Mintic (Tipo de banco: Banco de Gestiones) (Meta de la gestión: 33449) (Ejecutado: 33449)"/>
    <s v="Oferta Mintic_x000a__x000a_Estrategia Conectando a Sucre_x000a__x000a_Oferta Mintic_x000a__x000a_ (Meta Programada: 60000) (Tipo de Banco: Banco de Gestiones)_x000a__x000a__x000a__x000a_Estrategia Conectando a Sucre  (Meta Programada: 15000) (Tipo de Banco: Banco de Gestiones)"/>
    <m/>
    <s v="Estrategia Conectando a Sucre (Bpin: )_x000a__x000a_Oferta Mintic (Bpin: )"/>
    <n v="16531"/>
    <n v="0.82655000000000001"/>
    <s v="Alto"/>
    <n v="34958"/>
    <n v="0.58263333333333334"/>
    <s v="Medio"/>
    <m/>
    <n v="0"/>
    <s v="Minimo"/>
    <n v="51489"/>
    <n v="0.34326000000000001"/>
    <s v="Medio"/>
    <n v="0"/>
    <n v="0"/>
    <n v="0"/>
    <n v="0"/>
    <n v="0"/>
    <n v="0"/>
    <n v="0"/>
    <n v="0"/>
    <n v="0"/>
    <n v="0"/>
    <n v="0"/>
    <n v="0"/>
    <n v="0"/>
    <n v="0"/>
    <n v="0"/>
    <n v="0"/>
    <n v="0"/>
    <n v="0"/>
    <n v="0"/>
    <n v="0"/>
    <n v="0"/>
    <n v="0"/>
    <n v="0"/>
    <n v="0"/>
    <n v="0"/>
    <n v="0"/>
    <n v="0"/>
    <n v="0"/>
    <n v="0"/>
    <n v="0"/>
    <n v="0"/>
    <n v="0"/>
    <n v="0"/>
    <n v="0"/>
    <n v="0"/>
    <n v="0"/>
    <n v="0"/>
    <n v="0"/>
    <n v="0"/>
    <n v="0"/>
    <n v="0"/>
    <n v="0"/>
    <n v="0"/>
    <n v="0"/>
    <n v="0"/>
    <m/>
    <s v="Gestión, Apoyo a las convocatorias ofertadas por MinTIC"/>
  </r>
  <r>
    <s v="MT354"/>
    <s v="2"/>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acilitar el acceso y uso de las Tecnologías de la Información y las Comunicaciones en todo el territorio nacional"/>
    <s v="2301"/>
    <s v="Estaciones de radiodifusión"/>
    <s v="2301008"/>
    <s v="Estaciones terrenas en funcionamiento*"/>
    <s v="230100800"/>
    <s v="Corresponde a las estaciones terrenas de radiodifusión de radio y/o televisión con elementos de recepción, transmisión, enlace de comunicaciones, repuestos y energía. Así mismo, contempla planes de mitigación al impacto ambiental, estudios de medición de exposición a campos electromagnéticos, estudios de cobertura e interferencia y soluciones de monitoreo."/>
    <s v="Número de estaciones"/>
    <s v="No"/>
    <s v="Número"/>
    <n v="15"/>
    <s v="Acumulativo"/>
    <x v="15"/>
    <n v="0"/>
    <n v="15"/>
    <n v="0"/>
    <n v="0"/>
    <m/>
    <s v="Fortalecimiento de emisoras radiales del departamento de Sucre: dotación de emisoras comuitarias (Tipo Banco: Banco de Gestiones) (Meta de la gestión: 0)"/>
    <m/>
    <s v="Fortalecimiento de emisoras radiales del departamento de Sucre: dotación de emisoras comuitarias (Meta Programada: 16) (Tipo de Banco: Banco de Gestiones)"/>
    <m/>
    <m/>
    <m/>
    <m/>
    <m/>
    <n v="0"/>
    <n v="0"/>
    <s v="Minimo"/>
    <m/>
    <m/>
    <m/>
    <n v="0"/>
    <n v="0"/>
    <s v="Minimo"/>
    <n v="0"/>
    <n v="0"/>
    <n v="0"/>
    <n v="0"/>
    <n v="0"/>
    <n v="0"/>
    <n v="0"/>
    <n v="0"/>
    <n v="0"/>
    <n v="0"/>
    <n v="0"/>
    <n v="1200000000"/>
    <n v="0"/>
    <n v="0"/>
    <n v="0"/>
    <n v="0"/>
    <n v="0"/>
    <n v="0"/>
    <n v="0"/>
    <n v="0"/>
    <n v="0"/>
    <n v="1200000000"/>
    <n v="0"/>
    <n v="0"/>
    <n v="0"/>
    <n v="0"/>
    <n v="0"/>
    <n v="0"/>
    <n v="0"/>
    <n v="0"/>
    <n v="0"/>
    <n v="0"/>
    <n v="0"/>
    <n v="0"/>
    <n v="0"/>
    <n v="0"/>
    <n v="0"/>
    <n v="0"/>
    <n v="0"/>
    <n v="0"/>
    <n v="0"/>
    <n v="0"/>
    <n v="0"/>
    <n v="0"/>
    <n v="1200000000"/>
    <m/>
    <s v="1. Prouyecto de la Gobernación: Fortalecimiento de emisoras radiales del departamento de Sucre: dotación de emisoras comuitarias "/>
  </r>
  <r>
    <s v="MT355"/>
    <s v="3"/>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acilitar el acceso y uso de las Tecnologías de la Información y las Comunicaciones en todo el territorio nacional"/>
    <s v="2301"/>
    <s v="Servicio de acceso y uso de Tecnologías de la Información y las Comunicaciones"/>
    <s v="2301024"/>
    <s v="Centros de Acceso Comunitario en zonas urbanas y/o rurales y/o apartadas funcionando*"/>
    <s v="230102400"/>
    <s v="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
    <s v="Número de centros"/>
    <s v="Sí"/>
    <s v="Número"/>
    <n v="3"/>
    <s v="Acumulativo"/>
    <x v="15"/>
    <n v="0"/>
    <n v="0"/>
    <n v="1"/>
    <n v="2"/>
    <m/>
    <m/>
    <m/>
    <s v="Implementación de Centros PotencIA en el Departamento de Sucre_x000a__x000a_Implementación de Centros PotencIA en el Departamento de Sucre (Meta Programada: 2) (Tipo de Banco: Banco de Gestiones)"/>
    <m/>
    <s v="Implementación de Centros PotencIA en el Departamento de Sucre (Bpin: )"/>
    <m/>
    <m/>
    <m/>
    <m/>
    <m/>
    <m/>
    <m/>
    <n v="0"/>
    <s v="Minimo"/>
    <n v="0"/>
    <n v="0"/>
    <s v="Minimo"/>
    <n v="0"/>
    <n v="0"/>
    <n v="0"/>
    <n v="0"/>
    <n v="0"/>
    <n v="0"/>
    <n v="0"/>
    <n v="0"/>
    <n v="0"/>
    <n v="0"/>
    <n v="0"/>
    <n v="0"/>
    <n v="0"/>
    <n v="0"/>
    <n v="0"/>
    <n v="0"/>
    <n v="0"/>
    <n v="0"/>
    <n v="0"/>
    <n v="0"/>
    <n v="0"/>
    <n v="0"/>
    <n v="0"/>
    <n v="0"/>
    <n v="0"/>
    <n v="0"/>
    <n v="0"/>
    <n v="0"/>
    <n v="0"/>
    <n v="0"/>
    <n v="0"/>
    <n v="0"/>
    <n v="0"/>
    <n v="0"/>
    <n v="0"/>
    <n v="0"/>
    <n v="0"/>
    <n v="0"/>
    <n v="0"/>
    <n v="0"/>
    <n v="0"/>
    <n v="0"/>
    <n v="0"/>
    <n v="0"/>
    <n v="0"/>
    <m/>
    <s v="Centro de Inteligencia Artificial de MinTIC que cofinancia y opera la Gobernación de Sucre "/>
  </r>
  <r>
    <s v="MT356"/>
    <s v="4"/>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acilitar el acceso y uso de las Tecnologías de la Información y las Comunicaciones en todo el territorio nacional"/>
    <s v="2301"/>
    <s v="Estudios de preinversión"/>
    <s v="2301080"/>
    <s v="Estudios de preinversión elaborados*"/>
    <s v="230108000"/>
    <s v="Incluye la realización de los estudios requeridos en las fases de pre factibilidad, factibilidad o definitivos."/>
    <s v="Número de estudios de preinversión"/>
    <s v="No"/>
    <s v="Número"/>
    <n v="2"/>
    <s v="Acumulativo"/>
    <x v="15"/>
    <n v="0"/>
    <n v="1"/>
    <n v="1"/>
    <n v="0"/>
    <m/>
    <s v="Estudios y diseños para proyecto de Ciudades y Territorios Inteligentes (Tipo Banco: Banco de Gestiones) (Meta de la gestión: 0)"/>
    <m/>
    <s v="Estudios y diseños para proyecto de Ciudades y Territorios Inteligentes (Meta Programada: 1) (Tipo de Banco: Banco de Gestiones)"/>
    <m/>
    <m/>
    <m/>
    <m/>
    <m/>
    <n v="0"/>
    <n v="0"/>
    <s v="Minimo"/>
    <m/>
    <n v="0"/>
    <s v="Minimo"/>
    <n v="0"/>
    <n v="0"/>
    <s v="Minimo"/>
    <n v="50000000"/>
    <n v="0"/>
    <n v="0"/>
    <n v="0"/>
    <n v="0"/>
    <n v="0"/>
    <n v="0"/>
    <n v="0"/>
    <n v="0"/>
    <n v="0"/>
    <n v="50000000"/>
    <n v="50000000"/>
    <n v="0"/>
    <n v="0"/>
    <n v="0"/>
    <n v="0"/>
    <n v="0"/>
    <n v="0"/>
    <n v="0"/>
    <n v="0"/>
    <n v="0"/>
    <n v="50000000"/>
    <n v="0"/>
    <n v="0"/>
    <n v="0"/>
    <n v="0"/>
    <n v="0"/>
    <n v="0"/>
    <n v="0"/>
    <n v="0"/>
    <n v="0"/>
    <n v="0"/>
    <n v="0"/>
    <n v="0"/>
    <n v="0"/>
    <n v="0"/>
    <n v="0"/>
    <n v="0"/>
    <n v="0"/>
    <n v="0"/>
    <n v="0"/>
    <n v="0"/>
    <n v="0"/>
    <n v="0"/>
    <n v="100000000"/>
    <m/>
    <s v="1. Estudios de preinversión para la elaboración de estudios y diseños técnicos para 2 de los 3 posibles proyectos: _x000a_- Implementación de centros de inteligencia artificial en el departamento de sucre_x000a_- Implementación de modelo de territorios y ciudades int"/>
  </r>
  <r>
    <s v="MT357"/>
    <s v="5"/>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omento del desarrollo de aplicaciones, software y contenidos para impulsar la apropiación de las Tecnologías de la Información y las Comunicaciones (TIC)"/>
    <s v="2302"/>
    <s v="Servicio de difusión para promover el uso de internet"/>
    <s v="2302054"/>
    <s v="Eventos de difusión para promover el uso de internet realizados*"/>
    <s v="230205400"/>
    <s v="Incluye los eventos de difusión, promoción y divulgación para el promover el uso de internet (feria , talleres, foros, etc.)"/>
    <s v="Número de eventos"/>
    <s v="No"/>
    <s v="Número"/>
    <n v="4"/>
    <s v="Acumulativo"/>
    <x v="15"/>
    <n v="1"/>
    <n v="1"/>
    <n v="1"/>
    <n v="1"/>
    <s v="Eventos organizados por la gobernación para la dinamización del sector TIC (BPIN: Por Gestión) (Meta del Proyecto: 1) (Ejecución 2024: 1)"/>
    <s v="Evento académico del sector TIC &quot;CINTELFUTURE CITES:CAMINO HACIA UN GOLFO DE MORROSQUILLO INTELIGENTE&quot; (Tipo Banco: Banco de Gestiones) (Meta de la gestión: 4)"/>
    <s v="Evento académico del sector TIC &quot;CINTELFUTURE CITES:CAMINO HACIA UN GOLFO DE MORROSQUILLO INTELIGENTE&quot; (Tipo de banco: Banco de Gestiones) (Meta de la gestión: 4) (Ejecutado: 4)"/>
    <m/>
    <m/>
    <s v="Eventos organizados por la gobernación para la dinamización del sector TIC (Bpin: )"/>
    <n v="1"/>
    <n v="1"/>
    <s v="Superior"/>
    <n v="4"/>
    <n v="1"/>
    <s v="Superior"/>
    <m/>
    <n v="1"/>
    <s v="Superior"/>
    <n v="5"/>
    <n v="1"/>
    <s v="Superior"/>
    <n v="21000000"/>
    <n v="0"/>
    <n v="0"/>
    <n v="0"/>
    <n v="0"/>
    <n v="0"/>
    <n v="0"/>
    <n v="0"/>
    <n v="0"/>
    <n v="0"/>
    <n v="21000000"/>
    <n v="21000000"/>
    <n v="0"/>
    <n v="0"/>
    <n v="0"/>
    <n v="0"/>
    <n v="0"/>
    <n v="0"/>
    <n v="0"/>
    <n v="0"/>
    <n v="0"/>
    <n v="21000000"/>
    <n v="21000000"/>
    <n v="0"/>
    <n v="0"/>
    <n v="0"/>
    <n v="0"/>
    <n v="0"/>
    <n v="0"/>
    <n v="0"/>
    <n v="0"/>
    <n v="0"/>
    <n v="21000000"/>
    <n v="21000000"/>
    <n v="0"/>
    <n v="0"/>
    <n v="0"/>
    <n v="0"/>
    <n v="0"/>
    <n v="0"/>
    <n v="0"/>
    <n v="0"/>
    <n v="0"/>
    <n v="21000000"/>
    <n v="84000000"/>
    <m/>
    <s v="1. Eventos organizados por la gobernación para la dinamización del sector TIC"/>
  </r>
  <r>
    <s v="MT358"/>
    <s v="6"/>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omento del desarrollo de aplicaciones, software y contenidos para impulsar la apropiación de las Tecnologías de la Información y las Comunicaciones (TIC)"/>
    <s v="2302"/>
    <s v="Servicio de asistencia técnicas a emprendedores y empresas"/>
    <s v="2302021"/>
    <s v="Emprendedores y empresas asistidas técnicamente*"/>
    <s v="230202100"/>
    <s v="Contempla la asistencia y acompañamiento a emprendedores y empresas en sus procesos de internacionalización y generación de exportaciones, a personas naturales en fase de exploración, a equipos de emprendimiento en el descubrimiento de la idea de negocio,  a empresas en sus procesos consolidación y a  empresas en sus procesos de expansión y preparación para la inversión."/>
    <s v="Número de emprendedores y empresas"/>
    <s v="No"/>
    <s v="Número"/>
    <n v="100"/>
    <s v="Acumulativo"/>
    <x v="15"/>
    <n v="25"/>
    <n v="25"/>
    <n v="25"/>
    <n v="25"/>
    <s v="Firma de Alianza Zasca Tecnológico: CECAR y Gobernación de Sucre - Programa del Ministerio de Comercio, Industria y Turismo que busca impulsar el crecimiento empresarial a través de la apropiación de la tecnología, para mejorar sus productos y servicios e (BPIN: Por Gestión) (Meta del Proyecto: ) (Ejecución 2024: 100)"/>
    <s v="Conformación Iniciativa Cluster TIC en el departamento de Sucre (Tipo Banco: Banco de Gestiones) (Meta de la gestión: 0)_x000a__x000a_Alianza Zasca Tecnológico: CECAR y Gobernación de Sucre - Programa del Ministerio de Comercio, Industria y Turismo que busca impulsar el crecimiento empresarial a través de la apropiación de la tecnología, para mejorar sus productos y servicios (Tipo Banco: Banco de Gestiones) (Meta de la gestión: 264)"/>
    <s v="Alianza Zasca Tecnológico: CECAR y Gobernación de Sucre - Programa del Ministerio de Comercio, Industria y Turismo que busca impulsar el crecimiento empresarial a través de la apropiación de la tecnología, para mejorar sus productos y servicios (Tipo de banco: Banco de Gestiones) (Meta de la gestión: 264) (Ejecutado: 264)"/>
    <s v="Asistencia técnica al Cluster TIC de Sucre (Por gestión) (BPIN: Por Gestión)"/>
    <m/>
    <s v="Asistencia técnica al Cluster TIC de Sucre (Por gestión) (Bpin: Por Gestión)"/>
    <n v="100"/>
    <n v="1"/>
    <s v="Superior"/>
    <n v="264"/>
    <n v="1"/>
    <s v="Superior"/>
    <m/>
    <n v="1"/>
    <s v="Superior"/>
    <n v="364"/>
    <n v="1"/>
    <s v="Superior"/>
    <n v="30000000"/>
    <n v="0"/>
    <n v="0"/>
    <n v="0"/>
    <n v="0"/>
    <n v="0"/>
    <n v="0"/>
    <n v="0"/>
    <n v="0"/>
    <n v="0"/>
    <n v="30000000"/>
    <n v="30000000"/>
    <n v="0"/>
    <n v="0"/>
    <n v="0"/>
    <n v="0"/>
    <n v="0"/>
    <n v="0"/>
    <n v="0"/>
    <n v="0"/>
    <n v="0"/>
    <n v="30000000"/>
    <n v="30000000"/>
    <n v="0"/>
    <n v="0"/>
    <n v="0"/>
    <n v="0"/>
    <n v="0"/>
    <n v="0"/>
    <n v="0"/>
    <n v="0"/>
    <n v="0"/>
    <n v="30000000"/>
    <n v="30000000"/>
    <n v="0"/>
    <n v="0"/>
    <n v="0"/>
    <n v="0"/>
    <n v="0"/>
    <n v="0"/>
    <n v="0"/>
    <n v="0"/>
    <n v="0"/>
    <n v="30000000"/>
    <n v="120000000"/>
    <m/>
    <s v="1. Proyecto de asistencia técnica a emprendores y empresas del sector TIC"/>
  </r>
  <r>
    <s v="MT359"/>
    <s v="7"/>
    <s v="Territorio, Sostenibilidad y Oportunidades"/>
    <s v="Índice brecha digital"/>
    <s v="0,485"/>
    <s v="Puntaje"/>
    <s v="2022"/>
    <s v="MINTIC"/>
    <s v="0,4"/>
    <s v="10: Reducción de las desigualdades"/>
    <s v="Técnologías de la información y las comunicaciones - TIC"/>
    <s v="53"/>
    <s v="Apropiación y uso efectivo de las TIC en el departamento de Sucre."/>
    <s v="Tecnologías de la Información y las Comunicaciones"/>
    <s v="23"/>
    <s v="Fomento del desarrollo de aplicaciones, software y contenidos para impulsar la apropiación de las Tecnologías de la Información y las Comunicaciones (TIC)"/>
    <s v="2302"/>
    <s v="Servicio de apoyo financiero al desarrollo de soluciones tecnológicas"/>
    <s v="2302012"/>
    <s v="Soluciones Tecnológicas apoyadas*"/>
    <s v="230201200"/>
    <s v="Apoyo económico para que emprendedores desarrollen soluciones tecnológicas base TIC para diferentes sectores a través de convocatorias.  Se entiende por solución tecnológica el desarrollo de software o hardware que permita satisfacer necesidades de sectores específicos de la economía"/>
    <s v="Número de soluciones tecnológicas"/>
    <s v="No"/>
    <s v="Número"/>
    <n v="2"/>
    <s v="Acumulativo"/>
    <x v="15"/>
    <n v="0"/>
    <n v="1"/>
    <n v="1"/>
    <n v="0"/>
    <m/>
    <s v="Iniciativa de Ciudades y Territorios Inteligentes Golfo de Morrosquillo (Tipo Banco: Banco de Gestiones) (Meta de la gestión: 1)_x000a__x000a_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s v="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Meta total del indicador: 1.0) (Meta total de la vigencia: 1.0) (Ejecutado: 1.0)_x000a__x000a_Iniciativa de Ciudades y Territorios Inteligentes Golfo de Morrosquillo (Tipo de banco: Banco de Gestiones) (Meta de la gestión: 1) (Ejecutado: 1)"/>
    <s v="Iniciativa de Ciudades y Territorios Inteligentes Sabana"/>
    <m/>
    <m/>
    <m/>
    <m/>
    <m/>
    <n v="2"/>
    <n v="1"/>
    <s v="Superior"/>
    <m/>
    <n v="1"/>
    <s v="Superior"/>
    <n v="2"/>
    <n v="1"/>
    <s v="Superior"/>
    <n v="0"/>
    <n v="0"/>
    <n v="0"/>
    <n v="0"/>
    <n v="0"/>
    <n v="0"/>
    <n v="0"/>
    <n v="0"/>
    <n v="3500000000"/>
    <n v="0"/>
    <n v="3500000000"/>
    <n v="0"/>
    <n v="0"/>
    <n v="0"/>
    <n v="0"/>
    <n v="0"/>
    <n v="0"/>
    <n v="0"/>
    <n v="0"/>
    <n v="0"/>
    <n v="0"/>
    <n v="0"/>
    <n v="0"/>
    <n v="0"/>
    <n v="0"/>
    <n v="0"/>
    <n v="0"/>
    <n v="0"/>
    <n v="0"/>
    <n v="0"/>
    <n v="0"/>
    <n v="0"/>
    <n v="0"/>
    <n v="0"/>
    <n v="0"/>
    <n v="0"/>
    <n v="0"/>
    <n v="0"/>
    <n v="0"/>
    <n v="0"/>
    <n v="0"/>
    <n v="0"/>
    <n v="0"/>
    <n v="0"/>
    <n v="3500000000"/>
    <m/>
    <s v="El proyecto de ciudades y territorios inteligentes busca la implementación de tecnologías avanzadas y soluciones innovadoras para mejorar la calidad de vida de los habitantes, la eficiencia operativa de los servicios urbanos y la sostenibilidad ambiental "/>
  </r>
  <r>
    <s v="MT360"/>
    <s v="8"/>
    <s v="Territorio, Sostenibilidad y Oportunidades"/>
    <s v="Índice de gobierno digital en entidades del orden territorial"/>
    <s v="69,8"/>
    <s v="Puntaje"/>
    <s v="2023"/>
    <s v="Función Pública"/>
    <s v="73,8"/>
    <s v="16: Paz, Justicia e instituciones sólidas"/>
    <s v="Técnologías de la información y las comunicaciones - TIC"/>
    <s v="53"/>
    <s v="Apropiación y uso efectivo de las TIC en el departamento de Sucre."/>
    <s v="Tecnologías de la Información y las Comunicaciones"/>
    <s v="23"/>
    <s v="Fomento del desarrollo de aplicaciones, software y contenidos para impulsar la apropiación de las Tecnologías de la Información y las Comunicaciones (TIC)"/>
    <s v="2302"/>
    <s v="Servicio de asistencia técnica para la implementación de la Estrategia de Gobierno digital"/>
    <s v="2302024"/>
    <s v="Entidades asistidas técnicamente*"/>
    <s v="230202400"/>
    <s v="Corresponde a las actividades de gestión y acompañamiento a las entidades del orden nacional y territorial para la implementación del Gobierno digital. Así como aquellas actividades que promueven el uso de tecnología en los servicios del Estado que no están en línea y que son los más importantes en la vida de las personas y el desarrollo de las empresas (salud, empleo, identificación, educación, impuestos, entre otros temas)."/>
    <s v="Número de entidades"/>
    <s v="No"/>
    <s v="Número"/>
    <n v="12"/>
    <s v="Acumulativo"/>
    <x v="15"/>
    <n v="3"/>
    <n v="3"/>
    <n v="3"/>
    <n v="3"/>
    <s v="Fortalecimiento a la Política de gobierno digital en el Departamento de Sucre para la vigencia 2024 (BPIN: 2024002700076) (Meta del Proyecto: ) (Ejecución 2024: 3)"/>
    <s v="Fortalecimiento a la Política de gobierno digital en el Departamento de Sucre para la vigencia 2025 (BPIN: 202400000002064) (Tipo de Banco: Banco Territorial)_x000a__x000a_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s v="Fortalecimiento de las políticas de gobierno digital y seguridad digital durante la vigencia 2025 en la gobernación de  Sucre (Bpin: 202400000002064) (Tipo de Banco: Banco Territorial) (Meta total del indicador: 3.0) (Meta total de la vigencia: 3.0) (Ejecutado: 3.0)_x000a__x000a_Transformación digital e implementación de la política de gobierno digital a través del habilitador de arquitectura empresarial, cultura y apropiación y la línea de acción de servicios y procesos inteligente, en el Departamento de  Sucre (Bpin: 202500000033863) (Tipo de Banco: Banco Territorial) (Meta total del indicador: 27.0) (Meta total de la vigencia: 27.0) (Ejecutado: 27.0)"/>
    <s v="Fortalecimiento de las políticas de gobierno digital y de seguridad digital durante la vigencia 2026 en el departamento de Sucre (BPIN: 202500000049928) (Meta del proyecto: 3) (Tipo de Banco: Banco Territorial) (Estado en Portafolio: En Ejecución)"/>
    <m/>
    <s v="Fortalecimiento a la Política de gobierno digital en el Departamento de Sucre para la vigencia 2027 (Bpin: )"/>
    <n v="3"/>
    <n v="1"/>
    <s v="Superior"/>
    <n v="30"/>
    <n v="1"/>
    <s v="Superior"/>
    <m/>
    <n v="1"/>
    <s v="Superior"/>
    <n v="33"/>
    <n v="1"/>
    <s v="Superior"/>
    <n v="240000000"/>
    <n v="0"/>
    <n v="0"/>
    <n v="0"/>
    <n v="0"/>
    <n v="0"/>
    <n v="0"/>
    <n v="0"/>
    <n v="0"/>
    <n v="0"/>
    <n v="240000000"/>
    <n v="240000000"/>
    <n v="0"/>
    <n v="0"/>
    <n v="0"/>
    <n v="0"/>
    <n v="0"/>
    <n v="0"/>
    <n v="0"/>
    <n v="0"/>
    <n v="0"/>
    <n v="240000000"/>
    <n v="240000000"/>
    <n v="0"/>
    <n v="0"/>
    <n v="0"/>
    <n v="0"/>
    <n v="0"/>
    <n v="0"/>
    <n v="0"/>
    <n v="0"/>
    <n v="0"/>
    <n v="240000000"/>
    <n v="240000000"/>
    <n v="0"/>
    <n v="0"/>
    <n v="0"/>
    <n v="0"/>
    <n v="0"/>
    <n v="0"/>
    <n v="0"/>
    <n v="0"/>
    <n v="0"/>
    <n v="240000000"/>
    <n v="960000000"/>
    <m/>
    <s v="1. Proyecto:  Fortalecimiento de la política de gobierno digital en la gobernación y de la industria TI en el departamento de Sucre._x000a_7/10/2024: El peoyecto se encuentra en solicitud de CDP. "/>
  </r>
  <r>
    <s v="MT361"/>
    <s v="9"/>
    <s v="Territorio, Sostenibilidad y Oportunidades"/>
    <s v="Índice de gobierno digital en entidades del orden territorial"/>
    <s v="69,8"/>
    <s v="Puntaje"/>
    <s v="2023"/>
    <s v="Función Pública"/>
    <s v="73,8"/>
    <s v="16: Paz, Justicia e instituciones sólidas"/>
    <s v="Técnologías de la información y las comunicaciones - TIC"/>
    <s v="53"/>
    <s v="Apropiación y uso efectivo de las TIC en el departamento de Sucre."/>
    <s v="Tecnologías de la Información y las Comunicaciones"/>
    <s v="23"/>
    <s v="Fomento del desarrollo de aplicaciones, software y contenidos para impulsar la apropiación de las Tecnologías de la Información y las Comunicaciones (TIC)"/>
    <s v="2302"/>
    <s v="Servicios de Información para la implementación de la Estrategia de Gobierno digital"/>
    <s v="_x000a__x000a_2302086_x000a_"/>
    <s v="Herramientas tecnológicas de Gobierno digital implementadas*"/>
    <s v="230208600"/>
    <s v="Son aquellos aplicativos o herramientas y servicios tecnológicos diseñados y desarrollados en el marco de la implementación de la estrategia de Gobierno Digital para que sean gestionadas y mejoradas por las entidades del Estado o por la Industria."/>
    <s v="Número de herramientas tecnológicas"/>
    <s v="No"/>
    <s v="Número"/>
    <n v="1"/>
    <s v="Acumulativo"/>
    <x v="15"/>
    <n v="0"/>
    <n v="1"/>
    <n v="0"/>
    <n v="0"/>
    <s v="FORTALECIMIENTO A LA INFRAESTRUCTURA TECNOLOGICA Y DINAMIZACIÓN DE LA IMPLEMENTACIÓN DE LA POLITICA DE GOBIERNO DIGITAL A TRAVÉS DEL HABILITADOR DE ARQUITECTURA EMPRESARIAL EN EL DEPARTAMENTO DE SUCRE (BPIN: 2024002700155) (Meta del Proyecto: 1) (Ejecución 2024: 1)"/>
    <m/>
    <m/>
    <m/>
    <m/>
    <m/>
    <n v="1"/>
    <n v="1"/>
    <s v="Superior"/>
    <n v="0"/>
    <n v="1"/>
    <s v="Superior"/>
    <m/>
    <m/>
    <m/>
    <n v="1"/>
    <n v="1"/>
    <s v="Superior"/>
    <n v="0"/>
    <n v="0"/>
    <n v="0"/>
    <n v="0"/>
    <n v="0"/>
    <n v="0"/>
    <n v="0"/>
    <n v="0"/>
    <n v="0"/>
    <n v="0"/>
    <n v="0"/>
    <n v="500000000"/>
    <n v="0"/>
    <n v="0"/>
    <n v="0"/>
    <n v="0"/>
    <n v="0"/>
    <n v="500000000"/>
    <n v="0"/>
    <n v="0"/>
    <n v="0"/>
    <n v="1000000000"/>
    <n v="0"/>
    <n v="0"/>
    <n v="0"/>
    <n v="0"/>
    <n v="0"/>
    <n v="0"/>
    <n v="0"/>
    <n v="0"/>
    <n v="0"/>
    <n v="0"/>
    <n v="0"/>
    <n v="0"/>
    <n v="0"/>
    <n v="0"/>
    <n v="0"/>
    <n v="0"/>
    <n v="0"/>
    <n v="0"/>
    <n v="0"/>
    <n v="0"/>
    <n v="0"/>
    <n v="0"/>
    <n v="1000000000"/>
    <m/>
    <s v="_x000a_1. Proyecto: Implementación de una herramienta  tecnológica para el fortalecimiento y la transformación digital de la gobernación de Sucre (se realiza convenio con la agenacia nacional digital, por cada peso que aporte la gobernación, Mintic aporta un pe"/>
  </r>
  <r>
    <s v="MT362"/>
    <s v="1"/>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des adecuadas"/>
    <s v="4599011"/>
    <s v="Sedes adecuadas"/>
    <s v="459901100"/>
    <s v="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s v="Número de sedes"/>
    <s v="Sí"/>
    <s v="Número"/>
    <n v="2"/>
    <s v="Acumulativo"/>
    <x v="16"/>
    <n v="2"/>
    <n v="0"/>
    <n v="0"/>
    <n v="0"/>
    <s v="FORTALECIMIENTO INSTITUCIONAL A TRAVÉS DE LA DOTACIÓN DE ELEMENTOS, MAQUINAS Y EQUIPOS DE TRABAJO, PARA MEJORAR LA PRESTACIÓN DE SERVICIOS DE LA OFICINA DE PASAPORTE DE LA GOBERNACIÓN DE SUCRE (BPIN: Por Gestión) (Meta del Proyecto: 1) (Ejecución 2024: 1)_x000a__x000a_FORTALECIMIENTO INSTITUCIONAL A TRAVES DE LA ADECUACIÓN DE ESPACIOS FISICOS PARA MEJORAR LA PRESTACIÓN DE SERVICIOS DE LA GOBERNACIÓN DEL DEPARTAMENTO DE SUCRE (BPIN: 2024002700061) (Meta del Proyecto: ) (Ejecución 2024: 1)_x000a__x000a_FORTALECIMIENTO INSTITUCIONAL A TRAVÉS DE LA IMPLEMENTACIÓN DE ACCIONES QUE AYUDEN A MEJORAR LA GESTIÓN DE LOS RESIDUOS SÓLIDOS CONTAMINANTES NO BIOLOGICOS GENERADOS POR LA GOBERNACIÓN DE SUCRE (BPIN: 2024002700108) (Meta del Proyecto: 1) (Ejecución 2024: 1)"/>
    <s v="CONSTRUCCIÓN DE ESTACIÓN ELÉCTRICA DE LA GOBERNACIÓN DE SUCRE (Tipo Banco: Banco de Gestiones) (Meta de la gestión: )_x000a__x000a_ADECUACIÓN, MEJORAMIENTO Y DOTACIÓN DEL AUDITORIO FORTUNATO CHADID JATTIN DE LA GOBERNACIÓN DE SUCRE (Tipo Banco: Banco de Gestiones) (Meta de la gestión: 1)_x000a__x000a_Desarrollo de la consultoría para el mejoramiento de la red eléctrica y uso eficiente de la energía en la sede principal de la gobernación de Sucre (BPIN: 2024002700092) (Tipo de Banco: Sin Tipo de Banco)_x000a__x000a_ADQUISICIÓN, INSTALACIÓN Y MANTENIMIENTO CORRECTIVO DE EQUIPOS PARA LA NORMALIZACIÓN DE LA MEDIDA EN MEDIA TENSIÓN EN LA SUBESTACIÓN ELÉCTRICA DE LA GOBERNACIÓN DE SUCRE (BPIN: 202400000002636) (Tipo de Banco: Banco Territorial)"/>
    <m/>
    <s v="ADECUACIÓN Y DOTACIÓN DEL CENTRO DE DATOS DE LA SEDE PRINCIPAL ADMINISTRATIVA DE LA GOBERNACIÓN DE SUCRE (BPIN: 2024002700089) (Meta del proyecto: 1) (Tipo de Banco: Banco Territorial) (Estado en Portafolio: Verificación de requisitos en banco)_x000a__x000a_CONSTRUCCIÓN DE ESTACIÓN ELÉCTRICA DE LA GOBERNACIÓN DE SUCRE (Meta Programada: 1) (Tipo de Banco: Banco de Gestiones)_x000a__x000a_ADECUACIÓN, MEJORAMIENTO Y DOTACIÓN DEL AUDITORIO FORTUNATO CHADID JATTIN DE LA GOBERNACIÓN DE SUCRE (Meta Programada: 1) (Tipo de Banco: Banco de Gestiones)"/>
    <m/>
    <m/>
    <n v="3"/>
    <n v="1"/>
    <s v="Superior"/>
    <n v="0"/>
    <m/>
    <m/>
    <m/>
    <m/>
    <m/>
    <n v="3"/>
    <n v="1"/>
    <s v="Superior"/>
    <n v="300000000"/>
    <n v="0"/>
    <n v="0"/>
    <n v="0"/>
    <n v="0"/>
    <n v="0"/>
    <n v="0"/>
    <n v="0"/>
    <n v="0"/>
    <n v="0"/>
    <n v="300000000"/>
    <n v="250000000"/>
    <n v="0"/>
    <n v="0"/>
    <n v="0"/>
    <n v="0"/>
    <n v="0"/>
    <n v="0"/>
    <n v="0"/>
    <n v="0"/>
    <n v="0"/>
    <n v="250000000"/>
    <n v="500000000"/>
    <n v="0"/>
    <n v="0"/>
    <n v="0"/>
    <n v="0"/>
    <n v="0"/>
    <n v="0"/>
    <n v="0"/>
    <n v="0"/>
    <n v="0"/>
    <n v="500000000"/>
    <n v="500000000"/>
    <n v="0"/>
    <n v="0"/>
    <n v="0"/>
    <n v="0"/>
    <n v="0"/>
    <n v="0"/>
    <n v="0"/>
    <n v="0"/>
    <n v="0"/>
    <n v="500000000"/>
    <n v="1550000000"/>
    <m/>
    <m/>
  </r>
  <r>
    <s v="MT363"/>
    <s v="2"/>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des restauradas"/>
    <s v="4599013"/>
    <s v="Sedes restauradas"/>
    <s v="459901300"/>
    <s v="Corresponde a un inmueble sobre el cual se adelantan obras tendientes a recuperarlo y adaptarlo, con el fin de conservar y revelar sus valores estéticos, históricos y simbólicos. Incluye las liberaciones o demoliciones parciales de agregados de los bienes de interés cultural aprobadas por parte de la autoridad competente en los anteproyectos que autoricen su intervención. (Corresponde a la licencia de construcción por restauración)"/>
    <s v="Número de sedes"/>
    <s v="No"/>
    <s v="Número"/>
    <n v="1"/>
    <s v="Acumulativo"/>
    <x v="17"/>
    <n v="0"/>
    <n v="0"/>
    <n v="1"/>
    <n v="0"/>
    <m/>
    <m/>
    <m/>
    <s v="MEJORAMIENTO Y ADECUACIÓN DE LA FACHADA DE LA SEDE ADMINISTRATIVA DE LA GOBERNACIÓN DE SUCRE (Por formular) (Tipo de Banco: Banco Territorial)"/>
    <m/>
    <m/>
    <m/>
    <m/>
    <m/>
    <m/>
    <m/>
    <m/>
    <m/>
    <n v="0"/>
    <s v="Minimo"/>
    <n v="0"/>
    <n v="0"/>
    <s v="Minimo"/>
    <n v="200000000"/>
    <n v="0"/>
    <n v="0"/>
    <n v="0"/>
    <n v="0"/>
    <n v="0"/>
    <n v="0"/>
    <n v="0"/>
    <n v="0"/>
    <n v="0"/>
    <n v="200000000"/>
    <n v="0"/>
    <n v="0"/>
    <n v="0"/>
    <n v="0"/>
    <n v="0"/>
    <n v="0"/>
    <n v="0"/>
    <n v="0"/>
    <n v="0"/>
    <n v="0"/>
    <n v="0"/>
    <n v="220000000"/>
    <n v="0"/>
    <n v="0"/>
    <n v="0"/>
    <n v="0"/>
    <n v="0"/>
    <n v="0"/>
    <n v="0"/>
    <n v="0"/>
    <n v="0"/>
    <n v="220000000"/>
    <n v="0"/>
    <n v="0"/>
    <n v="0"/>
    <n v="0"/>
    <n v="0"/>
    <n v="0"/>
    <n v="0"/>
    <n v="0"/>
    <n v="0"/>
    <n v="0"/>
    <n v="0"/>
    <n v="420000000"/>
    <m/>
    <m/>
  </r>
  <r>
    <s v="MT364"/>
    <s v="3"/>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rvicio de gestión documental"/>
    <s v="4599017"/>
    <s v="Sistema de gestión documental implementado"/>
    <s v="459901700"/>
    <s v="Conjunto de actividades administrativas y técnicas tendientes a la planificación, manejo y organización de la documentación producida y recibida por las entidades, desde su origen hasta su destino final, con el objeto de facilitar su utilización y conservación. (Ley 594 de 2000)"/>
    <s v="Número de sistemas"/>
    <s v="Sí"/>
    <s v="Número"/>
    <n v="1"/>
    <s v="Acumulativo"/>
    <x v="17"/>
    <n v="0"/>
    <n v="0"/>
    <n v="1"/>
    <n v="0"/>
    <m/>
    <m/>
    <m/>
    <s v="ELABORACIÓN DE LOS INSTRUMENTOS ARCHIVÍSTICOS QUE CONTRIBUYAN A MEJORAR EL FUNCIONAMIENTO DE LA GESTIÓN DOCUMENTAL EN LA GOBERNACION DEL DEPARTAMENTO DE SUCRE (BPIN: 2024002700073) (Meta del proyecto: 1) (Estado en Portafolio: Registrado en banco)"/>
    <m/>
    <m/>
    <m/>
    <m/>
    <m/>
    <m/>
    <m/>
    <m/>
    <m/>
    <n v="0"/>
    <s v="Minimo"/>
    <n v="0"/>
    <n v="0"/>
    <s v="Minimo"/>
    <m/>
    <m/>
    <m/>
    <m/>
    <m/>
    <m/>
    <m/>
    <m/>
    <m/>
    <m/>
    <n v="0"/>
    <n v="0"/>
    <n v="0"/>
    <n v="0"/>
    <n v="0"/>
    <n v="0"/>
    <n v="0"/>
    <n v="0"/>
    <n v="0"/>
    <n v="0"/>
    <n v="0"/>
    <n v="0"/>
    <n v="0"/>
    <n v="0"/>
    <n v="0"/>
    <n v="0"/>
    <n v="0"/>
    <n v="0"/>
    <n v="0"/>
    <n v="0"/>
    <n v="0"/>
    <n v="0"/>
    <n v="0"/>
    <n v="0"/>
    <n v="0"/>
    <n v="0"/>
    <n v="0"/>
    <n v="0"/>
    <n v="0"/>
    <n v="0"/>
    <n v="0"/>
    <n v="0"/>
    <n v="0"/>
    <n v="0"/>
    <n v="0"/>
    <m/>
    <s v="3/10/2024: El proyecto &quot;IMPLEMENTACIÓN DEL MEJORAMIENTO DEL SISTEMA DE GESTIÓN DOCUMENTAL EN LA GOBERNACIÓN DE SUCRE (Valor: 381.694.338) (2024002700073), se encuentra en solicitud de CDP. "/>
  </r>
  <r>
    <s v="MT365"/>
    <s v="4"/>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Documentos de lineamientos técnicos"/>
    <s v="4599018"/>
    <s v="Documentos de lineamientos técnicos realizados"/>
    <s v="459901800"/>
    <s v="Documentos cuyo objetivo es describir y explicar instrumentos, estándares, requisitos y condiciones necesarias para llevar a cabo un proceso o actividad."/>
    <s v="Número de documentos"/>
    <s v="Sí"/>
    <s v="Número"/>
    <n v="5"/>
    <s v="Acumulativo"/>
    <x v="18"/>
    <n v="0"/>
    <n v="2"/>
    <n v="0"/>
    <n v="3"/>
    <m/>
    <s v="MANUAL DE SUPERVISIÓN E INTERVENTORÍA DE LA SUBSECRETARÍA DE CONTRATACIÓN (Por Formular) (Tipo Banco: Banco de Gestiones) (Meta de la gestión: 1)_x000a__x000a_Prestación de servicios de asesoría para la modernización administrativa de la administración central en la vigencia 2025 de la gobernación del departamento de  Sucre (BPIN: 202500000021453) (Tipo de Banco: Banco Territorial)"/>
    <s v="Prestación de servicios de asesoría para la modernización administrativa de la administración central en la vigencia 2025 de la gobernación del departamento de  Sucre (Bpin: 202500000021453) (Tipo de Banco: Banco Territorial) (Meta total del indicador: 1.0) (Meta total de la vigencia: 1.0) (Ejecutado: 1.0)"/>
    <s v="MANUAL DE SUPERVISIÓN E INTERVENTORÍA DE LA SUBSECRETARÍA DE CONTRATACIÓN (Por Formular) (Meta Programada: 1) (Tipo de Banco: Banco de Gestiones)"/>
    <s v="MANUAL DE SUPERVISIÓN E INTERVENTORÍA DE LA SUBSECRETARÍA DE CONTRATACIÓN (Por Formular) (Meta programada: 1) (Ejecución: 0,96) (Tipo de banco: Banco de Gestiones)"/>
    <s v=" Secretaría de Infraestructura:  (Bpin: ) (Meta del proyecto: 3)"/>
    <m/>
    <m/>
    <m/>
    <n v="1"/>
    <n v="0.5"/>
    <s v="Medio"/>
    <n v="0.96"/>
    <m/>
    <m/>
    <n v="1.96"/>
    <n v="0.39200000000000002"/>
    <s v="Medio"/>
    <n v="13000000"/>
    <n v="0"/>
    <n v="0"/>
    <n v="0"/>
    <n v="0"/>
    <n v="0"/>
    <n v="0"/>
    <n v="0"/>
    <n v="0"/>
    <n v="0"/>
    <n v="13000000"/>
    <n v="13000000"/>
    <n v="0"/>
    <n v="0"/>
    <n v="0"/>
    <n v="0"/>
    <n v="0"/>
    <n v="0"/>
    <n v="0"/>
    <n v="0"/>
    <n v="0"/>
    <n v="13000000"/>
    <n v="13000000"/>
    <n v="0"/>
    <n v="0"/>
    <n v="0"/>
    <n v="0"/>
    <n v="0"/>
    <n v="0"/>
    <n v="0"/>
    <n v="0"/>
    <n v="0"/>
    <n v="13000000"/>
    <n v="13000000"/>
    <n v="0"/>
    <n v="0"/>
    <n v="0"/>
    <n v="0"/>
    <n v="0"/>
    <n v="0"/>
    <n v="0"/>
    <n v="0"/>
    <n v="0"/>
    <n v="13000000"/>
    <n v="52000000"/>
    <m/>
    <s v="3/10/2024: La meta es compartida con la secretaría de infraestructura, por tanto, es necesario cruzar el cumplimiento de la meta con cualquiera de sus proyectos. "/>
  </r>
  <r>
    <s v="MT366"/>
    <s v="5"/>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rvicio de integración de la oferta pública"/>
    <s v="4599029"/>
    <s v="Espacios de integración de oferta pública generados"/>
    <s v="459902900"/>
    <s v="Corresponde al diseño e implementación de espacios que articulen la oferta institucional para que los ciudadanos conozcan sus derechos y deberes y los mecanismos de acceso a la oferta publica."/>
    <s v="Número de espacios"/>
    <s v="No"/>
    <s v="Número"/>
    <n v="4"/>
    <s v="Acumulativo"/>
    <x v="17"/>
    <n v="1"/>
    <n v="1"/>
    <n v="1"/>
    <n v="1"/>
    <s v="APOYO PARA EL DESARROLLO DE ACCIONES Y ACTIVIDADES LIGADAS A MEJORAR EL BIENESTAR SOCIAL EN LA VIGENCIA 2024 EN LA GOBERNACIÓN DE SUCRE. (BPIN: 202400000002381) (Meta del Proyecto: 1) (Ejecución 2024: 1)"/>
    <s v="APOYO LOGÍSTICO PARA EL DESARROLLO DE ENCUENTROS, REUNIONES Y MESAS INSTITUCIONALES EN EL MARCO DEL CUMPLIMIENTO MISIONAL DE LA GOBERNACIÓN DE SUCRE (BPIN: 202400000007372) (Tipo de Banco: Banco Territorial)_x000a__x000a_IMPLEMENTACIÓN DE ESTRATEGIAS COMUNICACIONALES PARA LA DIFUSIÓN Y PROMOCIÓN DE LA GESTIÓN, TRAMITES, SERVICIOS Y OFERTA INSTITUCIONAL DE LA GOBERNACIÓN DE SUCRE (BPIN: 2024002700031) (Tipo de Banco: Banco Territorial)_x000a__x000a_Implementación de actividades comunicativas orientadas a la divulgación, promoción y fortalecimiento del posicionamiento a nivel regional de la gestión institucional del Departamento de Sucre (BPIN: 202500000040526) (Tipo de Banco: Banco Territorial)_x000a__x000a_Apoyo PARA EL DESARROLLO DEL EVENTO DE FIN DE AÑO PARA EL FOMENTO DEL BIENESTAR SOCIAL INSTITUCIONAL EN LA VIGENCIA 2025 DE LA GOBERNACIÓN DE   Sucre (BPIN: 202500000043227) (Tipo de Banco: Banco Territorial)"/>
    <s v="Implementación de actividades comunicativas orientadas a la divulgación, promoción y fortalecimiento del posicionamiento a nivel regional de la gestión institucional del Departamento de   Sucre (Bpin: 202500000040526) (Tipo de Banco: Banco Territorial) (Meta total del indicador: 1.0) (Meta total de la vigencia: 1.0) (Ejecutado: 1.0)_x000a__x000a_Apoyo  LOGÍSTICO PARA EL DESARROLLO DE ENCUENTROS, REUNIONES Y MESAS INSTITUCIONALES EN EL MARCO DEL CUMPLIMIENTO MISIONAL DE LA GOBERNACIÓN DE   Sucre (Bpin: 202400000007372) (Tipo de Banco: Banco Territorial) (Meta total del indicador: 1.0) (Meta total de la vigencia: 1.0) (Ejecutado: 339917172.5)_x000a__x000a_Apoyo PARA EL DESARROLLO DEL EVENTO DE FIN DE AÑO PARA EL FOMENTO DEL BIENESTAR SOCIAL INSTITUCIONAL EN LA VIGENCIA 2025 DE LA GOBERNACIÓN DE   Sucre (Bpin: 202500000043227) (Tipo de Banco: Banco Territorial) (Meta total del indicador: 1.0) (Meta total de la vigencia: 1.0) (Ejecutado: 1.0)"/>
    <s v="Apoyo LOGÍSTICO PARA EL DESARROLLO DE ENCUENTROS, REUNIONES Y MESAS INSTITUCIONALES EN EL MARCO DEL CUMPLIMIENTO MISIONAL VIGENCIA 2026 DE LA GOBERNACIÓN DE Sucre (BPIN: 202500000046499) (Meta del proyecto: 1) (Tipo de Banco: Banco Territorial) (Estado en Portafolio: En subsanaciones por secretaría sectorial)"/>
    <m/>
    <s v="APOYO LOGÍSTICO PARA EL SUMINITRO DE COMIDAS Y BEBIDAS EN EL MARCO DEL DESARROLLO INSTITUCIONAL EN LA VIGENCIA 2027 DE LA GOBERNACIÓN DE SUCRE (Por formular) (Bpin: )_x000a__x000a_APOYO LOGISTICO PARA LA GENERACIÓN INTERACCIÓN PÚBLICA Y DIVULGACIÓN DE LA OFERTA INSTITUCIONAL EN LA VIGENCIA 2027 DE LA GOBERNACIÓN DE SUCRE (Por generar)  450203300: Espacios de integración de oferta pública generados (Bpin: )"/>
    <n v="1"/>
    <n v="1"/>
    <s v="Superior"/>
    <n v="339917174.5"/>
    <n v="1"/>
    <s v="Superior"/>
    <m/>
    <n v="1"/>
    <s v="Superior"/>
    <n v="339917175.5"/>
    <n v="1"/>
    <s v="Superior"/>
    <n v="500000000"/>
    <n v="0"/>
    <n v="0"/>
    <n v="0"/>
    <n v="0"/>
    <n v="0"/>
    <n v="0"/>
    <n v="0"/>
    <n v="0"/>
    <n v="0"/>
    <n v="500000000"/>
    <n v="550000000"/>
    <n v="0"/>
    <n v="0"/>
    <n v="0"/>
    <n v="0"/>
    <n v="0"/>
    <n v="0"/>
    <n v="0"/>
    <n v="0"/>
    <n v="0"/>
    <n v="550000000"/>
    <n v="580000000"/>
    <n v="0"/>
    <n v="0"/>
    <n v="0"/>
    <n v="0"/>
    <n v="0"/>
    <n v="0"/>
    <n v="0"/>
    <n v="0"/>
    <n v="0"/>
    <n v="580000000"/>
    <n v="600000000"/>
    <n v="0"/>
    <n v="0"/>
    <n v="0"/>
    <n v="0"/>
    <n v="0"/>
    <n v="0"/>
    <n v="0"/>
    <n v="0"/>
    <n v="0"/>
    <n v="600000000"/>
    <n v="2230000000"/>
    <m/>
    <s v="Meta homologada._x000a_3/10/2024: La meta se sobrejecuta con el proyecto realizado en la vigencia 2024, ya que, en el proyecto son 33 especios los espacios de integración de oferta pública."/>
  </r>
  <r>
    <s v="MT367"/>
    <s v="6"/>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rvicio de educación informal"/>
    <s v="4599030"/>
    <s v="Personas capacitadas"/>
    <s v="4599030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300"/>
    <s v="No acumulativo"/>
    <x v="17"/>
    <n v="300"/>
    <n v="300"/>
    <n v="300"/>
    <n v="300"/>
    <s v="CAPACITACIÓN TODOS SABEMOS TODO SECRETARÍA DE PLANEACIÓN DEPARTAMENTAL (BPIN: Por Gestión) (Meta del Proyecto: 50) (Ejecución 2024: 50)_x000a__x000a_CAPACITACIÓN GESTIÓN SISTEMA GENERAL DE REGALIAS CON EL DNP (BPIN: Por Gestión) (Meta del Proyecto: 164) (Ejecución 2024: 164)_x000a__x000a_APOYO A FORMACIÓN DE FUNCIONARIOS Y FAMILIARES (BPIN: Por Gestión) (Meta del Proyecto: 540) (Ejecución 2024: 540)"/>
    <s v="FORO DE CONTRATACIÓN Y COMPRAS PÚBLICAS:  : 3, 4, 5, y 6 de Junio (Tipo Banco: Banco de Gestiones) (Meta de la gestión: 300)_x000a__x000a_CAPACITACIÓN EN ACTUALIZACIÓN EN CONTRATACIÓN ESTATAL (Tipo Banco: Banco de Gestiones) (Meta de la gestión: 300)_x000a__x000a_Apoyo A LA PRESTACION DE SERVICIOS PROFESIONALES Y DE APOYO A LA GESTION VIGENCIA 2025 DE LA GOBERNACION DE  Sucre (BPIN: 202500000028880) (Tipo de Banco: Banco Territorial)"/>
    <s v="Apoyo A LA PRESTACION DE SERVICIOS PROFESIONALES Y DE APOYO A LA GESTION VIGENCIA 2025 DE LA GOBERNACION DE  Sucre (Bpin: 202500000028880) (Tipo de Banco: Banco Territorial) (Meta total del indicador: 400.0) (Meta total de la vigencia: 400.0) (Ejecutado: 400.0)_x000a__x000a_FORO DE CONTRATACIÓN Y COMPRAS PÚBLICAS:  : 3, 4, 5, y 6 de Junio (Tipo de banco: Banco de Gestiones) (Meta de la gestión: 300) (Ejecutado: 1364)_x000a__x000a_CAPACITACIÓN EN ACTUALIZACIÓN EN CONTRATACIÓN ESTATAL (Tipo de banco: Banco de Gestiones) (Meta de la gestión: 300) (Ejecutado: 50)"/>
    <s v="APOYO PARA EL FORTALECIMIENTO DE CAPACIDADES EN ARAS DE MEJORAR LA INTERACCIÓN DE LA OFERTA PÚBLICA INSTITUCIONAL EN LA VIGENCIA 2026 EN EL DEPARTAMENTO DE SUCRE (Por formular)"/>
    <m/>
    <s v="APOYO PARA EL FORTALECIMIENTO DE CAPACIDADES EN ARAS DE MEJORAR LA INTERACCIÓN DE LA OFERTA PÚBLICA INSTITUCIONAL EN LA VIGENCIA 2027 EN EL DEPARTAMENTO DE SUCRE (Por formular) (Bpin: )"/>
    <n v="754"/>
    <n v="1"/>
    <s v="Superior"/>
    <n v="1814"/>
    <n v="1"/>
    <s v="Superior"/>
    <m/>
    <n v="1"/>
    <s v="Superior"/>
    <n v="2568"/>
    <n v="1"/>
    <s v="Superior"/>
    <n v="100000000"/>
    <n v="0"/>
    <n v="0"/>
    <n v="0"/>
    <n v="0"/>
    <n v="0"/>
    <n v="0"/>
    <n v="0"/>
    <n v="0"/>
    <n v="0"/>
    <n v="100000000"/>
    <n v="90000000"/>
    <n v="0"/>
    <n v="0"/>
    <n v="0"/>
    <n v="0"/>
    <n v="0"/>
    <n v="0"/>
    <n v="0"/>
    <n v="0"/>
    <n v="0"/>
    <n v="90000000"/>
    <n v="120000000"/>
    <n v="0"/>
    <n v="0"/>
    <n v="0"/>
    <n v="0"/>
    <n v="0"/>
    <n v="0"/>
    <n v="0"/>
    <n v="0"/>
    <n v="0"/>
    <n v="120000000"/>
    <n v="130000000"/>
    <n v="0"/>
    <n v="0"/>
    <n v="0"/>
    <n v="0"/>
    <n v="0"/>
    <n v="0"/>
    <n v="0"/>
    <n v="0"/>
    <n v="0"/>
    <n v="130000000"/>
    <n v="440000000"/>
    <m/>
    <m/>
  </r>
  <r>
    <s v="MT368"/>
    <s v="7"/>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des dotadas"/>
    <s v="4599034"/>
    <s v="Sedes dotadas"/>
    <s v="459903400"/>
    <s v="Incluye el proceso de identificación de necesidades de dotación administrativa, así como la adquisición e instalación de mobiliario y demás elementos no consumibles requeridos para apoyar la prestación de los servicios de la entidad."/>
    <s v="Número de sedes"/>
    <s v="Sí"/>
    <s v="Número"/>
    <n v="2"/>
    <s v="Acumulativo"/>
    <x v="19"/>
    <n v="1"/>
    <n v="1"/>
    <n v="0"/>
    <n v="0"/>
    <s v="MODERNIZACIÓN DE LOS SISTEMAS DE INFORMACIÓN y INSTALACIONES FÍSICAS DE LA ASAMBLEA DEL DEPARTAMENTO DE SUCRE (BPIN: 2024002700064) (Meta del Proyecto: 1) (Ejecución 2024: 1)"/>
    <s v="PUESTA EN MARCHA DEL PARQUE AUTOMOTOR DE LA GOBERNACIÓN DE SUCRE (Por formular) (Tipo Banco: Banco de Gestiones) (Meta de la gestión: 1)_x000a__x000a_FORTALECIMIENTO INSTITUCIONAL A TRAVÉS DE LA DOTACIÓN DE EQUIPOS, ELEMENTOS E INSUMOS PARA MEJORAR LA PRESTACIÓN DE SERVICIOS DE LA GOBERNACIÓN DE SUCRE (Por definir) (Tipo Banco: Banco de Gestiones) (Meta de la gestión: 1)_x000a__x000a_Fortalecimiento INSTITUCIONAL POR MEDIO DE LA DOTACIÓN DE EQUIPOS DE OFICINA DE LA SECRETARÍA DE EDUCACIÓN DEL DEPARTAMENTO DE  Sucre (BPIN: 202500000039805) (Tipo de Banco: Banco Territorial)"/>
    <s v="Fortalecimiento INSTITUCIONAL POR MEDIO DE LA DOTACIÓN DE EQUIPOS DE OFICINA DE LA SECRETARÍA DE EDUCACIÓN DEL DEPARTAMENTO DE  Sucre (Bpin: 202500000039805) (Tipo de Banco: Banco Territorial) (Meta total del indicador: 1.0) (Meta total de la vigencia: 1.0) (Ejecutado: 1.0)_x000a__x000a_PUESTA EN MARCHA DEL PARQUE AUTOMOTOR DE LA GOBERNACIÓN DE SUCRE (Por formular) (Tipo de banco: Banco de Gestiones) (Meta de la gestión: 1) (Ejecutado: 1)"/>
    <s v="FORTALECIMIENTO INSTITUCIONAL A TRAVÉS DE LA DOTACIÓN DE EQUIPOS, ELEMENTOS E INSUMOS PARA MEJORAR LA PRESTACIÓN DE SERVICIOS DE LA GOBERNACIÓN DE SUCRE (Por definir) (Tipo de Banco: Banco de Gestiones)"/>
    <m/>
    <m/>
    <n v="1"/>
    <n v="1"/>
    <s v="Superior"/>
    <n v="2"/>
    <n v="1"/>
    <s v="Superior"/>
    <m/>
    <m/>
    <m/>
    <n v="3"/>
    <n v="1"/>
    <s v="Superior"/>
    <n v="100000000"/>
    <n v="200000000"/>
    <n v="0"/>
    <n v="0"/>
    <n v="0"/>
    <n v="0"/>
    <n v="0"/>
    <n v="0"/>
    <n v="0"/>
    <n v="0"/>
    <n v="300000000"/>
    <n v="0"/>
    <n v="300000000"/>
    <n v="0"/>
    <n v="0"/>
    <n v="0"/>
    <n v="0"/>
    <n v="0"/>
    <n v="0"/>
    <n v="0"/>
    <n v="0"/>
    <n v="300000000"/>
    <n v="100000000"/>
    <n v="0"/>
    <n v="0"/>
    <n v="0"/>
    <n v="0"/>
    <n v="0"/>
    <n v="0"/>
    <n v="0"/>
    <n v="0"/>
    <n v="0"/>
    <n v="100000000"/>
    <n v="50000000"/>
    <n v="0"/>
    <n v="0"/>
    <n v="0"/>
    <n v="0"/>
    <n v="0"/>
    <n v="0"/>
    <n v="0"/>
    <n v="0"/>
    <n v="0"/>
    <n v="50000000"/>
    <n v="750000000"/>
    <m/>
    <s v="3/10/2024: El cumplimiento de la meta no se encontraba programada para el año 2024 pero se cumple a travez del proyecto &quot;FORTALECIMIENTO INSTITUCIONAL A TRAVÉS DE LA DOTACIÓN DE ELEMENTOS, MAQUINAS Y EQUIPOS DE TRABAJO, PARA MEJORAR LA PRESTACIÓN DE SERVI"/>
  </r>
  <r>
    <s v="MT369"/>
    <s v="8"/>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rvicio de gestión documental actualizado"/>
    <s v="4599036"/>
    <s v="Sistema de gestión documental actualizado"/>
    <s v="459903600"/>
    <s v="Contempla el conjunto de actividades administrativas y técnicas tendientes a la actualización de los procesos, procedimientos de la planificación, manejo y organización de la documentación producida y recibida por las entidades, desde su origen hasta su destino final, con el objeto de facilitar su utilización y conservación."/>
    <s v="Número de sistemas"/>
    <s v="Sí"/>
    <s v="Número"/>
    <n v="1"/>
    <s v="Acumulativo"/>
    <x v="17"/>
    <n v="0"/>
    <n v="1"/>
    <n v="0"/>
    <n v="0"/>
    <m/>
    <s v="FORTALECIMIENTO DE PROCESOS DE GESTIÓN TECNOLÓGICA PARA EL TALENTO HUMANO Y ALMACEN DE LA GOBERNACIÓN DE SUCRE - BODEGA - (ENPROCESO DE CONTRATACIÓN) (Tipo Banco: Banco de Gestiones) (Meta de la gestión: 1)"/>
    <m/>
    <m/>
    <m/>
    <m/>
    <m/>
    <m/>
    <m/>
    <n v="0"/>
    <n v="0"/>
    <s v="Minimo"/>
    <m/>
    <m/>
    <m/>
    <n v="0"/>
    <n v="0"/>
    <s v="Minimo"/>
    <n v="300000000"/>
    <n v="0"/>
    <n v="0"/>
    <n v="0"/>
    <n v="0"/>
    <n v="0"/>
    <n v="0"/>
    <n v="0"/>
    <n v="0"/>
    <n v="0"/>
    <n v="300000000"/>
    <n v="350000000"/>
    <n v="0"/>
    <n v="0"/>
    <n v="0"/>
    <n v="0"/>
    <n v="0"/>
    <n v="0"/>
    <n v="0"/>
    <n v="0"/>
    <n v="0"/>
    <n v="350000000"/>
    <n v="500000000"/>
    <n v="0"/>
    <n v="0"/>
    <n v="0"/>
    <n v="0"/>
    <n v="0"/>
    <n v="0"/>
    <n v="0"/>
    <n v="0"/>
    <n v="0"/>
    <n v="500000000"/>
    <n v="530000000"/>
    <n v="0"/>
    <n v="0"/>
    <n v="0"/>
    <n v="0"/>
    <n v="0"/>
    <n v="0"/>
    <n v="0"/>
    <n v="0"/>
    <n v="0"/>
    <n v="530000000"/>
    <n v="1680000000"/>
    <m/>
    <m/>
  </r>
  <r>
    <s v="MT370"/>
    <s v="9"/>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99"/>
    <s v="Servicio de apoyo financiero para el fortalecimiento del talento humano"/>
    <s v="4599038"/>
    <s v="Funcionarios apoyados"/>
    <s v="459903800"/>
    <s v="Corresponde al apoyo financiero para la realización de programas educativos, dirigidos a servidores públicos con el fin de contribuir a la formación del talento humano orientado al fortalecimiento de la capacidad institucional."/>
    <s v="Número de funcionarios"/>
    <s v="No"/>
    <s v="Número"/>
    <n v="1086"/>
    <s v="Acumulativo"/>
    <x v="17"/>
    <n v="195"/>
    <n v="5"/>
    <n v="5"/>
    <n v="881"/>
    <s v="Cooperación Técnica SUR_SUR entre la República Popular de China y la Gobernación de Sucre (BPIN: Por Gestión) (Meta del Proyecto: 1) (Ejecución 2024: 1)_x000a__x000a_Apoyo financiero para Estudios Audivisuales, Energía, Comunicaciones, SST, Estudios Universitarios (BPIN: Por Gestión) (Meta del Proyecto: 102) (Ejecución 2024: 102)_x000a__x000a_Capacitación en Trabajo en Equipo y Transformación del Ser (BPIN: Por Gestión) (Meta del Proyecto: 80) (Ejecución 2024: 81)_x000a__x000a_Capacitación en Energías Limpias en Corea de Sur (BPIN: Por Gestión) (Meta del Proyecto: 10) (Ejecución 2024: 10)_x000a__x000a_II Congreso Internacional de Contratación Estatal “Las dimensiones de la responsabilidad en la contratación del Estado - Despacho&quot; (BPIN: Por Gestión) (Meta del Proyecto: 1) (Ejecución 2024: 1)_x000a__x000a_Diplomado - Secretaría de Comunicaciones (BPIN: Por Gestión) (Meta del Proyecto: 1) (Ejecución 2024: 1)_x000a__x000a_Seminario de actualización de nómina, prestaciones sociales y seguridad social en el sector público - Subsecretaría de Gestión del Talento Humano (BPIN: Por Gestión) (Meta del Proyecto: 1) (Ejecución 2024: 1)_x000a__x000a_Capacitación sobre aspectos prácticos del derecho disciplinario - Oficina de Control Interno Disciplinario (BPIN: Por Gestión) (Meta del Proyecto: 1) (Ejecución 2024: 1)_x000a__x000a_Seminario taller de actualización, herramientas para la presentación de los medios magnéticos, información exógena, entidades y empresas públicas - Subsecretaría de Gestión Financiera (BPIN: Por Gestión) (Meta del Proyecto: 1) (Ejecución 2024: 1)_x000a__x000a_Jornada de capacitación en la Cancillería  - Pasaporte (BPIN: Por Gestión) (Meta del Proyecto: 1) (Ejecución 2024: 1)_x000a__x000a_30 semana de la salud ocupacional - RR HH (BPIN: Por Gestión) (Meta del Proyecto: 1) (Ejecución 2024: 1)_x000a__x000a_67º Congreso Internacional de agua y Saneamiento Básico - Macroproyectos (BPIN: Por Gestión) (Meta del Proyecto: 1) (Ejecución 2024: 1)_x000a__x000a_Taller sobre autoridad y control, en el marco de la semana de seguridad vial - Secretaría de Transito y Transporte (BPIN: Por Gestión) (Meta del Proyecto: 1) (Ejecución 2024: 1)_x000a__x000a_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_x000a__x000a_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_x000a__x000a_Cumplir agenda universitaria, concerniente al cierre semestral del programa de profesionalización en música, con la Universidad Antonio Nariño, en convenio con la Gobernación de Sucre-Escuela de Bellas Artes y Humanidades - Banda Departamental (BPIN: Por Gestión) (Meta del Proyecto: 1) (Ejecución 2024: 1)"/>
    <s v="CURSOS SOBRE EL LÍDER COMO UN TRANSFORMADOR CULTURAL-INSPIRADOR EMOCIONAL - DESARROLLADOR DE CEREBROS CREATIVOS: PARTICIPARON 80 FUNCIONARIOS (Tipo Banco: Banco de Gestiones) (Meta de la gestión: 5)_x000a__x000a_CAPACITACIÓN EN PRIMEROS AUXILIOS - TÉCNICA RCP (REANIMACIÓN CARDIOPULMONAR) CON SIMULADORES Y USO DEL DEA (DESFIBRILADOR EXTERNO AUTOMÁTICO)-BRIGADAS DE EMERGENCIAS:  (Tipo Banco: Banco de Gestiones) (Meta de la gestión: 5)_x000a__x000a_CAPACITACIÓN EN EVALUACIÓN DEL DESEMPEÑO LABORAL: 10 FUNCIONARIOS (Tipo Banco: Banco de Gestiones) (Meta de la gestión: 5)_x000a__x000a_ENTREGA DE INCENTIVOS NO PECUNIARIOS: 25 FUNCIONARIOS, POR MEJOR CALIFICACIÓN DEL DESEMPEÑO LABORAL. (Tipo Banco: Banco de Gestiones) (Meta de la gestión: 5)_x000a__x000a_PAGO DE CAPACITACIONES A FUNCIONARIOS: 5 FUNCIONARIOS (Tipo Banco: Banco de Gestiones) (Meta de la gestión: 5)_x000a__x000a_APOYO PARA EL DESARROLLO DE ACCIONES Y ACTIVIDADES LIGADAS A MEJORAR EL BIENESTAR SOCIAL EN LA VIGENCIA 2025 EN LA GOBERNACIÓN DE SUCRE (Por formular) (BPIN: Por Gestión) (Tipo de Banco: Sin Tipo de Banco)"/>
    <s v="CURSOS SOBRE EL LÍDER COMO UN TRANSFORMADOR CULTURAL-INSPIRADOR EMOCIONAL - DESARROLLADOR DE CEREBROS CREATIVOS: PARTICIPARON 80 FUNCIONARIOS (Tipo de banco: Banco de Gestiones) (Meta de la gestión: 5) (Ejecutado: 80)_x000a__x000a_CAPACITACIÓN EN PRIMEROS AUXILIOS - TÉCNICA RCP (REANIMACIÓN CARDIOPULMONAR) CON SIMULADORES Y USO DEL DEA (DESFIBRILADOR EXTERNO AUTOMÁTICO)-BRIGADAS DE EMERGENCIAS:  (Tipo de banco: Banco de Gestiones) (Meta de la gestión: 5) (Ejecutado: 30)_x000a__x000a_CAPACITACIÓN EN EVALUACIÓN DEL DESEMPEÑO LABORAL: 10 FUNCIONARIOS (Tipo de banco: Banco de Gestiones) (Meta de la gestión: 5) (Ejecutado: 10)_x000a__x000a_ENTREGA DE INCENTIVOS NO PECUNIARIOS: 25 FUNCIONARIOS, POR MEJOR CALIFICACIÓN DEL DESEMPEÑO LABORAL. (Tipo de banco: Banco de Gestiones) (Meta de la gestión: 5) (Ejecutado: 25)_x000a__x000a_PAGO DE CAPACITACIONES A FUNCIONARIOS: 5 FUNCIONARIOS (Tipo de banco: Banco de Gestiones) (Meta de la gestión: 5) (Ejecutado: 5)"/>
    <s v="APOYO PARA EL DESARROLLO DE ACCIONES Y ACTIVIDADES LIGADAS A MEJORAR EL BIENESTAR SOCIAL EN LA VIGENCIA 2026 EN LA GOBERNACIÓN DE SUCRE (Por formular) (Tipo de Banco: Banco Territorial)"/>
    <m/>
    <s v="APOYO PARA EL DESARROLLO DE ACCIONES Y ACTIVIDADES LIGADAS A MEJORAR EL BIENESTAR SOCIAL EN LA VIGENCIA 2027 EN LA GOBERNACIÓN DE SUCRE (Por formular) (Bpin: ) (Tipo de banco: Sin Tipo de Banco)"/>
    <n v="206"/>
    <n v="1"/>
    <s v="Superior"/>
    <n v="150"/>
    <n v="1"/>
    <s v="Superior"/>
    <m/>
    <n v="1"/>
    <s v="Superior"/>
    <n v="356"/>
    <n v="0.32780847145488029"/>
    <s v="Medio"/>
    <n v="120000000"/>
    <n v="0"/>
    <n v="0"/>
    <n v="0"/>
    <n v="0"/>
    <n v="0"/>
    <n v="0"/>
    <n v="0"/>
    <n v="0"/>
    <n v="0"/>
    <n v="120000000"/>
    <n v="140000000"/>
    <n v="0"/>
    <n v="0"/>
    <n v="0"/>
    <n v="0"/>
    <n v="0"/>
    <n v="0"/>
    <n v="0"/>
    <n v="0"/>
    <n v="0"/>
    <n v="140000000"/>
    <n v="160000000"/>
    <n v="0"/>
    <n v="0"/>
    <n v="0"/>
    <n v="0"/>
    <n v="0"/>
    <n v="0"/>
    <n v="0"/>
    <n v="0"/>
    <n v="0"/>
    <n v="160000000"/>
    <n v="180000000"/>
    <n v="0"/>
    <n v="0"/>
    <n v="0"/>
    <n v="0"/>
    <n v="0"/>
    <n v="0"/>
    <n v="0"/>
    <n v="0"/>
    <n v="0"/>
    <n v="180000000"/>
    <n v="600000000"/>
    <m/>
    <s v="Se establece que la meta será 20 funcionarios apoyados._x000a_3/10/2024: El proyecto aun se encuentra sin formular, pero se contepla el inicio del proceso, el miercoles 9 de octubre se presenta en hoja de ruta y el proceso de formulación termina el 30 de octubr"/>
  </r>
  <r>
    <s v="MT371"/>
    <s v="10"/>
    <s v="Institucionalidad Cercana a la Gente"/>
    <s v="Índice de Desempeño Institucional (MIPG y MECI) de la Gobernación de Sucre"/>
    <s v="74,7"/>
    <s v="Puntaje"/>
    <s v="2022"/>
    <s v="Función Pública"/>
    <s v="78"/>
    <s v="Paz, justicia e_x000a_instituciones sólidas"/>
    <s v="Fortalecimiento Institucional"/>
    <s v="54"/>
    <s v="Sucre Moderna"/>
    <s v="Gobierno Territorial"/>
    <s v="45"/>
    <s v="Fortalecimiento a la gestión y dirección de la administración pública territorial"/>
    <s v="4501"/>
    <s v="Fortalecimiento de la convivencia y la seguridad ciudadana"/>
    <s v="4501069"/>
    <s v="Infraestructura de soporte construida"/>
    <s v="450106900"/>
    <s v="Gestión de construir infraestructura para mantener o mejorar sus condiciones operativas."/>
    <s v="Número de infraestructuras"/>
    <s v="No"/>
    <s v="Número"/>
    <n v="2"/>
    <s v="Acumulativo"/>
    <x v="20"/>
    <n v="1"/>
    <n v="1"/>
    <n v="0"/>
    <n v="0"/>
    <s v="CONSTRUCCIÓN DE CERRAMIENTO DEL PREDIO SAN CAYETANO EN EL MUNICIPIO DE SINCELEJO DEPARTAMENTO DE SUCRE (BPIN: 2024002700029) (Meta del Proyecto: 1) (Ejecución 2024: 1)"/>
    <s v="FORTALECIMIENTO DE LAS CAPACIDADES OPERACIONAL DE LA ARMADA NACIONAL A TRAVES DE UN PUESTO NAVAL AVANZADO EN EL DEPARTAMENTO DE SUCRE (Tipo Banco: Banco de Gestiones) (Meta de la gestión: 1)"/>
    <s v="FORTALECIMIENTO DE LAS CAPACIDADES OPERACIONAL DE LA ARMADA NACIONAL A TRAVES DE UN PUESTO NAVAL AVANZADO EN EL DEPARTAMENTO DE SUCRE (Tipo de banco: Banco de Gestiones) (Meta de la gestión: 1) (Ejecutado: 1)"/>
    <m/>
    <m/>
    <m/>
    <n v="1"/>
    <n v="1"/>
    <s v="Superior"/>
    <n v="1"/>
    <n v="1"/>
    <s v="Superior"/>
    <m/>
    <m/>
    <m/>
    <n v="2"/>
    <n v="1"/>
    <s v="Superior"/>
    <m/>
    <m/>
    <m/>
    <m/>
    <m/>
    <m/>
    <m/>
    <m/>
    <m/>
    <m/>
    <n v="0"/>
    <n v="0"/>
    <n v="0"/>
    <n v="0"/>
    <n v="0"/>
    <n v="0"/>
    <n v="0"/>
    <n v="0"/>
    <n v="0"/>
    <n v="0"/>
    <n v="0"/>
    <n v="0"/>
    <n v="0"/>
    <n v="0"/>
    <n v="0"/>
    <n v="0"/>
    <n v="0"/>
    <n v="0"/>
    <n v="0"/>
    <n v="0"/>
    <n v="0"/>
    <n v="0"/>
    <n v="0"/>
    <n v="0"/>
    <n v="0"/>
    <n v="0"/>
    <n v="0"/>
    <n v="0"/>
    <n v="0"/>
    <n v="0"/>
    <n v="0"/>
    <n v="0"/>
    <n v="0"/>
    <n v="0"/>
    <n v="0"/>
    <s v="Cerramiento de San Cayetano "/>
    <s v="Cerramiento de San Cayetano "/>
  </r>
  <r>
    <s v="MT372"/>
    <s v="1"/>
    <s v="Institucionalidad Cercana a la Gente"/>
    <s v="Índice de Desempeño Institucional (MIPG y MECI) Gobernación de Sucre"/>
    <s v="74,7"/>
    <s v="Puntaje"/>
    <s v="2022"/>
    <s v="Función Pública"/>
    <s v="78"/>
    <s v="Paz, justicia e instituciones sólidas"/>
    <s v="Fortalecimiento Institucional"/>
    <s v="55"/>
    <s v="Planeación con Enfoque Integral, una toma de decisiones informada"/>
    <s v="Gobierno Territorial"/>
    <s v="45"/>
    <s v="Fortalecimiento a la gestión y dirección de la administración pública territorial"/>
    <s v="4599"/>
    <s v="Servicio de Implementación sistemas de gestión"/>
    <s v="4599023"/>
    <s v="Sistema de gestión implementados"/>
    <s v="459902300"/>
    <s v="Contempla actividades de apoyo, necesarias para el diseño e implementación de sistemas de gestión y de desempeño institucional en el marco del Modelo Integrado de Planeación y Gestión - MIPG y otros instrumentos de certificación de calidad a la gestion a generar capacidades instaladas en los servidores públicos en temas como: Fortalecimiento Institucional, Planeación Estratégica, simplificación de procesos, identificación y manejo de riesgos, controles, diseño e implementación de indicadores de gestión y gestión del conocimiento."/>
    <s v="Número de sistemas"/>
    <s v="No"/>
    <s v="Número"/>
    <n v="1"/>
    <s v="Acumulativo"/>
    <x v="11"/>
    <n v="0"/>
    <n v="0"/>
    <n v="1"/>
    <n v="0"/>
    <m/>
    <m/>
    <m/>
    <s v="Prestación DE SERVICIOS PARA LA OPTIMIZACIÓN DE PROCESOS DE GESTIÓN DE PROYECTOS Y COMUNICACIÓN INSTITUCIONAL DE LA GOBERNACIÓN DE Sucre (BPIN: 202500000034600) (Meta del proyecto: 1) (Tipo de Banco: Banco Territorial) (Estado en Portafolio: En Ejecución)_x000a__x000a_Fortalecimiento A LA IMPLEMENTACIÓN DEL MODELO DE ALTA GERENCIA PARA LA EJECUCIÓN DEL PLAN DE DESARROLLO DEPARTAMENTAL EN LA GOBERNACIÓN DE Sucre (BPIN: 202500000050246) (Meta del proyecto: 1) (Tipo de Banco: Banco Territorial) (Estado en Portafolio: En Ejecución)"/>
    <m/>
    <m/>
    <m/>
    <m/>
    <m/>
    <m/>
    <m/>
    <m/>
    <m/>
    <n v="0"/>
    <s v="Minimo"/>
    <n v="0"/>
    <n v="0"/>
    <s v="Minimo"/>
    <n v="60000000"/>
    <n v="0"/>
    <n v="0"/>
    <n v="0"/>
    <n v="0"/>
    <n v="0"/>
    <n v="0"/>
    <n v="0"/>
    <n v="0"/>
    <n v="0"/>
    <n v="60000000"/>
    <n v="70000000"/>
    <n v="0"/>
    <n v="0"/>
    <n v="0"/>
    <n v="0"/>
    <n v="0"/>
    <n v="0"/>
    <n v="0"/>
    <n v="0"/>
    <n v="0"/>
    <n v="70000000"/>
    <n v="80000000"/>
    <n v="0"/>
    <n v="0"/>
    <n v="0"/>
    <n v="0"/>
    <n v="0"/>
    <n v="0"/>
    <n v="0"/>
    <n v="0"/>
    <n v="0"/>
    <n v="80000000"/>
    <n v="90000000"/>
    <n v="0"/>
    <n v="0"/>
    <n v="0"/>
    <n v="0"/>
    <n v="0"/>
    <n v="0"/>
    <n v="0"/>
    <n v="0"/>
    <n v="0"/>
    <n v="90000000"/>
    <n v="300000000"/>
    <m/>
    <s v="implementación del sistema de gestión"/>
  </r>
  <r>
    <s v="MT373"/>
    <s v="2"/>
    <s v="Institucionalidad Cercana a la Gente"/>
    <s v="Índice de Desempeño Institucional (MIPG y MECI) en Departamento de Sucre"/>
    <s v="44"/>
    <s v="Puntaje"/>
    <s v="2022"/>
    <s v="Función Pública"/>
    <s v="50"/>
    <s v="Paz, justicia e instituciones sólidas"/>
    <s v="Fortalecimiento Institucional"/>
    <s v="55"/>
    <s v="Planeación con Enfoque Integral, una toma de decisiones informada"/>
    <s v="Gobierno Territorial"/>
    <s v="45"/>
    <s v="Fortalecimiento a la gestión y dirección de la administración pública territorial"/>
    <s v="4599"/>
    <s v="Servicio de asistencia técnica"/>
    <s v="4599031"/>
    <s v="Entidades, organismos y dependencias asistidos técnicamente"/>
    <s v="459903100"/>
    <s v="Corresponde al acompañamiento,apoyo,  asesoría y seguimiento técnico para la transferencia de herramientas de gestión y conocimiento en políticas, planes , proyectos y programas de apoyo a la dirección y gestión de la administración territorial."/>
    <s v="Número de entidades, organismos y dependencias"/>
    <s v="No"/>
    <s v="Número"/>
    <n v="30"/>
    <s v="Acumulativo"/>
    <x v="21"/>
    <n v="6"/>
    <n v="10"/>
    <n v="9"/>
    <n v="5"/>
    <s v="ASISTENCIA TÉCNICA EN SISBEN, MIPG Y REGALÍAS. (BPIN: Por Gestión) (Meta del Proyecto: 26) (Ejecución 2024: 26)_x000a__x000a_APOYO PARA LA PRESTACIÓN DE SERVICIOS PROFESIONALES Y DE APOYO A LA GESTIÓN EN LA VIGENCIA 2024 DE LA GOBERNACIÓN DE SUCRE (BPIN: 2024002700105) (Meta del Proyecto: 1) (Ejecución 2024: 1)_x000a__x000a_APOYO AL FORTALECIMIENTO INSTITUCIONAL DE LA OFICINA DE MACROPROYECTOS ESTRATÉGICOS DE LA GOBERNACIÓN DEL DEPARTAMENTO DE SUCRE (BPIN: 2024002700056) (Meta del Proyecto: 1) (Ejecución 2024: 1)"/>
    <s v="ASISTENCIA TÉCNICA EN SISBEN A MUNICIPIOS (Tipo Banco: Banco de Gestiones) (Meta de la gestión: 5)_x000a__x000a_SERVICIOS DE ASISTENCIA TÉCNICA EN PLANIFICACIÓN URBANA Y TERRITORIAL A LOS MUNICIPIOS DEL DEPARTAMENTO DE SUCRE (Tipo Banco: Banco de Gestiones) (Meta de la gestión: 5)_x000a__x000a_Asistencia Técnica a los municipios en el cargue de iniciativas  PATR en SISPT (Tipo Banco: Banco de Gestiones) (Meta de la gestión: 1)_x000a__x000a_ASISTENCIA TÉCNICA PARA EL FORTALECIMIENTO DE LAS CAPACIDADES DE LOS MUNICIPIOS EN MATERIA DE GESTION Y DESEMPEÑO ESPECIFICAMENTE CON LA IMPLEMENTACION DEL MODELO MIPG, MEDIDO A TRAVÉS DEL FORMULARIO UNICO DE REPORTE DE LA GESTION (FURAG) (Tipo Banco: Banco de Gestiones) (Meta de la gestión: 1)_x000a__x000a_ASISTENCIA TÉCNICA EN LA IMPLEMENTACION DE LA POLITICA DE RACIONALIZACION DE TRAMITES DEL MODELO MIPG A MUNICIPIOS (Tipo Banco: Banco de Gestiones) (Meta de la gestión: 1)_x000a__x000a_Cursos virtuales función pública, Mipg, código de integridad, discapacidad inclusión social (Tipo Banco: Banco de Gestiones) (Meta de la gestión: 10)_x000a__x000a_APOYO TECNICO Y LOGISTICO PARA FORTALECER EL CONSEJO TERRITORIAL DE PLANEACIÓN DEL DEPARTAMENTO DE SUCRE (BPIN: ) (Tipo de Banco: Banco Territorial)_x000a__x000a_Apoyo A LA PRESTACION DE SERVICIOS PROFESIONALES Y DE APOYO A LA GESTION VIGENCIA 2025 DE LA GOBERNACION DE  Sucre (BPIN: 202500000028880) (Tipo de Banco: Banco Territorial)_x000a__x000a_INCORPORACIÓN DE LINEAMIENTOS URBANISTICOS DE GESTIÓN DE RIESGO COMO DETERMINANTES PARA EL ORDENAMIENTO TERRITORIAL EN EL MARCO DE LA REVISIÓN Y AJUSTE DEL ESQUEMA DE ORDENAMIENTO TERRITORIAL DEL MUNICIPIO DE LOS PALMITOS SUCRE (BPIN: 2024002700161) (Tipo de Banco: Banco Territorial)_x000a__x000a_ELABORACIÓN DE LOS DOCUMENTOS PARA LAS ETAPAS DE DIAGNÓSTICO, FORMULACIÓN, ADOPCIÓN DEL ESQUEMA DE ORDENAMIENTO TERRITORIAL DEL MUNICIPIO DE BUENAVISTA DEL DEPARTAMENTO DE SUCRE (BPIN: 2025002700008) (Tipo de Banco: Banco de Regalías)_x000a__x000a_PRESTACION DE SERVICIOS PROFESIONALES PARA EL APOYO A LA GESTION DE LA SUBSECRETARIA DE GESTION DE LA INFORMACION Y EVALUACION INSTITUCIONAL EN EL DEPARTAMENTO DE SUCRE (BPIN: 202500000022961) (Tipo de Banco: Banco Territorial)"/>
    <s v="Incorporación de lineamientos urbanísticos de gestión de riesgo como determinantes para el ordenamiento territorial en el marco de la revisión y ajuste del esquema de ordenamiento territorial del municipio de   Los Palmitos Sucre (Bpin: 2024002700161) (Tipo de Banco: Banco Territorial) (Meta total del indicador: 1.0) (Meta total de la vigencia: 1.0) (Ejecutado: 1.0)_x000a__x000a_Apoyo A LA PRESTACION DE SERVICIOS PROFESIONALES Y DE APOYO A LA GESTION VIGENCIA 2025 DE LA GOBERNACION DE  Sucre (Bpin: 202500000028880) (Tipo de Banco: Banco Territorial) (Meta total del indicador: 1.0) (Meta total de la vigencia: 1.0) (Ejecutado: 1.0)_x000a__x000a_Prestación de servicios profesionales para el apoyo a la gestión de la Subsecretaría de Gestión de la Información y Evaluación Institucional en el departamento de  Sucre (Bpin: 202500000022961) (Tipo de Banco: Banco Territorial) (Meta total del indicador: 1.0) (Meta total de la vigencia: 1.0) (Ejecutado: 1.0)_x000a__x000a_ASISTENCIA TÉCNICA EN SISBEN A MUNICIPIOS (Tipo de banco: Banco de Gestiones) (Meta de la gestión: 5) (Ejecutado: 27)_x000a__x000a_SERVICIOS DE ASISTENCIA TÉCNICA EN PLANIFICACIÓN URBANA Y TERRITORIAL A LOS MUNICIPIOS DEL DEPARTAMENTO DE SUCRE (Tipo de banco: Banco de Gestiones) (Meta de la gestión: 5) (Ejecutado: 5)_x000a__x000a_Asistencia Técnica a los municipios en el cargue de iniciativas  PATR en SISPT (Tipo de banco: Banco de Gestiones) (Meta de la gestión: 1) (Ejecutado: 1)_x000a__x000a_ASISTENCIA TÉCNICA PARA EL FORTALECIMIENTO DE LAS CAPACIDADES DE LOS MUNICIPIOS EN MATERIA DE GESTION Y DESEMPEÑO ESPECIFICAMENTE CON LA IMPLEMENTACION DEL MODELO MIPG, MEDIDO A TRAVÉS DEL FORMULARIO UNICO DE REPORTE DE LA GESTION (FURAG) (Tipo de banco: Banco de Gestiones) (Meta de la gestión: 1) (Ejecutado: 3)_x000a__x000a_ASISTENCIA TÉCNICA EN LA IMPLEMENTACION DE LA POLITICA DE RACIONALIZACION DE TRAMITES DEL MODELO MIPG A MUNICIPIOS (Tipo de banco: Banco de Gestiones) (Meta de la gestión: 1) (Ejecutado: 4)_x000a__x000a_Cursos virtuales función pública, Mipg, código de integridad, discapacidad inclusión social (Tipo de banco: Banco de Gestiones) (Meta de la gestión: 10) (Ejecutado: 60)"/>
    <s v="PRESTACION DE SERVICIOS DE ASESORIA ESPECIALIZADA EN EL ACOMPAÑAMIENTO DE PROCESOS DE LIQUIDACIÓN DE CONTRATOS DE LA VIGENCIA 2024 DE DEPARTAMENTO DE SUCRE (BPIN: 202500000025321) (Meta del proyecto: 1) (Tipo de Banco: Banco Territorial) (Estado en Portafolio: En Ejecución)_x000a__x000a_PRESTACION DE SERVICIOS DE ASESORIA ESPECIALIZADA EN EL ACOMPAÑAMIENTO DE PROCESOS DE LIQUIDACIÓN DE CONTRATOS DE LA VIGENCIA 2024 DE DEPARTAMENTO DE SUCRE (BPIN: 202500000025321) (Meta del proyecto: 1) (Tipo de Banco: Banco Territorial) (Estado en Portafolio: En Ejecución)_x000a__x000a_ELABORACIÓN DE LOS DOCUMENTOS PARA LAS ETAPAS DE DIAGNÓSTICO, FORMULACIÓN, ADOPCIÓN DEL ESQUEMA DE ORDENAMIENTO TERRITORIAL DEL MUNICIPIO DE BUENAVISTA DEL DEPARTAMENTO DE SUCRE (BPIN: 2025002700008) (Meta del proyecto: 1) (Tipo de Banco: Banco de Regalías) (Estado en Portafolio: En Ejecución)_x000a__x000a_(2) SERVICIOS DE ASISTENCIA TÉCNICA EN PLANIFICACIÓN URBANA Y TERRITORIAL A LOS MUNICIPIOS DEL DEPARTAMENTO DE SUCRE_x000a__x000a_ASISTENCIA TÉCNICA EN SISBEN, MIPG Y REGALÍAS_x000a__x000a_Apoyo A LA PRESTACION DE SERVICIOS PROFESIONALES Y DE APOYO A LA GESTION VIGENCIA 2026 DE LA GOBERNACION DE Sucre (BPIN: 202500000050078) (Meta del proyecto: 1) (Tipo de Banco: Banco Territorial)_x000a__x000a_ASISTENCIA TÉCNICA EN LA IMPLEMENTACION DE LA POLITICA DE RACIONALIZACION DE TRAMITES DEL MODELO MIPG A MUNICIPIOS (Meta Programada: 2) (Tipo de Banco: Banco de Gestiones)_x000a__x000a_ASISTENCIA TÉCNICA PARA EL FORTALECIMIENTO DE LAS CAPACIDADES DE LOS MUNICIPIOS EN MATERIA DE GESTION Y DESEMPEÑO ESPECIFICAMENTE CON LA IMPLEMENTACION DEL MODELO MIPG, MEDIDO A TRAVÉS DEL FORMULARIO UNICO DE REPORTE DE LA GESTION (FURAG) (Meta Programada: 26) (Tipo de Banco: Banco de Gestiones)"/>
    <s v="ASISTENCIA TÉCNICA EN LA IMPLEMENTACION DE LA POLITICA DE RACIONALIZACION DE TRAMITES DEL MODELO MIPG A MUNICIPIOS (Meta programada: 2) (Ejecución: 2) (Tipo de banco: Banco de Gestiones)_x000a__x000a_ASISTENCIA TÉCNICA PARA EL FORTALECIMIENTO DE LAS CAPACIDADES DE LOS MUNICIPIOS EN MATERIA DE GESTION Y DESEMPEÑO ESPECIFICAMENTE CON LA IMPLEMENTACION DEL MODELO MIPG, MEDIDO A TRAVÉS DEL FORMULARIO UNICO DE REPORTE DE LA GESTION (FURAG) (Meta programada: 26) (Ejecución: 26) (Tipo de banco: Banco de Gestiones)"/>
    <s v="ASISTENCIA TÉCNICA EN SISBEN, MIPG Y REGALÍAS (Bpin: )"/>
    <n v="28"/>
    <n v="1"/>
    <s v="Superior"/>
    <n v="103"/>
    <n v="1"/>
    <s v="Superior"/>
    <n v="28"/>
    <n v="1"/>
    <s v="Superior"/>
    <n v="159"/>
    <n v="1"/>
    <s v="Superior"/>
    <n v="200000000"/>
    <n v="0"/>
    <n v="0"/>
    <n v="0"/>
    <n v="0"/>
    <n v="0"/>
    <n v="0"/>
    <n v="0"/>
    <n v="0"/>
    <n v="0"/>
    <n v="200000000"/>
    <n v="220000000"/>
    <n v="0"/>
    <n v="0"/>
    <n v="0"/>
    <n v="0"/>
    <n v="0"/>
    <n v="0"/>
    <n v="0"/>
    <n v="0"/>
    <n v="0"/>
    <n v="220000000"/>
    <n v="240000000"/>
    <n v="0"/>
    <n v="0"/>
    <n v="0"/>
    <n v="0"/>
    <n v="0"/>
    <n v="0"/>
    <n v="0"/>
    <n v="0"/>
    <n v="0"/>
    <n v="240000000"/>
    <n v="260000000"/>
    <n v="0"/>
    <n v="0"/>
    <n v="0"/>
    <n v="0"/>
    <n v="0"/>
    <n v="0"/>
    <n v="0"/>
    <n v="0"/>
    <n v="0"/>
    <n v="260000000"/>
    <n v="920000000"/>
    <m/>
    <s v="(26) asistencia técnica integral municipios (oferta planeacion pot- sisben- mipg-regalias , (5) servicios de asistencia técnica en planificacion urbana y ordenamiento territoria- pot municipios._x000a_3/10/2024: los proyectos relacionados, son ejecutados por la"/>
  </r>
  <r>
    <s v="MT374"/>
    <s v="3"/>
    <s v="Institucionalidad Cercana a la Gente"/>
    <s v="Índice de Desempeño Institucional (MIPG y MECI) en Departamento de Sucre"/>
    <s v="44"/>
    <s v="Puntaje"/>
    <s v="2022"/>
    <s v="Función Pública"/>
    <s v="50"/>
    <s v="Paz, justicia e instituciones sólidas"/>
    <s v="Fortalecimiento Institucional"/>
    <s v="55"/>
    <s v="Planeación con Enfoque Integral, una toma de decisiones informada"/>
    <s v="Gobierno Territorial"/>
    <s v="45"/>
    <s v="Fortalecimiento a la gestión y dirección de la administración pública territorial"/>
    <s v="4599"/>
    <s v="Sedes dotadas"/>
    <s v="4599034"/>
    <s v="Sedes dotadas"/>
    <s v="459903400"/>
    <s v="Incluye el proceso de identificación de necesidades de dotación administrativa, así como la adquisición e instalación de mobiliario y demás elementos no consumibles requeridos para apoyar la prestación de los servicios de la entidad."/>
    <s v="Número de sedes"/>
    <s v="Sí"/>
    <s v="Número"/>
    <n v="25"/>
    <s v="Acumulativo"/>
    <x v="11"/>
    <n v="0"/>
    <n v="16"/>
    <n v="9"/>
    <n v="0"/>
    <m/>
    <s v="FORTALECIMIENTO TÉCNICO PARA EL FUNCIONAMIENTO DE LA RED OPERACIONAL DEL SISBEN EN EL DEPARTAMENTO DE SUCRE (BPIN: 202500000000612) (Tipo de Banco: Banco Territorial)"/>
    <s v="Fortalecimiento técnico para el funcionamiento de la red operacional del sisben en el departamento de   Sucre (Bpin: 202500000000612) (Tipo de Banco: Banco Territorial) (Meta total del indicador: 11.0) (Meta total de la vigencia: 11.0) (Ejecutado: 11.0)"/>
    <m/>
    <m/>
    <m/>
    <m/>
    <m/>
    <m/>
    <n v="11"/>
    <n v="0.6875"/>
    <s v="Alto"/>
    <m/>
    <n v="0"/>
    <s v="Minimo"/>
    <n v="11"/>
    <n v="0.44"/>
    <s v="Medio"/>
    <n v="120000000"/>
    <n v="0"/>
    <n v="0"/>
    <n v="0"/>
    <n v="0"/>
    <n v="0"/>
    <n v="0"/>
    <n v="0"/>
    <n v="0"/>
    <n v="0"/>
    <n v="120000000"/>
    <n v="0"/>
    <n v="0"/>
    <n v="0"/>
    <n v="0"/>
    <n v="0"/>
    <n v="0"/>
    <n v="0"/>
    <n v="0"/>
    <n v="0"/>
    <n v="0"/>
    <n v="0"/>
    <n v="0"/>
    <n v="0"/>
    <n v="0"/>
    <n v="0"/>
    <n v="0"/>
    <n v="0"/>
    <n v="0"/>
    <n v="0"/>
    <n v="0"/>
    <n v="0"/>
    <n v="0"/>
    <n v="0"/>
    <n v="0"/>
    <n v="0"/>
    <n v="0"/>
    <n v="0"/>
    <n v="0"/>
    <n v="0"/>
    <n v="0"/>
    <n v="0"/>
    <n v="0"/>
    <n v="0"/>
    <n v="120000000"/>
    <m/>
    <s v="dotacion sisben"/>
  </r>
  <r>
    <s v="MT375"/>
    <s v="4"/>
    <s v="Institucionalidad Cercana a la Gente"/>
    <s v="Índice de Desempeño Institucional (MIPG y MECI) en Departamento de Sucre"/>
    <s v="44"/>
    <s v="Puntaje"/>
    <s v="2022"/>
    <s v="Función Pública"/>
    <s v="50"/>
    <s v="Paz, justicia e instituciones sólidas"/>
    <s v="Fortalecimiento Institucional"/>
    <s v="55"/>
    <s v="Planeación con Enfoque Integral, una toma de decisiones informada"/>
    <s v="Gobierno Territorial"/>
    <s v="45"/>
    <s v="Fortalecimiento a la gestión y dirección de la administración pública territorial"/>
    <s v="4599"/>
    <s v="Estudios de preinversión"/>
    <s v="4599006"/>
    <s v="Estudios de preinversión elaborados"/>
    <s v="459900600"/>
    <s v="Incluye la realización de los estudios requeridos en las fases de pre factibilidad, factibilidad o definitivos."/>
    <s v="Número de estudios de preinversión"/>
    <s v="No"/>
    <s v="Número"/>
    <n v="5"/>
    <s v="Acumulativo"/>
    <x v="11"/>
    <n v="0"/>
    <n v="2"/>
    <n v="2"/>
    <n v="1"/>
    <m/>
    <s v="ESTUDIOS Y DISEÑOS PARA EL MUNICIPIO DE SINCELEJO CAPITAL DE OPORTUNIDADES (Tipo Banco: Banco de Gestiones) (Meta de la gestión: 1)"/>
    <m/>
    <s v="ESTUDIOS Y DISEÑOS PARA EL MUNICIPIO DE SINCELEJO CAPITAL DE OPORTUNIDADES_x000a__x000a_ESTUDIOS Y DISEÑOS PARA REMODELACIÓN DEL EDIFICIO LA SABANERA (Meta Programada: 2) (Tipo de Banco: Banco de Gestiones)"/>
    <m/>
    <s v="ESTUDIOS Y DISEÑOS PARA EL MUNICIPIO DE SINCELEJO CAPITAL DE OPORTUNIDADES (Bpin: )"/>
    <m/>
    <m/>
    <m/>
    <n v="0"/>
    <n v="0"/>
    <s v="Minimo"/>
    <m/>
    <n v="0"/>
    <s v="Minimo"/>
    <n v="0"/>
    <n v="0"/>
    <s v="Minimo"/>
    <n v="0"/>
    <n v="0"/>
    <n v="0"/>
    <n v="0"/>
    <n v="0"/>
    <n v="0"/>
    <n v="0"/>
    <n v="0"/>
    <n v="2000000000"/>
    <n v="0"/>
    <n v="2000000000"/>
    <n v="0"/>
    <n v="0"/>
    <n v="0"/>
    <n v="0"/>
    <n v="0"/>
    <n v="0"/>
    <n v="0"/>
    <n v="0"/>
    <n v="0"/>
    <n v="0"/>
    <n v="0"/>
    <n v="0"/>
    <n v="0"/>
    <n v="0"/>
    <n v="0"/>
    <n v="0"/>
    <n v="0"/>
    <n v="0"/>
    <n v="0"/>
    <n v="0"/>
    <n v="0"/>
    <n v="0"/>
    <n v="0"/>
    <n v="0"/>
    <n v="0"/>
    <n v="0"/>
    <n v="0"/>
    <n v="0"/>
    <n v="0"/>
    <n v="0"/>
    <n v="0"/>
    <n v="0"/>
    <n v="0"/>
    <n v="2000000000"/>
    <m/>
    <s v="estudios y diseños plan sincelejo"/>
  </r>
  <r>
    <s v="MT376"/>
    <s v="5"/>
    <s v="Institucionalidad Cercana a la Gente"/>
    <s v="Índice de Desempeño Institucional (MIPG y MECI) en Departamento de Sucre"/>
    <s v="44"/>
    <s v="Puntaje"/>
    <s v="2022"/>
    <s v="Función Pública"/>
    <s v="50"/>
    <s v="Paz, justicia e instituciones sólidas"/>
    <s v="Fortalecimiento Institucional"/>
    <s v="55"/>
    <s v="Planeación con Enfoque Integral, una toma de decisiones informada"/>
    <s v="Gobierno Territorial"/>
    <s v="45"/>
    <s v="Fortalecimiento a la gestión y dirección de la administración pública territorial"/>
    <s v="4599"/>
    <s v="Servicios de información implementados"/>
    <s v="4599025"/>
    <s v="Sistemas de información implementados"/>
    <s v="459902500"/>
    <s v="Corresponde al proceso que asegura la disposición de la información de manera accesible, confiable y oportuna."/>
    <s v="Número de sistemas de información"/>
    <s v="Sí"/>
    <s v="Número"/>
    <n v="2"/>
    <s v="Acumulativo"/>
    <x v="11"/>
    <n v="0"/>
    <n v="1"/>
    <n v="1"/>
    <n v="0"/>
    <m/>
    <m/>
    <m/>
    <s v="DESARROLLO DE UNA PLATAFORMA PARA LA CENTRALIZACIÓN DE LA INFORMACIÓN ASOCIADA A LA EVALUACIÓN Y ASIGNACIÓN DE LOS PROYECTOS Y DE LA GESTIÓN DE RECURSOS PÚBLICOS EN EL DEPARTAMENTO DE SUCRE (BPIN: 2024002700063) (Tipo de Banco: Banco Territorial)_x000a__x000a_Sistema para la disposición de información de los procesos de seguimiento a proyectos en la Secretaría de Planeación (Dllo Donaldo Regalias) (Meta Programada: 1) (Tipo de Banco: Banco de Gestiones)"/>
    <s v="Sistema para la disposición de información de los procesos de seguimiento a proyectos en la Secretaría de Planeación (Dllo Donaldo Regalias) (Meta programada: 1) (Ejecución: 1) (Tipo de banco: Banco de Gestiones)"/>
    <s v="IMPLEMENTACIÓN DE UNA PLATAFORMA TECNOLÓGICA QUE PERMITE MONITOREAR EN TIEMPO REAL EL AVANCE DEL PLAN DE DESARROLLO Y LOS PROYECTOS ASOCIADOS A LA EJECUCIÓN DE RECURSOS DE LA GOBERNACIÓN DE SUCRE (Bpin: )"/>
    <m/>
    <m/>
    <m/>
    <n v="0"/>
    <n v="0"/>
    <s v="Minimo"/>
    <n v="1"/>
    <n v="1"/>
    <s v="Superior"/>
    <n v="1"/>
    <n v="0.5"/>
    <s v="Medio"/>
    <n v="200000000"/>
    <n v="0"/>
    <n v="0"/>
    <n v="0"/>
    <n v="0"/>
    <n v="0"/>
    <n v="0"/>
    <n v="0"/>
    <n v="0"/>
    <n v="0"/>
    <n v="200000000"/>
    <n v="0"/>
    <n v="0"/>
    <n v="0"/>
    <n v="0"/>
    <n v="0"/>
    <n v="0"/>
    <n v="0"/>
    <n v="0"/>
    <n v="0"/>
    <n v="0"/>
    <n v="0"/>
    <n v="0"/>
    <n v="0"/>
    <n v="0"/>
    <n v="0"/>
    <n v="0"/>
    <n v="0"/>
    <n v="0"/>
    <n v="0"/>
    <n v="0"/>
    <n v="0"/>
    <n v="0"/>
    <n v="0"/>
    <n v="0"/>
    <n v="0"/>
    <n v="0"/>
    <n v="0"/>
    <n v="0"/>
    <n v="0"/>
    <n v="0"/>
    <n v="0"/>
    <n v="0"/>
    <n v="0"/>
    <n v="200000000"/>
    <m/>
    <s v="(1) plataforma pdd - (1) observatorio informacion estadistica"/>
  </r>
  <r>
    <s v="MT377"/>
    <s v="1"/>
    <s v="Institucionalidad Cercana a la Gente"/>
    <s v="Índice de Desempeño Institucional (MIPG y MECI) Gobernacion de Sucre"/>
    <s v="74,7"/>
    <s v="Puntaje"/>
    <s v="2022"/>
    <s v="Función Pública"/>
    <s v="78"/>
    <s v="Paz, justicia e_x000a_instituciones sólidas"/>
    <s v="Fortalecimiento Institucional"/>
    <s v="56"/>
    <s v="Captación, procesamiento y producción de datos confiables"/>
    <s v="Información Estadistica"/>
    <s v="04"/>
    <s v="Levantamiento y actualización de información estadística de calidad"/>
    <s v="0401"/>
    <s v="Servicios de información implementados"/>
    <s v="0401102"/>
    <s v="Sistemas de información implementados"/>
    <s v="040110200"/>
    <s v="Corresponde al proceso que asegura la disposición de la información de manera accesible, confiable y oportuna."/>
    <s v="Número de sistemas"/>
    <s v="Sí"/>
    <s v="Número"/>
    <n v="6"/>
    <s v="Acumulativo"/>
    <x v="11"/>
    <n v="0"/>
    <n v="2"/>
    <n v="2"/>
    <n v="2"/>
    <m/>
    <s v="DESARROLLO E IMPLEMENTACIÓN DE SISTEMA DE PROCESAMIENTO DE DATOS  DEL ECOSISTEMA ESTADÍSTICOS DEPARTAMENTAL (Tipo Banco: Banco de Gestiones) (Meta de la gestión: 1)_x000a__x000a_ADQUISICIÓN LICENCIA Y OPERACIÓN SOFTWARE DE SISTEMA DE INFORMACIÓN GEOFRÁFICA SIG: ADQUISICIÓN DE LICENCIA DE ArcGIS (Tipo Banco: Banco de Gestiones) (Meta de la gestión: 1)"/>
    <s v="ADQUISICIÓN LICENCIA Y OPERACIÓN SOFTWARE DE SISTEMA DE INFORMACIÓN GEOFRÁFICA SIG: ADQUISICIÓN DE LICENCIA DE ArcGIS (Tipo de banco: Banco de Gestiones) (Meta de la gestión: 1) (Ejecutado: 1)"/>
    <s v="ADQUISICIÓN LICENCIA Y OPERACIÓN SOFTWARE DE SISTEMA DE INFORMACIÓN GEOFRÁFICA SIG_x000a__x000a_ACTUALIZACIÓN Y OPERACIÓN SISTEMA DE PROCESAMIENTO DE DATOS  DEL ECOSISTEMA ESTADÍSTICOS DEPARTAMENTAL"/>
    <m/>
    <s v="ACTUALIZACIÓN Y OPERACIÓN SISTEMA DE PROCESAMIENTO DE DATOS  DEL ECOSISTEMA ESTADÍSTICOS DEPARTAMENTAL (Bpin: )_x000a__x000a_ADQUISICIÓN LICENCIA Y OPERACIÓN SOFTWARE DE SISTEMA DE INFORMACIÓN GEOFRÁFICA SIG (Bpin: )"/>
    <m/>
    <m/>
    <m/>
    <n v="1"/>
    <n v="0.5"/>
    <s v="Medio"/>
    <m/>
    <n v="0"/>
    <s v="Minimo"/>
    <n v="1"/>
    <n v="0.16666666666666666"/>
    <s v="Minimo"/>
    <n v="1000000000"/>
    <n v="0"/>
    <n v="0"/>
    <n v="0"/>
    <n v="0"/>
    <n v="0"/>
    <n v="0"/>
    <n v="0"/>
    <n v="0"/>
    <n v="0"/>
    <n v="1000000000"/>
    <n v="60000000"/>
    <n v="0"/>
    <n v="0"/>
    <n v="0"/>
    <n v="0"/>
    <n v="0"/>
    <n v="0"/>
    <n v="0"/>
    <n v="0"/>
    <n v="0"/>
    <n v="60000000"/>
    <n v="60000000"/>
    <n v="0"/>
    <n v="0"/>
    <n v="0"/>
    <n v="0"/>
    <n v="0"/>
    <n v="0"/>
    <n v="0"/>
    <n v="0"/>
    <n v="0"/>
    <n v="60000000"/>
    <n v="60000000"/>
    <n v="0"/>
    <n v="0"/>
    <n v="0"/>
    <n v="0"/>
    <n v="0"/>
    <n v="0"/>
    <n v="0"/>
    <n v="0"/>
    <n v="0"/>
    <n v="60000000"/>
    <n v="1180000000"/>
    <m/>
    <s v="(1) software de informacion estadistica  sas o spss (4) personal para operar los software (1) Sofware Arc Gis Pro-bco de proyectos"/>
  </r>
  <r>
    <s v="MT378"/>
    <s v="2"/>
    <s v="Institucionalidad Cercana a la Gente"/>
    <s v="Índice de Desempeño Institucional (MIPG y MECI) Gobernacion de Sucre"/>
    <s v="74,7"/>
    <s v="Puntaje"/>
    <s v="2022"/>
    <s v="Función Pública"/>
    <s v="78"/>
    <s v="Paz, justicia e_x000a_instituciones sólidas"/>
    <s v="Fortalecimiento Institucional"/>
    <s v="56"/>
    <s v="Captación, procesamiento y producción de datos confiables"/>
    <s v="Información Estadistica"/>
    <s v="04"/>
    <s v="Levantamiento y actualización de información estadística de calidad"/>
    <s v="0401"/>
    <s v="Documentos metodológicos"/>
    <s v="0401103"/>
    <s v="Documentos metodológicos elaborados"/>
    <s v="040110300"/>
    <s v="Documentos cuyo objetivo es describir y explicar métodos, herramientas analíticas o procesos que determinan un camino o forma de realizar un análisis en particular. "/>
    <s v="Número de documentos"/>
    <s v="Sí"/>
    <s v="Número"/>
    <n v="1"/>
    <s v="Acumulativo"/>
    <x v="11"/>
    <n v="0"/>
    <n v="1"/>
    <n v="0"/>
    <n v="0"/>
    <m/>
    <s v="ELABORACIÓN DE LA METODOLOGÍA PARA DISEÑO, CONSTRUCCIÓN E INTERPRETACIÓN DE INDICADORES PARA EL SEGUIMIENTO Y LA EVALUACIÓN DEL DESARROLLO TERRITORIAL DEL DEPARTAMENTO DE SUCRE (Tipo Banco: Banco de Gestiones) (Meta de la gestión: 1)_x000a__x000a_PRESTACIÓN DE SERVICIOS DE ASESORÍA PARA LA MEDICIÓN DE LA PERCEPCIÓN DE SEGURIDAD, CONVIVENCIA CIUDADANA Y CONFIANZA INSTITUCIONAL EN EL DEPARTAMENTO DE SUCRE. (BPIN: 202500000026870) (Tipo de Banco: Banco Territorial)"/>
    <s v="Prestación de servicios de asesoría para la medición de la percepción de seguridad, convivencia ciudadana y confianza institucional en el departamento de  Sucre (Bpin: 202500000026870) (Tipo de Banco: Banco Territorial) (Meta total del indicador: 1.0) (Meta total de la vigencia: 1.0) (Ejecutado: 1.0)_x000a__x000a_ELABORACIÓN DE LA METODOLOGÍA PARA DISEÑO, CONSTRUCCIÓN E INTERPRETACIÓN DE INDICADORES PARA EL SEGUIMIENTO Y LA EVALUACIÓN DEL DESARROLLO TERRITORIAL DEL DEPARTAMENTO DE SUCRE (Tipo de banco: Banco de Gestiones) (Meta de la gestión: 1) (Ejecutado: 1)"/>
    <m/>
    <m/>
    <m/>
    <m/>
    <m/>
    <m/>
    <n v="2"/>
    <n v="1"/>
    <s v="Superior"/>
    <m/>
    <m/>
    <m/>
    <n v="2"/>
    <n v="1"/>
    <s v="Superior"/>
    <n v="150000000"/>
    <n v="0"/>
    <n v="0"/>
    <n v="0"/>
    <n v="0"/>
    <n v="0"/>
    <n v="0"/>
    <n v="0"/>
    <n v="0"/>
    <n v="0"/>
    <n v="150000000"/>
    <n v="0"/>
    <n v="0"/>
    <n v="0"/>
    <n v="0"/>
    <n v="0"/>
    <n v="0"/>
    <n v="0"/>
    <n v="0"/>
    <n v="0"/>
    <n v="0"/>
    <n v="0"/>
    <n v="0"/>
    <n v="0"/>
    <n v="0"/>
    <n v="0"/>
    <n v="0"/>
    <n v="0"/>
    <n v="0"/>
    <n v="0"/>
    <n v="0"/>
    <n v="0"/>
    <n v="0"/>
    <n v="0"/>
    <n v="0"/>
    <n v="0"/>
    <n v="0"/>
    <n v="0"/>
    <n v="0"/>
    <n v="0"/>
    <n v="0"/>
    <n v="0"/>
    <n v="0"/>
    <n v="0"/>
    <n v="150000000"/>
    <m/>
    <s v="plan estadístico"/>
  </r>
  <r>
    <s v="MT379"/>
    <s v="3"/>
    <s v="Institucionalidad Cercana a la Gente"/>
    <s v="Índice de Desempeño Institucional (MIPG y MECI) Gobernacion de Sucre"/>
    <s v="74,7"/>
    <s v="Puntaje"/>
    <s v="2022"/>
    <s v="Función Pública"/>
    <s v="78"/>
    <s v="Paz, justicia e_x000a_instituciones sólidas"/>
    <s v="Fortalecimiento Institucional"/>
    <s v="56"/>
    <s v="Captación, procesamiento y producción de datos confiables"/>
    <s v="Información Estadistica"/>
    <s v="04"/>
    <s v="Levantamiento y actualización de información estadística de calidad"/>
    <s v="0401"/>
    <s v="Servicio de apoyo a la gestión de conocimiento y consolidadción de la cultura Estadistica"/>
    <s v="0401106"/>
    <s v="Estrategias implementadas"/>
    <s v="040110600"/>
    <s v="Comprende la planeación y ejecución de estrategias de sensibilización y aprendizaje, fortalecimiento de los canales de relacionamiento con los grupos de interés, creación de herramientas de pedagogía para la gestión del conocimiento y consolidación de la cultura estadística a nivel nacional."/>
    <s v="Número de estrategias"/>
    <s v="No"/>
    <s v="Número"/>
    <n v="4"/>
    <s v="Acumulativo"/>
    <x v="11"/>
    <n v="0"/>
    <n v="2"/>
    <n v="1"/>
    <n v="1"/>
    <m/>
    <s v="PRESTACION DE SERVICIOS PROFESIONALES PARA BRINDAR ASESORÍA EN LA FORMULACIÓN DEL PLAN ESTADISTICO Y EL DISENO DE LA ESTRUCTURA DEL OBSERVATORIO DE DESARROLLO TERRITORIAL DEL DEPARTAMENTO DE SUCRE (BPIN: 202400000002702) (Tipo de Banco: Banco Territorial)"/>
    <s v="PRESTACION DE SERVICIOS PROFESIONALES PARA BRINDAR ASESORÍA EN LA FORMULACIÓN DEL PLAN ESTADISTICO Y EL DISENO DE LA ESTRUCTURA DEL OBSERVATORIO DE DESARROLLO TERRITORIAL DEL DEPARTAMENTO DE SUCRE (BPIN: 202400000002702) (Tipo de banco: Banco Territorial) (Meta total del proyecto: 2) (Ejecutado: 2.0)"/>
    <s v="_x000a_IMPLEMENTACION DEL PLAN ESTADISTICO_x000a__x000a_ (Meta Programada: 1) (Tipo de Banco: Banco de Gestiones)"/>
    <m/>
    <s v="OPERACIÓN DEL LABORATORIO/OBSERVATORIO DE DESARROLLO TERRITORAL DEL DEPARTAMENTO DE SUCRE (Bpin: )"/>
    <m/>
    <m/>
    <m/>
    <n v="2"/>
    <n v="1"/>
    <s v="Superior"/>
    <m/>
    <n v="0"/>
    <s v="Minimo"/>
    <n v="2"/>
    <n v="0.5"/>
    <s v="Medio"/>
    <n v="200000000"/>
    <n v="0"/>
    <n v="0"/>
    <n v="0"/>
    <n v="0"/>
    <n v="0"/>
    <n v="0"/>
    <n v="0"/>
    <n v="0"/>
    <n v="0"/>
    <n v="200000000"/>
    <n v="220000000"/>
    <n v="0"/>
    <n v="0"/>
    <n v="0"/>
    <n v="0"/>
    <n v="0"/>
    <n v="0"/>
    <n v="0"/>
    <n v="0"/>
    <n v="0"/>
    <n v="220000000"/>
    <n v="240000000"/>
    <n v="0"/>
    <n v="0"/>
    <n v="0"/>
    <n v="0"/>
    <n v="0"/>
    <n v="0"/>
    <n v="0"/>
    <n v="0"/>
    <n v="0"/>
    <n v="240000000"/>
    <n v="260000000"/>
    <n v="0"/>
    <n v="0"/>
    <n v="0"/>
    <n v="0"/>
    <n v="0"/>
    <n v="0"/>
    <n v="0"/>
    <n v="0"/>
    <n v="0"/>
    <n v="260000000"/>
    <n v="920000000"/>
    <m/>
    <s v="personal de apoyo plan estadistico-seguimiento"/>
  </r>
  <r>
    <s v="MT380"/>
    <s v="1"/>
    <s v="Institucionalidad Cercana a la Gente"/>
    <s v="Índice de Desempeño Institucional (MIPG y MECI) Gobernacion de Sucre"/>
    <s v="74,7"/>
    <s v="Puntaje"/>
    <s v="2022"/>
    <s v="Función Pública"/>
    <s v="78"/>
    <s v="Paz, justicia e_x000a_instituciones sólidas"/>
    <s v="Fortalecimiento Institucional"/>
    <s v="57"/>
    <s v="Participación ciudadana en la planeación del territorio"/>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8"/>
    <s v="Acumulativo"/>
    <x v="11"/>
    <n v="2"/>
    <n v="2"/>
    <n v="2"/>
    <n v="2"/>
    <s v="Se realizaron 3 ferias de diálogo ciudadano, por subregiones, para la rendición de cuentas mediante sustentación y/o respuesta a las inquietudes de la población. Estrategia &quot;Hablando de las oportunidades&quot; (BPIN: Por Gestión) (Meta del Proyecto: 2) (Ejecución 2024: 3)_x000a__x000a_APOYO TECNICO Y LOGISTICO EN LAS MESAS DE PARTICIPACION PARA LA FORMULACIÓN DEL PLAN DE DESARROLLO. (BPIN: Por Gestión) (Meta del Proyecto: 1) (Ejecución 2024: 1)"/>
    <s v="Rendición de Cuentas  (Tipo Banco: Banco de Gestiones) (Meta de la gestión: 1)"/>
    <s v="Rendición de Cuentas  (Tipo de banco: Banco de Gestiones) (Meta de la gestión: 1) (Ejecutado: 1)"/>
    <s v="APOYO TÉCNICO Y LOGÍSTICO PARA EL CONSEJO DEPARTAMENTAL DE PLANEACIÓN DE SUCRE 2026_x000a__x000a_EJERCICIO DE RENDICIÓN DE CUENTAS_x000a__x000a_RENDICION DE CUENTAS DE PAZ (Meta Programada: 2) (Tipo de Banco: Banco de Gestiones)"/>
    <m/>
    <s v="APOYO TÉCNICO Y LOGÍSTICO PARA EL CONSEJO DEPARTAMENTAL DE PLANEACIÓN DE SUCRE 2027 (Bpin: )_x000a__x000a_EJERCICIO DE RENDICIÓN DE CUENTAS (Bpin: )"/>
    <n v="4"/>
    <n v="1"/>
    <s v="Superior"/>
    <n v="1"/>
    <n v="1"/>
    <s v="Superior"/>
    <m/>
    <n v="0"/>
    <s v="Minimo"/>
    <n v="5"/>
    <n v="0.625"/>
    <s v="Alto"/>
    <n v="150000000"/>
    <n v="0"/>
    <n v="0"/>
    <n v="0"/>
    <n v="0"/>
    <n v="0"/>
    <n v="0"/>
    <n v="0"/>
    <n v="0"/>
    <n v="0"/>
    <n v="150000000"/>
    <n v="160000000"/>
    <n v="0"/>
    <n v="0"/>
    <n v="0"/>
    <n v="0"/>
    <n v="0"/>
    <n v="0"/>
    <n v="0"/>
    <n v="0"/>
    <n v="0"/>
    <n v="160000000"/>
    <n v="180000000"/>
    <n v="0"/>
    <n v="0"/>
    <n v="0"/>
    <n v="0"/>
    <n v="0"/>
    <n v="0"/>
    <n v="0"/>
    <n v="0"/>
    <n v="0"/>
    <n v="180000000"/>
    <n v="200000000"/>
    <n v="0"/>
    <n v="0"/>
    <n v="0"/>
    <n v="0"/>
    <n v="0"/>
    <n v="0"/>
    <n v="0"/>
    <n v="0"/>
    <n v="0"/>
    <n v="200000000"/>
    <n v="690000000"/>
    <m/>
    <s v="(4) consejo territorial de planeación (4) Rendición de cuentas realizadas"/>
  </r>
  <r>
    <s v="MT381"/>
    <s v="1"/>
    <s v="Institucionalidad Cercana a la Gente"/>
    <s v="Porcentaje de hogares con deficit habitacional en el Departamento de Sucre"/>
    <s v="0,67490000000000006"/>
    <s v="Porcentaje"/>
    <s v="2018"/>
    <s v="DANE"/>
    <s v="0,66559999999999997"/>
    <s v="Ciudades y comunidades sostenibles"/>
    <s v="Fortalecimiento Institucional"/>
    <s v="58"/>
    <s v="Territorios con Ordenamiento y Desarrollo Sostenible"/>
    <s v="Vivienda, Ciudad y Territorio"/>
    <s v="40"/>
    <s v="Ordenanamiento territorial y desarrollo urbano"/>
    <s v="4002"/>
    <s v="Documentos de planeacioón"/>
    <s v="4002016"/>
    <s v="Documento de Planeación elaborados"/>
    <s v="400201600"/>
    <s v="Documentos cuyo objetivo es plasmar una visión de futuro a nivel país, entidad territorial, comunidad, sector, región, entidad o cualquier nivel de desagregación que se requiera. Incluye objetivos, estrategias, metas e indicadores"/>
    <s v="Número de documentos"/>
    <s v="Sí"/>
    <s v="Número"/>
    <n v="2"/>
    <s v="Acumulativo"/>
    <x v="11"/>
    <n v="1"/>
    <n v="1"/>
    <n v="0"/>
    <n v="0"/>
    <s v="PRESTACIÓN DE SERVICIOS PROFESIONALES PARA BRINDAR ASESORÍA EN LA ELABORACIÓN Y ACTUALIZACIÓN DE INSTRUMENTOS DE PLANIFICACIÓN TERRITORIAL EN SUCRE (BPIN: 2024002700079) (Meta del Proyecto: 1) (Ejecución 2024: 1)_x000a__x000a_APOYO AL PROCESO DE PARTICIPACIÓN, DIAGNOSTICO, FORMULACIÓN, APROBACIÓN Y REDACCIÓN DEL PLAN DE DESARROLLO DEPARTAMENTAL 2024-2027 DEL DEPARTAMENTO DE SUCRE (BPIN: 2024002700022) (Meta del Proyecto: 1) (Ejecución 2024: 1)"/>
    <s v="ESTUDIOS PARA LA CONSTITUCIÓN DE ÁREA METROPOLITANA EN EL DEPARTAMENTO DE SUCRE (BPIN: Pendiente) (Tipo de Banco: Banco Territorial)"/>
    <m/>
    <s v="ELABORACION DE LOS DOCUMENTOS PARA LA REVISIÓN, AJUSTE GENERAL E INCLUSIÓN DE DETERMINANTES AMBIENTALES Y DE GESTION DEL RIESGO DEL PLAN BASICO DE ORDENAMIENTO TERRITORIAL DEL MUNICIPIO DE SAMPUES DEL DEPARTAMENTO DE SUCRE (BPIN: 2025002700017) (Meta del proyecto: 1) (Tipo de Banco: Banco de Regalías) (Estado en Portafolio: Contratado)_x000a__x000a_Plan Regional de Competitivdad (Meta del proyecto: 1) (Tipo de Banco: Sin Tipo de Banco)"/>
    <m/>
    <m/>
    <n v="2"/>
    <n v="1"/>
    <s v="Superior"/>
    <n v="0"/>
    <n v="1"/>
    <s v="Superior"/>
    <m/>
    <m/>
    <m/>
    <n v="2"/>
    <n v="1"/>
    <s v="Superior"/>
    <n v="400000000"/>
    <n v="0"/>
    <n v="0"/>
    <n v="0"/>
    <n v="0"/>
    <n v="0"/>
    <n v="0"/>
    <n v="0"/>
    <n v="0"/>
    <n v="0"/>
    <n v="400000000"/>
    <n v="0"/>
    <n v="0"/>
    <n v="0"/>
    <n v="0"/>
    <n v="0"/>
    <n v="0"/>
    <n v="0"/>
    <n v="0"/>
    <n v="0"/>
    <n v="0"/>
    <n v="0"/>
    <n v="0"/>
    <n v="0"/>
    <n v="0"/>
    <n v="0"/>
    <n v="0"/>
    <n v="0"/>
    <n v="0"/>
    <n v="0"/>
    <n v="0"/>
    <n v="0"/>
    <n v="0"/>
    <n v="0"/>
    <n v="0"/>
    <n v="0"/>
    <n v="0"/>
    <n v="0"/>
    <n v="0"/>
    <n v="0"/>
    <n v="0"/>
    <n v="0"/>
    <n v="0"/>
    <n v="0"/>
    <n v="400000000"/>
    <s v="Se encuentra en Ejecución, mediante el cual se entregara el plan de ordenamiento departamental actualizado"/>
    <s v="(1) area metropolitana, (1) Documentos de planeación en O T  implementados -POD implementado)"/>
  </r>
  <r>
    <s v="MT382"/>
    <s v="1"/>
    <s v="Institucionalidad Cercana a la Gente"/>
    <s v="Índice de Desempeño Fiscal"/>
    <s v="68,209999999999994"/>
    <s v="Puntaje"/>
    <s v="2022"/>
    <s v="DNP (Dirección de Descentralización y Fortalecimiento Fiscal)"/>
    <s v="0,7"/>
    <s v="17. Alianzas para lograr los objetivos"/>
    <s v="Fortalecimiento Institucional"/>
    <s v="59"/>
    <s v="Sucre Eficiente y Transparente"/>
    <s v="Gobierno Territorial"/>
    <s v="45"/>
    <s v="Fortalecimiento a la gestión y dirección de la administración pública territorial"/>
    <s v="4599"/>
    <s v="Servicios de información implementados"/>
    <s v="4599025"/>
    <s v="Sistemas de información implementados"/>
    <s v="459902500"/>
    <s v="Corresponde al proceso que asegura la disposición de la información de manera accesible, confiable y oportuna."/>
    <s v="Número de sistemas de información"/>
    <s v="Sí"/>
    <s v="Número"/>
    <n v="12"/>
    <s v="Acumulativo"/>
    <x v="22"/>
    <n v="3"/>
    <n v="3"/>
    <n v="3"/>
    <n v="3"/>
    <s v="FORTALECIMIENTO DE LA GESTION ADMINISTRATIVA DE LOS TRIBUTOS DEPARTAMENTALES EN LA VIGENCIA 2024 DE LA SECRETARIA DE HACIENDA DE LA GOBERNACION DE SUCRE HOMOLOGADO (BPIN: 2024002700012) (Meta del Proyecto: 1) (Ejecución 2024: 1)_x000a__x000a_FORTALECIMIENTO DE PROCESOS ADMINISTRATIVOS, CONTABLES Y FINANCIEROS VIGENCIA 2024 DE LA GOBERNACIÓN DE SUCRE (2024002700009) (BPIN: 2024002700009) (Meta del Proyecto: 1) (Ejecución 2024: 1)_x000a__x000a_APOYO A LA PRESTACION DEL SERVICIOS PARA EL CONTROL DEL TRANSPORTE Y TRAZABILIDAD DE PRODUCTOS GENERADORES DE IMPUESTOS AL CONSUMO DE LICORES, CERVEZAS Y CIGARRILLOS - SISTEMA INFOCONSUMO EN LA VIGENCIA 2024 EN EL DEPARTAMENTO DE SUCRE (2024002700008) (BPIN: 2024002700008) (Meta del Proyecto: 1) (Ejecución 2024: 1)"/>
    <s v="Servicios de Información implementadosa través de  (Tipo Banco: Banco de Gestiones) (Meta de la gestión: 1)_x000a__x000a_APOYO A LA PRESTACION DEL SERVICIOS PARA EL CONTROL DEL TRANSPORTE Y TRAZABILIDAD DE PRODUCTOS GENERADORES DE IMPUESTOS AL CONSUMO DE LICORES, CERVEZAS Y CIGARRILLOS - SISTEMA INFOCONSUMO EN LA VIGENCIA 2025 EN EL DEPARTAMENTO DE SUCRE (BPIN: 202500000002044) (Tipo de Banco: Banco Territorial)_x000a__x000a_FORTALECIMIENTO DE LA GESTION ADMINISTRATIVA DE LOS TRIBUTOS DEPARTAMENTALES EN LA VIGENCIA 2025 DE LA SECRETARIA DE HACIENDA DE LA GOBERNACION DE SUCRE (BPIN: 202500000001306) (Tipo de Banco: Banco Territorial)"/>
    <s v="Fortalecimiento DE LA GESTION ADMINISTRATIVA DE LOS TRIBUTOS DEPARTAMENTALES ETAPA 1  DE LA SECRETARIA DE HACIENDA DE LA GOBERNACION DE   Sucre (Bpin: 202500000001306) (Tipo de Banco: Banco Territorial) (Meta total del indicador: 1.0) (Meta total de la vigencia: 1.0) (Ejecutado: 0.75)_x000a__x000a_Apoyo A LA PRESTACION DEL SERVICIO PARA EL CONTROL DEL TRANSPORTE Y TRAZABILIDAD DE PRODUCTOS GENERADORES DE IMPUESTOS AL CONSUMO - SISTEMA INFOCONSUMO ETAPA I EN LA VIGENCIA 2025 EN EL DEPARTAMENTO DE   Sucre (Bpin: 202500000002044) (Tipo de Banco: Banco Territorial) (Meta total del indicador: 1.0) (Meta total de la vigencia: 1.0) (Ejecutado: 1.0)_x000a__x000a_Servicios de Información implementadosa través de  (Tipo de banco: Banco de Gestiones) (Meta de la gestión: 1) (Ejecutado: 1)"/>
    <s v="Fortalecimiento DE LA GESTIÓN ADMINISTRATIVA DE LOS TRIBUTOS DEPARTAMENTALES DE LA SECRETARÍA DE HACIENDA PARA LA VIGENCIA 2026 DE LA GOBERNACIÓN DE Sucre (BPIN: 202600000005350) (Meta del proyecto: 1) (Tipo de Banco: Banco Territorial) (Estado en Portafolio: En Ejecución)_x000a__x000a_APOYO A LA PRESTACION DEL SERVICIOS PARA EL CONTROL DEL TRANSPORTE Y TRAZABILIDAD DE PRODUCTOS GENERADORES DE IMPUESTOS AL CONSUMO DE LICORES, CERVEZAS Y CIGARRILLOS - SISTEMA INFOCONSUMO EN LA VIGENCIA 2026 EN EL DEPARTAMENTO DE SUCRE (POR FORMULAR)_x000a__x000a_FORTALECIMIENTO DE PROCESOS ADMINISTRATIVOS, CONTABLES Y FINANCIEROS VIGENCIA 2026 DE LA GOBERNACIÓN DE SUCRE (POR FORMULAR)_x000a__x000a_FORTALECIMIENTO DE LA GESTION ADMINISTRATIVA DE LOS TRIBUTOS DEPARTAMENTALES EN LA VIGENCIA 2026 DE LA SECRETARIA DE HACIENDA DE LA GOBERNACION DE SUCRE (POR FORMULAR)_x000a__x000a_Software  Infocinsumo Davivienda (Meta Programada: 2) (Tipo de Banco: Banco de Gestiones)_x000a__x000a_Software  para el f ortalecimiento de los procesos administrativos, contables y financieros, vigencia 2026 de la gobernacion de Sucre (Meta Programada: 1) (Tipo de Banco: Banco de Gestiones)"/>
    <m/>
    <s v="FORTALECIMIENTO DE PROCESOS ADMINISTRATIVOS, CONTABLES Y FINANCIEROS VIGENCIA 2027 DE LA GOBERNACIÓN DE SUCRE (POR FORMULAR) (Bpin: )_x000a__x000a_FORTALECIMIENTO DE LA GESTION ADMINISTRATIVA DE LOS TRIBUTOS DEPARTAMENTALES EN LA VIGENCIA 2027 DE LA SECRETARIA DE HACIENDA DE LA GOBERNACION DE SUCRE (POR FORMULAR) (Bpin: )_x000a__x000a_APOYO A LA PRESTACION DEL SERVICIOS PARA EL CONTROL DEL TRANSPORTE Y TRAZABILIDAD DE PRODUCTOS GENERADORES DE IMPUESTOS AL CONSUMO DE LICORES, CERVEZAS Y CIGARRILLOS - SISTEMA INFOCONSUMO EN LA VIGENCIA 2027 EN EL DEPARTAMENTO DE SUCRE (POR FORMULAR) (Bpin: )"/>
    <n v="3"/>
    <n v="1"/>
    <s v="Superior"/>
    <n v="2.75"/>
    <n v="0.91666666666666663"/>
    <s v="Alto"/>
    <m/>
    <n v="0"/>
    <s v="Minimo"/>
    <n v="5.75"/>
    <n v="0.47916666666666669"/>
    <s v="Medio"/>
    <n v="3000000000"/>
    <n v="0"/>
    <n v="0"/>
    <n v="0"/>
    <n v="0"/>
    <n v="0"/>
    <n v="0"/>
    <n v="0"/>
    <n v="0"/>
    <n v="0"/>
    <n v="3000000000"/>
    <n v="3210000000"/>
    <n v="0"/>
    <n v="0"/>
    <n v="0"/>
    <n v="0"/>
    <n v="0"/>
    <n v="0"/>
    <n v="0"/>
    <n v="0"/>
    <n v="0"/>
    <n v="3210000000"/>
    <n v="3370500000"/>
    <n v="0"/>
    <n v="0"/>
    <n v="0"/>
    <n v="0"/>
    <n v="0"/>
    <n v="0"/>
    <n v="0"/>
    <n v="0"/>
    <n v="0"/>
    <n v="3370500000"/>
    <n v="3539025000"/>
    <n v="0"/>
    <n v="0"/>
    <n v="0"/>
    <n v="0"/>
    <n v="0"/>
    <n v="0"/>
    <n v="0"/>
    <n v="0"/>
    <n v="0"/>
    <n v="3539025000"/>
    <n v="13119525000"/>
    <s v="02/10/2024: Se realizo la contratación y puesta en marcha de los tres software, para el cumplimiento de esta meta, estos  comtemplan una ejecución hasta el 31 de diciembre de 2024._x000a_Cabe resaltar que el presupuesto con el que se estan ejecutando los proyectos es el siguiente_x000a_Impuesto al consumo, esta por un valor de $1.014.124.534, _x000a_Gestión administrativa de los tributos, esta por un valor de $842.937.733_x000a_Fortalecimiento a procesos administrativos y contables, esta por valor de $842.937.733_x000a_para un total de $2.700.000.000"/>
    <m/>
  </r>
  <r>
    <s v="MT383"/>
    <s v="2"/>
    <s v="Institucionalidad Cercana a la Gente"/>
    <s v="Índice de Desempeño Fiscal"/>
    <s v="68,209999999999994"/>
    <s v="Puntaje"/>
    <s v="2022"/>
    <s v="DNP (Dirección de Descentralización y Fortalecimiento Fiscal)"/>
    <s v="0,7"/>
    <s v="17. Alianzas para lograr los objetivos"/>
    <s v="Fortalecimiento Institucional"/>
    <s v="59"/>
    <s v="Sucre Eficiente y Transparente"/>
    <s v="Gobierno Territorial"/>
    <s v="45"/>
    <s v="Fortalecimiento a la gestión y dirección de la administración pública territorial"/>
    <s v="4599"/>
    <s v="Servicio de saneamiento fiscal y financiero"/>
    <s v="4599002"/>
    <s v="Programa de saneamiento fiscal y financiero ejecutado"/>
    <s v="459900200"/>
    <s v="Corresponde a la ejecución del programa integral, institucional, financiero y administrativo que cubra la entidad territorial y que tenga por objeto restablecer la solidez económica y financiera de la misma mediante la adopción de medidas de reorganización administrativa, racionalización del gasto, reestructuración de la deuda, saneamiento de pasivos y fortalecimiento de los ingresos. "/>
    <s v="Porcentaje"/>
    <s v="No"/>
    <s v="Porcentaje "/>
    <n v="1"/>
    <s v="No acumulativo"/>
    <x v="22"/>
    <n v="1"/>
    <n v="1"/>
    <n v="1"/>
    <n v="1"/>
    <s v="FORTALECIMIENTO DE LA SECRETARÍA DE HACIENDA DEPARTAMENTAL PARA EL CONTROL DEL CONTRABANDO Y LA EVASIÓN FISCAL DE LOS IMPUESTOS AL CONSUMO DE LICORES CERVEZAS Y CIGARRILLOS VIGENCIA 2024 EN EL DEPARTAMENTO DE SUCRE (BPIN: 2024002700020) (Meta del Proyecto: 100%) (Ejecución 2024: 0,9056)_x000a__x000a_APOYO A LA SECRETARÍA DE HACIENDA DEPARTAMENTAL PARA EL CONTROL DEL CONTRABANDO Y LA EVASIÓN FISCAL DE LOS IMPUESTOS AL CONSUMO DE LICORES CERVEZAS Y CIGARRILLOS VIGENCIA 2024 EN EL DEPARTAMENTO DE SUCRE (BPIN: 2024002700156) (Meta del Proyecto: 100%) (Ejecución 2024: 0,8223)"/>
    <s v="APOYO A LA SECRETARÍA DE HACIENDA DEPARTAMENTAL PARA EL CONTROL DEL CONTRABANDO Y LA EVASIÓN FISCAL DE LOS IMPUESTOS AL CONSUMO DE LICORES CERVEZAS Y CIGARRILLOS VIGENCIA 2024 EN EL DEPARTAMENTO DE SUCRE (BPIN: 2024002700156) (Tipo de Banco: Banco Territorial)_x000a__x000a_FORTALECIMIENTO DE LA SECRETARÍA DE HACIENDA DEPARTAMENTAL PARA EL CONTROL DEL CONTRABANDO Y LA EVASIÓN FISCAL DE LOS IMPUESTOS AL CONSUMO DE LICORES, CERVEZAS Y CIGARRILLOS VIGENCIA 2025 EN EL DEPARTAMENTO DE SUCRE (BPIN: 202500000001964) (Tipo de Banco: Banco Territorial)_x000a__x000a_FORTALECIMIENTO DE PROCESOS ADMINISTRATIVOS, CONTABLES Y FINANCIEROS ETAPA 1 DE GOBERNACION DE SUCRE (BPIN: 202500000001996) (Tipo de Banco: Banco Territorial)_x000a__x000a_FORTALECIMIENTO DE LOS PROCESOS ADMINISTRATIVOS, CONTABLES Y FINANCIEROS SEGUNDA ETAPA, VIGENCIA 2025 DE LA GOBERNACION DE SUCRE (BPIN: 2025500000032612) (Tipo de Banco: Banco Territorial)"/>
    <s v="Fortalecimiento DE PROCESOS ADMINISTRATIVOS, CONTABLES Y FINANCIEROS ETAPA 1 DE GOBERNACIÓN DE  Sucre (Bpin: 202500000001996) (Tipo de Banco: Banco Territorial) (Meta total del indicador: 1.0) (Meta total de la vigencia: 1.0) (Ejecutado: 1.0)_x000a__x000a_Fortalecimiento de la Secretaria de Hacienda Departamental para el control del contrabando y la evasión fiscal de los impuestos al consumo etapa I vigencia 2025 en el departamento de  Sucre (Bpin: 202500000001964) (Tipo de Banco: Banco Territorial) (Meta total del indicador: 30.0) (Meta total de la vigencia: 30.0) (Ejecutado: 25.0)_x000a__x000a_APOYO A LA SECRETARÍA DE HACIENDA DEPARTAMENTAL PARA EL CONTROL DEL CONTRABANDO Y LA EVASIÓN FISCAL DE LOS IMPUESTOS AL CONSUMO DE LICORES CERVEZAS Y CIGARRILLOS VIGENCIA 2024 EN EL DEPARTAMENTO DE SUCRE (BPIN: 2024002700156) (Tipo de banco: Banco Territorial) (Meta total del proyecto: 100%) (Ejecutado: 1.0)"/>
    <s v="Apoyo A LA SECRETARÍA DE HACIENDA DEPARTAMENTAL PARA EL CONTROL DEL CONTRABANDO Y LA EVASIÓN FISCAL DE LOS IMPUESTOS AL CONSUMO VIGENCIA 2025 - 2026 EN EL DEPARTAMENTO DE Sucre (BPIN: 202500000038150) (Meta del proyecto: 100%) (Tipo de Banco: Banco Territorial) (Estado en Portafolio: En Ejecución)_x000a__x000a_Fortalecimiento de Procesos Administrativos, Contables y Financieros en su segunda etapa, Vigencia 2025 de la Gobernación de  Sucre (BPIN: 202500000032612) (Meta del proyecto: 60) (Tipo de Banco: Banco Territorial)_x000a__x000a_FORTALECIMIENTO DE LA SECRETARÍA DE HACIENDA DEPARTAMENTAL PARA EL CONTROL DEL CONTRABANDO Y LA EVASIÓN FISCAL DE LOS IMPUESTOS AL CONSUMO DE LICORES CERVEZAS Y CIGARRILLOS VIGENCIA 2026 EN EL DEPARTAMENTO DE SUCRE (POR FORMULAR)_x000a__x000a_Apoyo para la organización, actualización y acompañamiento en la depuración del pasivo pensional y normalización de la cartera de los sectores educación, propósito general y salud del FONPET en el departamento de Sucre (BPIN: 202500000032613) (Meta del proyecto: 60) (Tipo de Banco: Banco Territorial)"/>
    <s v="Apoyo A LA SECRETARÍA DE HACIENDA DEPARTAMENTAL PARA EL CONTROL DEL CONTRABANDO Y LA EVASIÓN FISCAL DE LOS IMPUESTOS AL CONSUMO VIGENCIA 2025 - 2026 EN EL DEPARTAMENTO DE  Sucre (Bpin: 202500000038150) (Meta de la vigencia: 100,00) (Ejecucion: 9,00) (Tipo de banco: Banco Territorial) (Estado en portafolio: En Ejecución)_x000a__x000a_Fortalecimiento de Procesos Administrativos, Contables y Financieros en su segunda etapa, Vigencia 2025 de la Gobernación de  Sucre (Bpin: 202500000032612) (Meta de la vigencia: 60,00) (Ejecucion: 25,00) (Tipo de banco: Banco Territorial) (Estado en portafolio: )"/>
    <s v="FORTALECIMIENTO DE LA SECRETARÍA DE HACIENDA DEPARTAMENTAL PARA EL CONTROL DEL CONTRABANDO Y LA EVASIÓN FISCAL DE LOS IMPUESTOS AL CONSUMO DE LICORES CERVEZAS Y CIGARRILLOS VIGENCIA 2027 EN EL DEPARTAMENTO DE SUCRE (POR FORMULAR) (Bpin: )"/>
    <n v="1.7279"/>
    <n v="1"/>
    <s v="Superior"/>
    <n v="27"/>
    <n v="1"/>
    <s v="Superior"/>
    <n v="34"/>
    <n v="1"/>
    <s v="Superior"/>
    <n v="62.727899999999998"/>
    <n v="1"/>
    <s v="Superior"/>
    <n v="300000000"/>
    <n v="0"/>
    <n v="0"/>
    <n v="0"/>
    <n v="0"/>
    <n v="0"/>
    <n v="0"/>
    <n v="0"/>
    <n v="0"/>
    <n v="700000000"/>
    <n v="1000000000"/>
    <n v="330000000"/>
    <n v="0"/>
    <n v="0"/>
    <n v="0"/>
    <n v="0"/>
    <n v="0"/>
    <n v="0"/>
    <n v="0"/>
    <n v="0"/>
    <n v="770000000.00000012"/>
    <n v="1100000000"/>
    <n v="346500000"/>
    <n v="0"/>
    <n v="0"/>
    <n v="0"/>
    <n v="0"/>
    <n v="0"/>
    <n v="0"/>
    <n v="0"/>
    <n v="0"/>
    <n v="808500000.00000012"/>
    <n v="1155000000"/>
    <n v="363825000"/>
    <n v="0"/>
    <n v="0"/>
    <n v="0"/>
    <n v="0"/>
    <n v="0"/>
    <n v="0"/>
    <n v="0"/>
    <n v="0"/>
    <n v="848925000.00000024"/>
    <n v="1212750000"/>
    <n v="4467750000"/>
    <m/>
    <m/>
  </r>
  <r>
    <s v="MT384"/>
    <s v="3"/>
    <s v="Institucionalidad Cercana a la Gente"/>
    <s v="Índice de Desempeño Fiscal"/>
    <s v="68,209999999999994"/>
    <s v="Puntaje"/>
    <s v="2022"/>
    <s v="DNP (Dirección de Descentralización y Fortalecimiento Fiscal)"/>
    <s v="0,7"/>
    <s v="17. Alianzas para lograr los objetivos"/>
    <s v="Fortalecimiento Institucional"/>
    <s v="59"/>
    <s v="Sucre Eficiente y Transparente"/>
    <s v="Gobierno Territorial"/>
    <s v="45"/>
    <s v="Fortalecimiento a la gestión y dirección de la administración pública territorial"/>
    <s v="4599"/>
    <s v="Servicio de reeestructuracion de pasivos"/>
    <s v="4599003"/>
    <s v="Acuerdo de reestructuración de pasivos ejecutado"/>
    <s v="459900300"/>
    <s v="Corresponde a la ejecución del programa integral, institucional, financiero y administrativo que cubra la entidad territorial y las Empresas Sociales y del Estado que tenga por objeto restablecer la solidez económica y financiera de la misma mediante la adopción de medidas de reorganización administrativa, racionalización del gasto, reestructuración de la deuda, saneamiento de pasivos y fortalecimiento de los ingresos"/>
    <s v="Porcentaje"/>
    <s v="No"/>
    <s v="Porcentaje"/>
    <n v="0.63"/>
    <s v="Acumulativo"/>
    <x v="22"/>
    <n v="0.2"/>
    <n v="0.2"/>
    <n v="0.13"/>
    <n v="0.1"/>
    <s v="APOYO PARA LA ORGANIZACIÓN, ACTUALIZACIÓN Y ACOMPAÑAMIENTO AL FORTALECIMIENTO INSTITUCIONAL EN LA DEPURACIÓN DEL PASIVO PENSIONAL Y NORMALIZACIÓN DE CARTERA DE LOS SECTORES EDUCACIÓN, PROPÓSITO GENERAL Y SALUD, VIGENCIA 2024 EN EL DEPARTAMENTO DE SUCRE (BPIN: 2024002700082) (Meta del Proyecto: ) (Ejecución 2024: 0,18)"/>
    <m/>
    <m/>
    <s v="FORTALECIMIENTO DE LA GESTION ADMINISTRATIVA DE LOS TRIBUTOS DEPARTAMENTALES EN LA VIGENCIA 2026 DE LA SECRETARIA DE HACIENDA DE LA GOBERNACION DE SUCRE (POR FORMULAR)_x000a__x000a_APOYO PARA LA ORGANIZACIÓN, ACTUALIZACIÓN Y ACOMPAÑAMIENTO AL FORTALECIMIENTO INSTITUCIONAL EN LA DEPURACIÓN DEL PASIVO PENSIONAL Y NORMALIZACIÓN DE CARTERA DE LOS SECTORES EDUCACIÓN, PROPÓSITO GENERAL Y SALUD, VIGENCIA 2026 EN EL DEPARTAMENTO DE SUCRE (P"/>
    <m/>
    <s v="FORTALECIMIENTO DE LA GESTION ADMINISTRATIVA DE LOS TRIBUTOS DEPARTAMENTALES EN LA VIGENCIA 2027 DE LA SECRETARIA DE HACIENDA DE LA GOBERNACION DE SUCRE (POR FORMULAR) (Bpin: )_x000a__x000a_APOYO PARA LA ORGANIZACIÓN, ACTUALIZACIÓN Y ACOMPAÑAMIENTO AL FORTALECIMIENTO INSTITUCIONAL EN LA DEPURACIÓN DEL PASIVO PENSIONAL Y NORMALIZACIÓN DE CARTERA DE LOS SECTORES EDUCACIÓN, PROPÓSITO GENERAL Y SALUD, VIGENCIA 2027 EN EL DEPARTAMENTO DE SUCRE (P (Bpin: )"/>
    <n v="0.18"/>
    <n v="0.89999999999999991"/>
    <s v="Alto"/>
    <n v="0"/>
    <n v="0"/>
    <s v="Minimo"/>
    <m/>
    <n v="0"/>
    <s v="Minimo"/>
    <n v="0.18"/>
    <n v="0.2857142857142857"/>
    <s v="Minimo"/>
    <n v="4576892716.4342098"/>
    <n v="18128291457.4827"/>
    <n v="0"/>
    <n v="0"/>
    <n v="0"/>
    <n v="0"/>
    <n v="0"/>
    <n v="0"/>
    <n v="0"/>
    <n v="0"/>
    <n v="22705184173.916908"/>
    <n v="4925960113.1987104"/>
    <n v="19231134585.278301"/>
    <n v="0"/>
    <n v="0"/>
    <n v="0"/>
    <n v="0"/>
    <n v="0"/>
    <n v="0"/>
    <n v="0"/>
    <n v="0"/>
    <n v="24157094698.477009"/>
    <n v="5223721489.5397301"/>
    <n v="20339551883.967602"/>
    <n v="0"/>
    <n v="0"/>
    <n v="0"/>
    <n v="0"/>
    <n v="0"/>
    <n v="0"/>
    <n v="0"/>
    <n v="0"/>
    <n v="25563273373.507332"/>
    <n v="5537322205.8141899"/>
    <n v="21466028338.482601"/>
    <n v="0"/>
    <n v="0"/>
    <n v="0"/>
    <n v="0"/>
    <n v="0"/>
    <n v="0"/>
    <n v="0"/>
    <n v="0"/>
    <n v="27003350544.296791"/>
    <n v="99428902790.198044"/>
    <s v="02/10/2024: Se contrato el personal para la ORGANIZACIÓN, ACTUALIZACIÓN Y ACOMPAÑAMIENTO AL FORTALECIMIENTO INSTITUCIONAL EN LA DEPURACIÓN DEL PASIVO PENSIONAL Y NORMALIZACIÓN DE CARTERA DE LOS SECTORES EDUCACIÓN, PROPÓSITO GENERAL Y SALUD por un valor de $287.979.980, VIGENCIA 2024, al igual que el personal para administración del software de GESTION ADMINISTRATIVA DE LOS TRIBUTOS DEPARTAMENTALES, el proceso cuenta con avance en la presente vigencia del 19%, el cual se evidencia en un informe suministrado por Tesoreria."/>
    <m/>
  </r>
  <r>
    <s v="MT385"/>
    <s v="4"/>
    <s v="Institucionalidad Cercana a la Gente"/>
    <s v="Índice de Desempeño Fiscal"/>
    <s v="68,209999999999994"/>
    <s v="Puntaje"/>
    <s v="2022"/>
    <s v="DNP (Dirección de Descentralización y Fortalecimiento Fiscal)"/>
    <s v="0,7"/>
    <s v="17. Alianzas para lograr los objetivos"/>
    <s v="Fortalecimiento Institucional"/>
    <s v="59"/>
    <s v="Sucre Eficiente y Transparente"/>
    <s v="Gobierno Territorial"/>
    <s v="45"/>
    <s v="Fortalecimiento a la gestión y dirección de la administración pública territorial"/>
    <s v="4599"/>
    <s v="Documentos normativos"/>
    <s v="4599021"/>
    <s v="Documentos normativos realizados"/>
    <s v="459902100"/>
    <s v="Incluye la realización de documentos de contenido normativo para la reglamentación de los proyectos de ley presentados y aprobados."/>
    <s v="Número de documentos"/>
    <s v="No"/>
    <s v="Número"/>
    <n v="1"/>
    <s v="Acumulativo"/>
    <x v="22"/>
    <n v="0"/>
    <n v="0"/>
    <n v="1"/>
    <n v="0"/>
    <m/>
    <s v="ORDENANZA ADOPCIÓN ESTATUTO ORGÁNICO DE PRESUPUESTO (Tipo Banco: Banco de Gestiones) (Meta de la gestión: 1)"/>
    <m/>
    <s v="ORDENANZA ADOPCIÓN ESTATUTO ORGÁNICO DE PRESUPUESTO (Meta Programada: 1) (Tipo de Banco: Banco de Gestiones)"/>
    <m/>
    <m/>
    <m/>
    <m/>
    <m/>
    <m/>
    <m/>
    <m/>
    <m/>
    <n v="0"/>
    <s v="Minimo"/>
    <n v="0"/>
    <n v="0"/>
    <s v="Minimo"/>
    <m/>
    <m/>
    <m/>
    <m/>
    <m/>
    <m/>
    <m/>
    <m/>
    <m/>
    <m/>
    <n v="0"/>
    <n v="150000000"/>
    <n v="0"/>
    <n v="0"/>
    <n v="0"/>
    <n v="0"/>
    <n v="0"/>
    <n v="0"/>
    <n v="0"/>
    <n v="0"/>
    <n v="0"/>
    <n v="150000000"/>
    <n v="150000000"/>
    <n v="0"/>
    <n v="0"/>
    <n v="0"/>
    <n v="0"/>
    <n v="0"/>
    <n v="0"/>
    <n v="0"/>
    <n v="0"/>
    <n v="0"/>
    <n v="150000000"/>
    <n v="0"/>
    <n v="0"/>
    <n v="0"/>
    <n v="0"/>
    <n v="0"/>
    <n v="0"/>
    <n v="0"/>
    <n v="0"/>
    <n v="0"/>
    <n v="0"/>
    <n v="0"/>
    <n v="300000000"/>
    <s v="02/10/2024: Se adelanto el proceso de elaboración del estatuto tributario, verificar ordenanza_x000a_verificar si se pueden incluir el marco fiscal de mediano plazo y el presupuesto."/>
    <m/>
  </r>
  <r>
    <s v="MT386"/>
    <s v="1"/>
    <s v="Institucionalidad Cercana a la Gente"/>
    <s v="Índice de Desempeño Institucional (MIPG y MECI) de la Gobernación de Sucre"/>
    <s v="74,7"/>
    <s v="Puntaje"/>
    <s v="2022"/>
    <s v="Función Pública"/>
    <s v="78"/>
    <s v="Paz, justicia e_x000a_instituciones sólidas"/>
    <s v="Fortalecimiento Institucional"/>
    <s v="60"/>
    <s v="Sucre Contigo"/>
    <s v="Gobierno Territorial"/>
    <s v="45"/>
    <s v="Fortalecimiento a la gestión y dirección de la administración pública territorial"/>
    <s v="4599"/>
    <s v="Servicios de información implementados"/>
    <s v="4599025"/>
    <s v="Sistemas de información implementados"/>
    <s v="459902500"/>
    <s v="Corresponde al proceso que asegura la disposición de la información de manera accesible, confiable y oportuna."/>
    <s v="Número de sistemas de información"/>
    <s v="Sí"/>
    <s v="Número"/>
    <n v="4"/>
    <s v="Acumulativo"/>
    <x v="23"/>
    <n v="1"/>
    <n v="1"/>
    <n v="1"/>
    <n v="1"/>
    <s v="APOYO LOGÍSTICO PARA EL DESARROLLO DE LA CEREMONIA Y PREMIACIÓN PREMIO DE PERIODISMO MARISCAL SUCRE XXX DE 2024 EN EL DEPARTAMENTO DE SUCRE (BPIN: Recursos Propios) (Meta del Proyecto: ) (Ejecución 2024: )"/>
    <s v="APOYO LOGÍSTICO PARA EL DESARROLLO DE LA CEREMONIA Y PREMIACIÓN PREMIO DE PERIODISMO MARISCAL SUCRE XXXI DE 2025 EN EL DEPARTAMENTO DE SUCRE (BPIN: 202500000001137) (Tipo de Banco: Banco Territorial)_x000a__x000a_IMPLEMENTACIÓN DE ESTRATEGIAS COMUNICACIONALES PARA LA DIFUSIÓN Y PROMOCIÓN DE LA GESTIÓN, TRAMITES, SERVICIOS Y OFERTA INSTITUCIONAL 2025 DE LA GOBERNACIÓN DE SUCRE (BPIN: 202400000007552) (Tipo de Banco: Banco Territorial)"/>
    <s v="Implementación DE ESTRATEGIAS COMUNICACIONALES PARA LA DIFUSIÓN Y PROMOCIÓN DE LA GESTIÓN, TRAMITES, SERVICIOS Y OFERTA INSTITUCIONAL DE LA GOBERNACIÓN DE   Sucre (Bpin: 202400000007552) (Tipo de Banco: Banco Territorial) (Meta total del indicador: 1.0) (Meta total de la vigencia: 1.0) (Ejecutado: 1.0)_x000a__x000a_Apoyo LOGÍSTICO PARA EL DESARROLLO DE LA CEREMONIA Y PREMIACIÓN PREMIO DE PERIODISMO MARISCAL SUCRE XXXI EN EL DEPARTAMENTO   Sucre (Bpin: 202500000001137) (Tipo de Banco: Banco Territorial) (Meta total del indicador: 1.0) (Meta total de la vigencia: 1.0) (Ejecutado: 1.0)"/>
    <s v="Implementación de estrategias, dotación, servicios y formación en comunicación para la promoción institucional y la difusión de la gestión y trámites de la Gobernación de Sucre (BPIN: 202500000050134) (Meta del proyecto: 1) (Tipo de Banco: Banco Territorial) (Estado en Portafolio: En estudios previos)"/>
    <m/>
    <s v="IMPLEMENTACIÓN DE ESTRATEGIAS COMUNICACIONALES PARA LA DIFUSIÓN Y PROMOCIÓN DE LA GESTIÓN, TRAMITES, SERVICIOS Y OFERTA INSTITUCIONAL 2027 DE LA GOBERNACIÓN DE SUCRE (Bpin: )_x000a__x000a_APOYO LOGÍSTICO PARA EL DESARROLLO DE LA CEREMONIA Y PREMIACIÓN PREMIO DE PERIODISMO MARISCAL SUCRE XXXIII DE 2027 EN EL DEPARTAMENTO DE SUCRE (Bpin: )_x000a__x000a_FORTALECIMIENTO AL PROGRAMA INSTITUCIONAL SUCRE TIERRA DE OPORTUNIDADES EN LA VIGENCIA 2027 DE LA GOBERNACIÓN DE SUCRE (Bpin: )"/>
    <n v="0"/>
    <n v="0"/>
    <s v="Minimo"/>
    <n v="2"/>
    <n v="1"/>
    <s v="Superior"/>
    <m/>
    <n v="0"/>
    <s v="Minimo"/>
    <n v="2"/>
    <n v="0.5"/>
    <s v="Medio"/>
    <n v="200000000"/>
    <n v="0"/>
    <n v="0"/>
    <n v="0"/>
    <n v="0"/>
    <n v="0"/>
    <n v="0"/>
    <n v="0"/>
    <n v="0"/>
    <n v="0"/>
    <n v="200000000"/>
    <n v="220000000"/>
    <n v="0"/>
    <n v="0"/>
    <n v="0"/>
    <n v="0"/>
    <n v="0"/>
    <n v="0"/>
    <n v="0"/>
    <n v="0"/>
    <n v="0"/>
    <n v="220000000"/>
    <n v="231000000"/>
    <n v="0"/>
    <n v="0"/>
    <n v="0"/>
    <n v="0"/>
    <n v="0"/>
    <n v="0"/>
    <n v="0"/>
    <n v="0"/>
    <n v="0"/>
    <n v="231000000"/>
    <n v="242550000"/>
    <n v="0"/>
    <n v="0"/>
    <n v="0"/>
    <n v="0"/>
    <n v="0"/>
    <n v="0"/>
    <n v="0"/>
    <n v="0"/>
    <n v="0"/>
    <n v="242550000"/>
    <n v="893550000"/>
    <m/>
    <s v="4/10/2024: El proyecto &quot;IMPLEMENTACIÓN DE ESTRATEGIAS COMUNICACIONALES PARA LA DIFUSIÓN Y PROMOCIÓN DE LA GESTIÓN, TRAMITES, SERVICIOS Y OFERTA INSTITUCIONAL DE LA GOBERNACIÓN DE SUCRE (2024002700031)&quot;, se encuentra en proceso de contratación, es por tant"/>
  </r>
  <r>
    <s v="MT387"/>
    <s v="2"/>
    <s v="Institucionalidad Cercana a la Gente"/>
    <s v="Índice de Desempeño Institucional (MIPG y MECI) de la Gobernación de Sucre"/>
    <s v="74,7"/>
    <s v="Puntaje"/>
    <s v="2022"/>
    <s v="Función Pública"/>
    <s v="78"/>
    <s v="Paz, justicia e_x000a_instituciones sólidas"/>
    <s v="Fortalecimiento Institucional"/>
    <s v="60"/>
    <s v="Sucre Contigo"/>
    <s v="Gobierno Territorial"/>
    <s v="45"/>
    <s v="Fortalecimiento a la gestión y dirección de la administración pública territorial"/>
    <s v="4599"/>
    <s v="Servicio de educación informal"/>
    <s v="4599030"/>
    <s v="Personas capacitadas"/>
    <s v="4599030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100"/>
    <s v="Acumulativo"/>
    <x v="23"/>
    <n v="0"/>
    <n v="25"/>
    <n v="25"/>
    <n v="50"/>
    <m/>
    <s v="FORTALECIMIENTO DE CAPACIDADES EN MEDIOS DE COMUNICACIONES TRADICIONALES UTILIZANDO LAS NUEVAS TECNOLOGÍAS EN EL DEPARTAMENTO DE SUCRE  (Tipo Banco: Banco de Gestiones) (Meta de la gestión: 25)"/>
    <s v="FORTALECIMIENTO DE CAPACIDADES EN MEDIOS DE COMUNICACIONES TRADICIONALES UTILIZANDO LAS NUEVAS TECNOLOGÍAS EN EL DEPARTAMENTO DE SUCRE  (Tipo de banco: Banco de Gestiones) (Meta de la gestión: 25) (Ejecutado: 25)"/>
    <s v="Implementación de estrategias, dotación, servicios y formación en comunicación para la promoción institucional y la difusión de la gestión y trámites de la Gobernación de Sucre (BPIN: 202500000050134) (Meta del proyecto: 250) (Tipo de Banco: Banco Territorial)_x000a__x000a_FORTALECIMIENTO DE CAPACIDADES EN MEDIOS DE COMUNICACIONES TRADICIONALES UTILIZANDO LAS NUEVAS TECNOLOGÍAS EN EL DEPARTAMENTO DE SUCRE (Meta Programada: 25) (Tipo de Banco: Banco de Gestiones)"/>
    <m/>
    <s v="FORTALECIMIENTO DE CAPACIDADES EN MEDIOS DE COMUNICACIONES TRADICIONALES UTILIZANDO LAS NUEVAS TECNOLOGÍAS EN EL DEPARTAMENTO DE SUCRE  (Bpin: )"/>
    <m/>
    <m/>
    <m/>
    <n v="25"/>
    <n v="1"/>
    <s v="Superior"/>
    <m/>
    <n v="0"/>
    <s v="Minimo"/>
    <n v="25"/>
    <n v="0.25"/>
    <s v="Minimo"/>
    <n v="400000000"/>
    <n v="0"/>
    <n v="0"/>
    <n v="0"/>
    <n v="0"/>
    <n v="0"/>
    <n v="0"/>
    <n v="0"/>
    <n v="0"/>
    <n v="0"/>
    <n v="400000000"/>
    <n v="450000000"/>
    <n v="0"/>
    <n v="0"/>
    <n v="0"/>
    <n v="0"/>
    <n v="0"/>
    <n v="0"/>
    <n v="0"/>
    <n v="0"/>
    <n v="0"/>
    <n v="450000000"/>
    <n v="470000000"/>
    <n v="0"/>
    <n v="0"/>
    <n v="0"/>
    <n v="0"/>
    <n v="0"/>
    <n v="0"/>
    <n v="0"/>
    <n v="0"/>
    <n v="0"/>
    <n v="470000000"/>
    <n v="493500000"/>
    <n v="0"/>
    <n v="0"/>
    <n v="0"/>
    <n v="0"/>
    <n v="0"/>
    <n v="0"/>
    <n v="0"/>
    <n v="0"/>
    <n v="0"/>
    <n v="493500000"/>
    <n v="1813500000"/>
    <m/>
    <m/>
  </r>
  <r>
    <s v="MT388"/>
    <s v="1"/>
    <s v="Institucionalidad Cercana a la Gente"/>
    <s v="Tasa de homicidios por cada 100.000 habitantes"/>
    <s v="34,1"/>
    <s v="Tasa"/>
    <s v="2023"/>
    <s v="SIEDCO – Policía Nacional"/>
    <s v="29"/>
    <s v="16 Paz,_x000a_justicia e_x000a_instituciones_x000a_sólidas"/>
    <s v="Sucre Segura para Todos"/>
    <s v="61"/>
    <s v="Sucre Tierra Segura"/>
    <s v="Gobierno Territorial"/>
    <s v="45"/>
    <s v="Fortalecimiento de la convivencia y la seguridad ciudadana"/>
    <s v="4501"/>
    <s v="Documentos Planeacion"/>
    <s v="4501026"/>
    <s v="Planes estratégicos elaborados"/>
    <s v="450102600"/>
    <s v="Documentos cuyo objetivo es plasmar una visión de futuro a anivel de entidad territorial, comunidad, sector, región, entidad o cualquier nivel de desagregación que se requiera. Incluye objetivos, estrategias, metas e indicadores."/>
    <s v="Número de documentos"/>
    <s v="No"/>
    <s v="Número"/>
    <n v="1"/>
    <s v="Acumulativo"/>
    <x v="24"/>
    <n v="1"/>
    <n v="0"/>
    <n v="0"/>
    <n v="0"/>
    <s v="APOYO A LA  ELABORACIÓN DEL PLAN INTEGRAL DE SEGURIDAD Y CONVIVENCIA CIUDADANA: SUCRE SEGURO, DEL DEPARTAMENTO DE SUCRE (BPIN: 2024002700044) (Meta del Proyecto: 1) (Ejecución 2024: 1)"/>
    <m/>
    <m/>
    <m/>
    <m/>
    <m/>
    <n v="1"/>
    <n v="1"/>
    <s v="Superior"/>
    <m/>
    <m/>
    <m/>
    <m/>
    <m/>
    <m/>
    <n v="1"/>
    <n v="1"/>
    <s v="Superior"/>
    <n v="0"/>
    <n v="83600000"/>
    <n v="0"/>
    <n v="0"/>
    <n v="0"/>
    <n v="0"/>
    <n v="0"/>
    <n v="0"/>
    <n v="0"/>
    <n v="0"/>
    <n v="83600000"/>
    <n v="0"/>
    <n v="0"/>
    <n v="0"/>
    <n v="0"/>
    <n v="0"/>
    <n v="0"/>
    <n v="0"/>
    <n v="0"/>
    <n v="0"/>
    <n v="0"/>
    <n v="0"/>
    <n v="0"/>
    <n v="0"/>
    <n v="0"/>
    <n v="0"/>
    <n v="0"/>
    <n v="0"/>
    <n v="0"/>
    <n v="0"/>
    <n v="0"/>
    <n v="0"/>
    <n v="0"/>
    <n v="0"/>
    <n v="0"/>
    <n v="0"/>
    <n v="0"/>
    <n v="0"/>
    <n v="0"/>
    <n v="0"/>
    <n v="0"/>
    <n v="0"/>
    <n v="0"/>
    <n v="0"/>
    <n v="83600000"/>
    <s v="El proyecto esta finalizado y pagado, se elaboro el documento del plan integral de seguridad y convivencia ciudadana en el Departamento de Sucre, el cual fue devidamente aprobado y validado."/>
    <s v="PISCC"/>
  </r>
  <r>
    <s v="MT389"/>
    <s v="2"/>
    <s v="Institucionalidad Cercana a la Gente"/>
    <s v="Tasa de homicidios por cada 100.000 habitantes"/>
    <s v="37"/>
    <s v="Tasa"/>
    <s v="2023"/>
    <s v="SIEDCO – Policía Nacional"/>
    <s v="32"/>
    <s v="16 Paz,_x000a_justicia e_x000a_instituciones_x000a_sólidas"/>
    <s v="Sucre Segura para Todos"/>
    <s v="61"/>
    <s v="Sucre Tierra Segura"/>
    <s v="Gobierno Territorial"/>
    <s v="45"/>
    <s v="Fortalecimiento de la convivencia y la seguridad ciudadana"/>
    <s v="4501"/>
    <s v="Servicio de apoyo financiero para proyectos de convivencia y seguridad ciudadana"/>
    <s v="4501029"/>
    <s v="Proyectos de convivencia y seguridad ciudadana apoyados financieramente"/>
    <s v="450102900"/>
    <s v="Incluye la financiación monetaria de iniciativas ciudadanas que promuevan la convivencia y  seguridad ciudadana."/>
    <s v="Número de proyectos de seguridad ciudadana."/>
    <s v="No"/>
    <s v="Número"/>
    <n v="4"/>
    <s v="Acumulativo"/>
    <x v="24"/>
    <n v="1"/>
    <n v="2"/>
    <n v="0"/>
    <n v="1"/>
    <s v="FORTALECIMIENTO DE LA SEGURIDAD Y CONVIVENCIA CIUDADANA MUNICIPIO DE LOS PALMITOS EN EL DEPARTAMENTO DE SUCRE (BPIN: 2022002700166) (Meta del Proyecto: 1) (Ejecución 2024: 1)"/>
    <s v="FORTALECIMIENTO DE LAS COMUNICACIONES PARA MEJORAR LAS CAPACIDADES OPERATIVAS DE LAS FUERZAS ARMADAS Y MIGRACION EN EL DEPARTAMENTO DE SUCRE (BPIN: 2024002700086) (Tipo de Banco: Banco Territorial)_x000a__x000a_FORTALECIMIENTO DE LAS CAPACIDADES OPERATIVAS DEL COMANDO DE LA FUERZA PUBLICA EN EL DEPARTAMENTO DE SUCRE (BPIN: 202500000000611) (Tipo de Banco: Banco Territorial)_x000a__x000a_FORTALECIMIENTO DE LAS CAPACIDADES HUMANAS, PARA LA ATENCIÓN, ANÁLISIS, FORMULACIÓN, EJECUCIÓN, SEGUIMIENTO ACOMPAÑAMIENTO Y PUESTA EN MARCHA DE LA ESTRATEGIA DE SEGURIDAD, ORDEN PÚBLICO Y CONVIVENCIA CIUDADANA EN EL DEPARTAMENTO DE SUCRE (BPIN: 202500000000635) (Tipo de Banco: Banco Territorial)_x000a__x000a_Fortalecimiento DE LAS CAPACIDADES EN LOS GRUPOS DE OPERACIONES ESPECIALES EN EL DEPARTAMENTO DE Sucre (BPIN: 202500000020645) (Tipo de Banco: Banco Territorial)"/>
    <s v="Fortalecimiento DE LAS COMUNICACIONES PARA MEJORAR LAS CAPACIDADES OPERATIVAS DE LAS FUERZAS ARMADAS Y MIGRACION EN EL DEPARTAMENTO DE   Sucre (Bpin: 2024002700086) (Tipo de Banco: Banco Territorial) (Meta total del indicador: 1.0) (Meta total de la vigencia: 1.0) (Ejecutado: 1.0)_x000a__x000a_Fortalecimiento DE LAS CAPACIDADES HUMANAS, PARA LA ATENCIÓN, ANÁLISIS, FORMULACIÓN, EJECUCIÓN, SEGUIMIENTO ACOMPAÑAMIENTO Y PUESTA EN MARCHA DE LA ESTRATEGIA DE SEGURIDAD, ORDEN PÚBLICO Y CONVIVENCIA CIUDADANA EN EL DEPARTAMENTO DE   Sucre (Bpin: 202500000000635) (Tipo de Banco: Banco Territorial) (Meta total del indicador: 1.0) (Meta total de la vigencia: 1.0) (Ejecutado: 1.0)_x000a__x000a_Fortalecimiento DE LAS CAPACIDADES OPERATIVAS DEL COMANDO DE LA FUERZA PUBLICA EN EL DEPARTAMENTO DE   Sucre (Bpin: 202500000000611) (Tipo de Banco: Banco Territorial) (Meta total del indicador: 1.0) (Meta total de la vigencia: 1.0) (Ejecutado: 1.0)_x000a__x000a_Fortalecimiento DE LAS CAPACIDADES EN LOS GRUPOS DE OPERACIONES ESPECIALES EN EL DEPARTAMENTO DE   Sucre (Bpin: 202500000020645) (Tipo de Banco: Banco Territorial) (Meta total del indicador: 1.0) (Meta total de la vigencia: 1.0) (Ejecutado: 1.0)"/>
    <s v="Adquisición , INSTALACIÓN Y PUESTA EN FUNCIONAMIENTO DE UN SISTEMA DE CIRCUITO CERRADO DE TELEVISIÓN PARA LA VIGILANCIA, MONITOREO Y CONTROL DEL MUNICIPIO DE El Roble (BPIN: 202500000028697) (Meta del proyecto: 1) (Tipo de Banco: Banco Territorial) (Estado en Portafolio: Contratado)_x000a__x000a_Fortalecimiento DE LAS CAPACIDADES EN LOS GRUPOS DE OPERACIONES ESPECIALES EN EL DEPARTAMENTO DE Sucre (BPIN: 202500000020645) (Meta del proyecto: 1) (Tipo de Banco: Banco Territorial) (Estado en Portafolio: En Ejecución)_x000a__x000a_Adquisición , INSTALACIÓN Y PUESTA EN FUNCIONAMIENTO DE UN SISTEMA DE CIRCUITO CERRADO DE TELEVISIÓN PARA LA VIGILANCIA, MONITOREO Y CONTROL EN LOS MUNICIPIOS DE GUARANDA, LA UNION, CAIMITO MAJAGUAL EN EL DEPARTAMENTO DE Sucre (BPIN: 202500000029475) (Meta del proyecto: 1) (Tipo de Banco: Banco Territorial) (Estado en Portafolio: En Ejecución)_x000a__x000a_FORTALECIMIENTO DE LA CAPACIDAD OPERATIVA Y DE CONTROL TERRITORIAL DE LA INFANTERIA DE MARINA, MEDIANTE LA IMPLEMENTACION DE INFRAESTRUCTURA OPERATIVA MODULAR EN LOS PUESTOS AVANZADOS DE SAN ONOFRE Y COLOSO EN EL DEPARTAMENTO DE SUCRE (BPIN: 202600000009747) (Tipo de Banco: Banco Territorial)_x000a__x000a_Fortalecimiento PARA LA ATENCIÓN, ANÁLISIS, FORMULACIÓN, EJECUCIÓN, SEGUIMIENTO, ACOMPAÑAMIENTO Y PUESTA EN MARCHA DEL PLAN INTEGRAL DE SEGURIDAD Y CONVIVENCIA SUCRE SEGURO EN EL DEPARTAMENTO DE Sucre (BPIN: 202500000039546) (Meta del proyecto: 1) (Tipo de Banco: Banco Territorial)"/>
    <m/>
    <s v="Radar (Bpin: )"/>
    <n v="1"/>
    <n v="1"/>
    <s v="Superior"/>
    <n v="4"/>
    <n v="1"/>
    <s v="Superior"/>
    <m/>
    <m/>
    <m/>
    <n v="5"/>
    <n v="1"/>
    <s v="Superior"/>
    <n v="0"/>
    <n v="7500000000"/>
    <n v="0"/>
    <n v="0"/>
    <n v="0"/>
    <n v="100000000"/>
    <n v="13000000000"/>
    <n v="0"/>
    <n v="0"/>
    <n v="0"/>
    <n v="20600000000"/>
    <n v="0"/>
    <n v="2600000000"/>
    <n v="0"/>
    <n v="0"/>
    <n v="0"/>
    <n v="0"/>
    <n v="20000000000"/>
    <n v="0"/>
    <n v="0"/>
    <n v="0"/>
    <n v="22600000000"/>
    <n v="0"/>
    <n v="2600000000"/>
    <n v="0"/>
    <n v="0"/>
    <n v="0"/>
    <n v="0"/>
    <n v="0"/>
    <n v="0"/>
    <n v="0"/>
    <n v="0"/>
    <n v="2600000000"/>
    <n v="0"/>
    <n v="3000000000"/>
    <n v="0"/>
    <n v="0"/>
    <n v="0"/>
    <n v="0"/>
    <n v="0"/>
    <n v="0"/>
    <n v="0"/>
    <n v="0"/>
    <n v="3000000000"/>
    <n v="48800000000"/>
    <s v="EL proyecto de cámaras de Los Palmitos (INVISIBLE)_x000a_01/10/2024:el FORTALECIMIENTO DE LA SEGURIDAD Y CONVIVENCIA CIUDADANA MUNICIPIO DE LOS PALMITOS EN EL DEPARTAMENTO DE SUCRE, se encuentra con un avance aproximado del 90%,  en el momento se encuentra suspendido a la espera de un permiso de afinia para la instalación de un transformador, el segundo proyecto FORTALECIMIENTO DE LAS COMUNICACIONES PARA MEJORAR LAS CAPACIDADES OPERATIVAS DE LAS FUERZAS ARMADAS Y MIGRACION EN EL DEPARTAMENTO DE SUCRE (2024002700086), esta para radicación y se cuenta con un tiempo de ejecución de 2 meses."/>
    <s v="PROYECTOS COFINANCIADOS E INICIATIVAS NUEVAS (nuevas necesidades) PARA CUMPLIMIENTO PISCC - RADAR, CAMARAS, PROYECTOS COFINANCIADOS COMO SUBESTACIONES -CONFINANCIA FONSECON, MINDEFENSA - CONVOCATORIAS- COOP INTERNAL"/>
  </r>
  <r>
    <s v="MT390"/>
    <s v="3"/>
    <s v="Institucionalidad Cercana a la Gente"/>
    <s v="Tasa de homicidios por cada 100.000 habitantes"/>
    <s v="34,1"/>
    <s v="Tasa"/>
    <s v="2023"/>
    <s v="SIEDCO – Policía Nacional"/>
    <s v="29"/>
    <s v="16 Paz,_x000a_justicia e_x000a_instituciones_x000a_sólidas"/>
    <s v="Sucre Segura para Todos"/>
    <s v="61"/>
    <s v="Sucre Tierra Segura"/>
    <s v="Gobierno Territorial"/>
    <s v="45"/>
    <s v="Fortalecimiento de la convivencia y la seguridad ciudadana"/>
    <s v="4501"/>
    <s v="Documentos metodológicos"/>
    <s v="4501044"/>
    <s v="Documentos metodológicos realizados"/>
    <s v="450104400"/>
    <s v="Documentos cuyo objetivo es describir y explicar métodos, herramientas analíticas, o procesos que determinan un camino o forma de realizar un análisis en particular."/>
    <s v="Número de documentos"/>
    <s v="Sí"/>
    <s v="Número"/>
    <n v="1"/>
    <s v="Acumulativo"/>
    <x v="24"/>
    <n v="0"/>
    <n v="0"/>
    <n v="1"/>
    <n v="0"/>
    <m/>
    <m/>
    <m/>
    <s v="Diagnóstico del estado de implementación del PISC para verificar si se requiere actualizar el aprobado o si sigue vigente hasta acabar el cuatrenio"/>
    <m/>
    <m/>
    <m/>
    <m/>
    <m/>
    <m/>
    <m/>
    <m/>
    <m/>
    <n v="0"/>
    <s v="Minimo"/>
    <n v="0"/>
    <n v="0"/>
    <s v="Minimo"/>
    <n v="0"/>
    <n v="0"/>
    <n v="0"/>
    <n v="0"/>
    <n v="0"/>
    <n v="0"/>
    <n v="0"/>
    <n v="0"/>
    <n v="0"/>
    <n v="0"/>
    <n v="0"/>
    <n v="0"/>
    <n v="0"/>
    <n v="0"/>
    <n v="0"/>
    <n v="0"/>
    <n v="0"/>
    <n v="0"/>
    <n v="0"/>
    <n v="0"/>
    <n v="0"/>
    <n v="0"/>
    <n v="0"/>
    <n v="80000000"/>
    <n v="0"/>
    <n v="0"/>
    <n v="0"/>
    <n v="0"/>
    <n v="0"/>
    <n v="0"/>
    <n v="0"/>
    <n v="0"/>
    <n v="80000000"/>
    <n v="0"/>
    <n v="0"/>
    <n v="0"/>
    <n v="0"/>
    <n v="0"/>
    <n v="0"/>
    <n v="0"/>
    <n v="0"/>
    <n v="0"/>
    <n v="0"/>
    <n v="0"/>
    <n v="80000000"/>
    <m/>
    <s v="PARA SEGUIMIENTO PISCC"/>
  </r>
  <r>
    <s v="MT391"/>
    <s v="4"/>
    <s v="Institucionalidad Cercana a la Gente"/>
    <s v="Tasa de homicidios por cada 100.000 habitantes"/>
    <s v="95"/>
    <s v="Tasa"/>
    <s v="2023"/>
    <s v="SIEDCO – Policía Nacional"/>
    <s v="100"/>
    <s v="16 Paz,_x000a_justicia e_x000a_instituciones_x000a_sólidas"/>
    <s v="Sucre Segura para Todos"/>
    <s v="61"/>
    <s v="Sucre Tierra Segura"/>
    <s v="Gobierno Territorial"/>
    <s v="45"/>
    <s v="Fortalecimiento de la convivencia y la seguridad ciudadana"/>
    <s v="4501"/>
    <s v="Servicio de inteligencia técnica"/>
    <s v="4501052"/>
    <s v="Equipos para inteligencia adquiridos"/>
    <s v="450105200"/>
    <s v="Corresponde a la adquisicion y montaje de equipos de inteligencia que contribuyan a la seguridad ciudadana."/>
    <s v="Número de equipos"/>
    <s v="No"/>
    <s v="Número"/>
    <n v="4"/>
    <s v="Acumulativo"/>
    <x v="24"/>
    <n v="0"/>
    <n v="2"/>
    <n v="1"/>
    <n v="1"/>
    <m/>
    <s v="EQUIPO DE INTELIGENCIA ENTREGADO EN EL MARCO DEL PROYECTO: ADQUISICIÓN, INSTALACIÓN Y PUESTA EN FUNCIONAMIENTO DE UN SISTEMA DE CIRCUITO CERRADO DE TELEVISIÓN PARA LA VIGILANCIA, MONITOREO Y CONTROL EN LOS MUNICIPIOS DE GUARANDA, LA UNION, CAIMITO MAJAGUAL EN EL DEPARTAMENTO DE SUCRE; 27 PUNTOS DE CÁMARA Y 3 CENTRO DE COMANDO DE CONTROL (RUTA DEL GANADO) (Tipo Banco: Banco de Gestiones) (Meta de la gestión: 30)_x000a__x000a_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Tipo Banco: Banco de Gestiones) (Meta de la gestión: 207)_x000a__x000a_Equipos de Inteligencia donados a la Comunidad del Resguardo San Andres de Sotavento con acentamiento en el municipio de Sampués Sucre. _x000a_ (Tipo Banco: Banco de Gestiones) (Meta de la gestión: 2)_x000a__x000a_ADQUISICIÓN DE UN SISTEMA OBSERVADOR AVANZADO DE OPERACIONES DE INTELIGENCIA Y PATRULLAJE DIURNA Y NOCTURNA DE LA ARMADA NACIONAL EN EL DEPARTAMENTO DE SUCRE (DRONES) 1 (BPIN: 2024002700087) (Tipo de Banco: Banco Territorial)"/>
    <s v="EQUIPOS DE INTELIGENCIA ENTREGADOS EN EL MARCO DEL PROYECTO: FORTALECIMIENTO DE LAS COMUNICACIONES PARA MEJORAR LAS CAPACIDADES OPERATIVAS DE LAS FUERZAS ARMADAS Y MIGRACION EN EL DEPARTAMENTO DE SUCRE. 30 RADIOS, 80 C0MPUTADORES DE MESA, 10 COMPUTADORES PORTÁTILES, 2 WORK STATION, 1 SERVIDOR DIGITAL, 1 SOFTWARE DE DISEÑO, 1 EQUIPO DE COMPUTO FORENCE, 1 EQUIPO DE INFORMÁTICA FORENCE, 1 EQUIPO DE ARTE FORENCE, 1 COMPUTADOR PORTÁTIL ALIENWARE, DISPOSITIVO DE RADIO AR-DV10, 1 EQUIPO BANDA ANCHA WINRADIO G69, 1 ANTENA HF MARCA ICOM AH-710, 1 ANTENA ICOM AH-8000, 6 CÁMARAS ESPÍA PV1000, 7 GPS TRACKER TK913 IMAN DE 8 KG, CÁMARA 4K SENSOR CMOS AX53, LICENCIA PARA RADIO PORTÁTIL R7, 60 BATERIA PARA RADIO PORTÁTIL R7. (Tipo de banco: Banco de Gestiones) (Meta de la gestión: 207) (Ejecutado: 207)_x000a__x000a_Equipos de Inteligencia donados a la Comunidad del Resguardo San Andres de Sotavento con acentamiento en el municipio de Sampués Sucre. _x000a_ (Tipo de banco: Banco de Gestiones) (Meta de la gestión: 2) (Ejecutado: 8)"/>
    <s v="Fortalecimiento DE LAS CAPACIDADES DE INTELIGENCIA, TECNOLOGICAS Y DE COMUNICACIONES DE LOS GRUPOS OPERATIVOS DEL COMITÉ DE ORDEN PUBLICO EN EL DEPARTAMENTO DE Sucre (BPIN: 202500000041895) (Meta del proyecto: 118) (Tipo de Banco: Banco Territorial) (Estado en Portafolio: Contratado)_x000a__x000a_EQUIPOS DE INTELIGENCIA DEPENDIENDO LA NECESIDAD Y REQUIRIMIENTO DE CADA FUERZA (Pendiente por formular) (Meta Programada: 2) (Tipo de Banco: Banco de Gestiones)"/>
    <m/>
    <s v="EQUIPOS DE INTELIGENCIA DEPENDIENDO LA NECESIDAD Y REQUIRIMIENTO DE CADA FUERZA (Bpin: ) (Meta del proyecto: 1) (Tipo de banco: Banco de Gestiones)"/>
    <m/>
    <m/>
    <m/>
    <n v="215"/>
    <n v="1"/>
    <s v="Superior"/>
    <m/>
    <n v="1"/>
    <s v="Superior"/>
    <n v="215"/>
    <n v="1"/>
    <s v="Superior"/>
    <n v="0"/>
    <n v="1300000000"/>
    <n v="0"/>
    <n v="0"/>
    <n v="0"/>
    <n v="0"/>
    <n v="0"/>
    <n v="0"/>
    <n v="0"/>
    <n v="0"/>
    <n v="1300000000"/>
    <n v="0"/>
    <n v="500000000"/>
    <n v="0"/>
    <n v="0"/>
    <n v="0"/>
    <n v="0"/>
    <n v="0"/>
    <n v="0"/>
    <n v="0"/>
    <n v="0"/>
    <n v="500000000"/>
    <n v="0"/>
    <n v="700000000"/>
    <n v="0"/>
    <n v="0"/>
    <n v="0"/>
    <n v="0"/>
    <n v="0"/>
    <n v="0"/>
    <n v="0"/>
    <n v="0"/>
    <n v="700000000"/>
    <n v="0"/>
    <n v="1100000000"/>
    <n v="0"/>
    <n v="0"/>
    <n v="0"/>
    <n v="0"/>
    <n v="0"/>
    <n v="0"/>
    <n v="0"/>
    <n v="0"/>
    <n v="1100000000"/>
    <n v="3600000000"/>
    <s v="El proyecto  ADQUISICIÓN DE UN SISTEMA OBSERVADOR AVANZADO DE OPERACIONES DE INTELIGENCIA Y PATRULLAJE DIURNA Y NOCTURNA DE LA ARMADA NACIONAL EN EL DEPARTAMENTO DE SUCRE (DRONES), se encuentra en proceso de contratación, fue radicado en contratación el dia 02 de octbre de 2024."/>
    <s v="POLICIA Y ARMADA, SALA INTERCEPTACIONES, DRONES, ESCANEO CELDAD CELULARES"/>
  </r>
  <r>
    <s v="MT392"/>
    <s v="5"/>
    <s v="Institucionalidad Cercana a la Gente"/>
    <s v="Tasa de homicidios por cada 100.000 habitantes"/>
    <s v="37"/>
    <s v="Tasa"/>
    <s v="2023"/>
    <s v="SIEDCO – Policía Nacional"/>
    <s v="32"/>
    <s v="16 Paz,_x000a_justicia e_x000a_instituciones_x000a_sólidas"/>
    <s v="Sucre Segura para Todos"/>
    <s v="61"/>
    <s v="Sucre Tierra Segura"/>
    <s v="Gobierno Territorial"/>
    <s v="45"/>
    <s v="Fortalecimiento de la convivencia y la seguridad ciudadana"/>
    <s v="4501"/>
    <s v="Servicio de apoyo financiero para la justicia y seguridad"/>
    <s v="4501056"/>
    <s v="Recompensas entregadas a la ciudadanía"/>
    <s v="450105600"/>
    <s v="Corresponde a los recursos destinados a compensar a personas que colaboren con la justicia y a contribuir a la seguridad de las mismas."/>
    <s v="Número de recompensas"/>
    <s v="No"/>
    <s v="Número"/>
    <n v="12"/>
    <s v="Acumulativo"/>
    <x v="24"/>
    <n v="2"/>
    <n v="3"/>
    <n v="4"/>
    <n v="3"/>
    <s v="Pago recompensa en Marzo 2024 (BPIN: Recursos Propios) (Meta del Proyecto: 2) (Ejecución 2024: 1)"/>
    <s v="Recompensa entregada en el Mes de Enero  de 2025  (Tipo Banco: Banco de Gestiones) (Meta de la gestión: 3)"/>
    <s v="Recompensa entregada en el Mes de Enero  de 2025  (Tipo de banco: Banco de Gestiones) (Meta de la gestión: 3) (Ejecutado: 3)"/>
    <s v="A solicitud_x000a__x000a_RECOMPENSA (Meta Programada: 3) (Tipo de Banco: Banco de Gestiones)"/>
    <m/>
    <s v="A solicitud (Bpin: )"/>
    <n v="1"/>
    <n v="1"/>
    <s v="Superior"/>
    <n v="3"/>
    <n v="1"/>
    <s v="Superior"/>
    <m/>
    <n v="1"/>
    <s v="Superior"/>
    <n v="4"/>
    <n v="0.33333333333333331"/>
    <s v="Medio"/>
    <n v="0"/>
    <n v="300000000"/>
    <n v="0"/>
    <n v="0"/>
    <n v="0"/>
    <n v="0"/>
    <n v="0"/>
    <n v="0"/>
    <n v="0"/>
    <n v="0"/>
    <n v="300000000"/>
    <n v="0"/>
    <n v="300000000"/>
    <n v="0"/>
    <n v="0"/>
    <n v="0"/>
    <n v="0"/>
    <n v="0"/>
    <n v="0"/>
    <n v="0"/>
    <n v="0"/>
    <n v="300000000"/>
    <n v="0"/>
    <n v="300000000"/>
    <n v="0"/>
    <n v="0"/>
    <n v="0"/>
    <n v="0"/>
    <n v="0"/>
    <n v="0"/>
    <n v="0"/>
    <n v="0"/>
    <n v="300000000"/>
    <n v="0"/>
    <n v="300000000"/>
    <n v="0"/>
    <n v="0"/>
    <n v="0"/>
    <n v="0"/>
    <n v="0"/>
    <n v="0"/>
    <n v="0"/>
    <n v="0"/>
    <n v="300000000"/>
    <n v="1200000000"/>
    <s v="01/10/2024: Se realizo el pago de dos recompenzas, cabe resaltar que estas se realizan de acuerdo a la necesidad o a la aprobación del comité de orden público"/>
    <s v="PAGO RECOMPENSAS- POR RESOLUCION"/>
  </r>
  <r>
    <s v="MT393"/>
    <s v="6"/>
    <s v="Institucionalidad Cercana a la Gente"/>
    <s v="Tasa de homicidios por cada 100.000 habitantes"/>
    <s v="37"/>
    <s v="Tasa"/>
    <s v="2023"/>
    <s v="SIEDCO – Policía Nacional"/>
    <s v="32"/>
    <s v="16 Paz,_x000a_justicia e_x000a_instituciones_x000a_sólidas"/>
    <s v="Sucre Segura para Todos"/>
    <s v="61"/>
    <s v="Sucre Tierra Segura"/>
    <s v="Gobierno Territorial"/>
    <s v="45"/>
    <s v="Fortalecimiento de la convivencia y la seguridad ciudadana"/>
    <s v="4501"/>
    <s v="Infraestructura operacional construida"/>
    <s v="4501071"/>
    <s v="Infraestructura operacional construida"/>
    <s v="450107100"/>
    <s v="Gestión de construir infraestructura de bases militares, vías, linea férrea, pistas de aterrizaje y helipuertos para mantener o mejorar sus condiciones operativas."/>
    <s v="Número de infraestructuras"/>
    <s v="No"/>
    <s v="Número"/>
    <n v="2"/>
    <s v="Acumulativo"/>
    <x v="24"/>
    <n v="0"/>
    <n v="2"/>
    <n v="0"/>
    <n v="0"/>
    <m/>
    <s v="APOYO A LA INFRAESTRUCTURA OPERACIONAL PAIM: CERRAMIENTO, PTAR, REDES ELÉCTRICAS, GIMNASIO, GARITA, TRANSFORMADOR, LUCES, TANQUE ELEVADO, PIPETA DE GAS, ANTENA PARARRALLOS_x000a__x000a__x000a_ (Tipo Banco: Banco de Gestiones) (Meta de la gestión: 6)_x000a__x000a_ADECUACIÓN Y DOTACIÓN DE LA ESTACIÓN DE POLICÍA DEL MUNICIPIO DE COVEÑAS DEPARTAMENTO DE SUCRE (Tipo de Banco: Banco Territorial) (BPIN: 202500000026747) (Avance Acumulado Total de la Meta del Proyecto: 1) (Avance Acumulado de la Meta del Proyecto Para la Vigencia 2025: 1) (Tipo Banco: Banco de Gestiones) (Meta de la gestión: 1)_x000a__x000a_Fortalecimiento DEL PUESTO AVANZADO DE INFANTERIA DE MARINA EN EL DEPARTAMENTO DE Sucre (BPIN: 202500000028681) (Tipo de Banco: Banco Territorial)"/>
    <s v="Fortalecimiento DEL PUESTO AVANZADO DE INFANTERIA DE MARINA EN EL DEPARTAMENTO DE    Sucre (Bpin: 202500000028681) (Tipo de Banco: Banco Territorial) (Meta total del indicador: 1.0) (Meta total de la vigencia: 1.0) (Ejecutado: 1.0)_x000a__x000a_APOYO A LA INFRAESTRUCTURA OPERACIONAL PAIM: CERRAMIENTO, PTAR, REDES ELÉCTRICAS, GIMNASIO, GARITA, TRANSFORMADOR, LUCES, TANQUE ELEVADO, PIPETA DE GAS, ANTENA PARARRALLOS_x000a__x000a__x000a_ (Tipo de banco: Banco de Gestiones) (Meta de la gestión: 6) (Ejecutado: 10)_x000a__x000a_ADECUACIÓN Y DOTACIÓN DE LA ESTACIÓN DE POLICÍA DEL MUNICIPIO DE COVEÑAS DEPARTAMENTO DE SUCRE (Tipo de Banco: Banco Territorial) (BPIN: 202500000026747) (Avance Acumulado Total de la Meta del Proyecto: 1) (Avance Acumulado de la Meta del Proyecto Para la Vigencia 2025: 1) (Tipo de banco: Banco de Gestiones) (Meta de la gestión: 1) (Ejecutado: 1)"/>
    <s v="Fortalecimiento DE LAS CAPACIDADES OPERATIVAS Y DE ASISTENCIA HUMANITARIA DEL EJÉRCITO NACIONAL A TRAVÉS DE LA ADQUISICIÓN, INSTALACIÓN Y PUESTA EN FUNCIONAMIENTO DE LA BASE MILITAR TIPO MODULAR Y EL PUESTO DE CONTROL ESTRATEGICO PARA LAS UNIDADES TÁCTICAS ADSCRITAS A LA DÉCIMA PRIMERA BRIGADA EN EL MUNICIPIO DE SAN MARCOS EN EL DEPARTAMENTO DE Sucre (BPIN: 202500000026757) (Meta del proyecto: 1) (Tipo de Banco: Banco Territorial) (Estado en Portafolio: Suspendido)_x000a__x000a_Adecuación y dotación de la estación de policía del municipio de Coveñas departamento de Sucre (BPIN: 202500000026747) (Meta del proyecto: 1) (Tipo de Banco: Banco Territorial)"/>
    <m/>
    <m/>
    <m/>
    <m/>
    <m/>
    <n v="12"/>
    <n v="1"/>
    <s v="Superior"/>
    <m/>
    <m/>
    <m/>
    <n v="12"/>
    <n v="1"/>
    <s v="Superior"/>
    <n v="0"/>
    <n v="4500000000"/>
    <n v="0"/>
    <n v="0"/>
    <n v="0"/>
    <n v="0"/>
    <n v="0"/>
    <n v="0"/>
    <n v="0"/>
    <n v="0"/>
    <n v="4500000000"/>
    <n v="0"/>
    <n v="1450000000"/>
    <n v="0"/>
    <n v="0"/>
    <n v="0"/>
    <n v="0"/>
    <n v="0"/>
    <n v="0"/>
    <n v="0"/>
    <n v="0"/>
    <n v="1450000000"/>
    <n v="0"/>
    <n v="0"/>
    <n v="0"/>
    <n v="0"/>
    <n v="0"/>
    <n v="0"/>
    <n v="0"/>
    <n v="0"/>
    <n v="0"/>
    <n v="0"/>
    <n v="0"/>
    <n v="0"/>
    <n v="0"/>
    <n v="0"/>
    <n v="0"/>
    <n v="0"/>
    <n v="0"/>
    <n v="0"/>
    <n v="0"/>
    <n v="0"/>
    <n v="0"/>
    <n v="0"/>
    <n v="5950000000"/>
    <s v="01/10/2024: el proyecto se encuentra en verificación de requisitos."/>
    <s v="BASE EJERCITO SN MARCOS Y EL ROBLE BASE MODULAR"/>
  </r>
  <r>
    <s v="MT394"/>
    <s v="7"/>
    <s v="Institucionalidad Cercana a la Gente"/>
    <s v="Tasa de homicidios por cada 100.000 habitantes"/>
    <s v="41"/>
    <s v="Tasa"/>
    <s v="2023"/>
    <s v="SIEDCO – Policía Nacional"/>
    <s v="35"/>
    <s v="16 Paz,_x000a_justicia e_x000a_instituciones_x000a_sólidas"/>
    <s v="Sucre Segura para Todos"/>
    <s v="61"/>
    <s v="Sucre Tierra Segura"/>
    <s v="Gobierno Territorial"/>
    <s v="45"/>
    <s v="Fortalecimiento de la convivencia y la seguridad ciudadana"/>
    <s v="4501"/>
    <s v="Servicio de dotación para la movilidad operacional y el apoyo logístico"/>
    <s v="4501079"/>
    <s v="Unidades dotadas"/>
    <s v="450107900"/>
    <s v="Corresponde a los medios de transporte terrestre y fluvial que apoyan el desarrollo de las operaciones de policia."/>
    <s v="Número de unidades"/>
    <s v="No"/>
    <s v="Número"/>
    <n v="20"/>
    <s v="Acumulativo"/>
    <x v="24"/>
    <n v="7"/>
    <n v="5"/>
    <n v="4"/>
    <n v="4"/>
    <s v="DOTACION DE UNA CAMIONETA PIK UP, CUATRO MOTOS 300 UNIFORMADAS Y UNA NPR (Camión) (BPIN: Por Gestión) (Meta del Proyecto: 10) (Ejecución 2024: 6)"/>
    <s v="FORTALECIMIENTO DE LAS CAPACIDADES DE REACCIÓN, INTELIGENCIA E INVESTIGACIÓN DE LAS ENTIDADES QUE HACEN PARTE COMITÉ ORDEN PÚBLICO EN EL DEPARTAMENTO DE SUCRE (BPIN: 2024002700085) (Tipo de Banco: Banco Territorial)_x000a__x000a_ADQUISICIÓN DE BOTE DE 36FT PARA EL FORTALECIMIENTO DEL APOYO LOGÍSTICO, DE TRANSPORTE Y OPERACIONES FLUVIAL/MARÍTIMO DE LA ARMADA NACIONAL EN EL DEPARTAMENTO DE SUCRE (BPIN: 2024002700084) (Tipo de Banco: Banco Territorial)"/>
    <s v="Fortalecimiento DE LAS CAPACIDADES DE REACCION INTELIGENCIA E INVESTIGACION DE LAS ENTIDADES QUE HACEN PARTE COMITÉ DE ORDEN PUBLICO EN EL DEPARTAMENTO DE  Sucre (Bpin: 2024002700085) (Tipo de Banco: Banco Territorial) (Meta total del indicador: 39.0) (Meta total de la vigencia: 39.0) (Ejecutado: 39.0)_x000a__x000a_Adquisición DE BOTE DE 36FT PARA EL FORTALECIMIENTO DEL APOYO LOGISTICO DE TRANSPORTE Y OPERACIONES FLUVIALMARÍTIMO DE LA ARMADA NACIONAL EN EL DEPARTAMENTO DE   Sucre (Bpin: 2024002700084) (Tipo de Banco: Banco Territorial) (Meta total del indicador: 1.0) (Meta total de la vigencia: 1.0) (Ejecutado: 1.0)"/>
    <m/>
    <m/>
    <m/>
    <n v="6"/>
    <n v="0.8571428571428571"/>
    <s v="Alto"/>
    <n v="40"/>
    <n v="1"/>
    <s v="Superior"/>
    <m/>
    <n v="1"/>
    <s v="Superior"/>
    <n v="46"/>
    <n v="1"/>
    <s v="Superior"/>
    <n v="0"/>
    <n v="3200000000"/>
    <n v="0"/>
    <n v="0"/>
    <n v="0"/>
    <n v="0"/>
    <n v="0"/>
    <n v="0"/>
    <n v="0"/>
    <n v="0"/>
    <n v="3200000000"/>
    <n v="0"/>
    <n v="1150000000"/>
    <n v="0"/>
    <n v="0"/>
    <n v="0"/>
    <n v="0"/>
    <n v="0"/>
    <n v="0"/>
    <n v="0"/>
    <n v="0"/>
    <n v="1150000000"/>
    <n v="0"/>
    <n v="1000000000"/>
    <n v="0"/>
    <n v="0"/>
    <n v="0"/>
    <n v="0"/>
    <n v="0"/>
    <n v="0"/>
    <n v="0"/>
    <n v="0"/>
    <n v="1000000000"/>
    <n v="0"/>
    <n v="1100000000"/>
    <n v="0"/>
    <n v="0"/>
    <n v="0"/>
    <n v="0"/>
    <n v="0"/>
    <n v="0"/>
    <n v="0"/>
    <n v="0"/>
    <n v="1100000000"/>
    <n v="6450000000"/>
    <s v="Las unidades dotadas dependen de lo que solicite el Comité de Orden Público_x000a_01/10/2024: El proyecto se encuentra en la oficina de contratación desde el 26 de septembre de 2024, con el cual se cumplira la meta establecida para la actual vigencia, el proyecto ADQUISICIÓN DE BOTE DE 36FT PARA EL FORTALECIMIENTO DEL APOYO LOGÍSTICO, DE TRANSPORTE Y OPERACIONES FLUVIAL/MARÍTIMO DE LA ARMADA NACIONAL EN EL DEPARTAMENTO DE SUCRE, se encuentra con de estudios previos y fue radicado en la oficina de contratación el 2 de octubre de 2024."/>
    <s v="MOTOS, CARROS, CAMIONES, BOTES, UNIDADES MOVILES "/>
  </r>
  <r>
    <s v="MT395"/>
    <s v="8"/>
    <s v="Institucionalidad Cercana a la Gente"/>
    <s v="Tasa de hurto a comercio por cien mil habitantes reducida en el departamento de Sucre"/>
    <s v="41"/>
    <s v="Tasa"/>
    <s v="2023"/>
    <s v="SIEDCO – Policía Nacional"/>
    <s v="35"/>
    <s v="16 Paz,_x000a_justicia e_x000a_instituciones_x000a_sólidas"/>
    <s v="Sucre Segura para Todos"/>
    <s v="61"/>
    <s v="Sucre Tierra Segura"/>
    <s v="Gobierno Territorial"/>
    <s v="45"/>
    <s v="Fortalecimiento de la convivencia y la seguridad ciudadana"/>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4"/>
    <s v="No acumulativo"/>
    <x v="24"/>
    <n v="4"/>
    <n v="4"/>
    <n v="4"/>
    <n v="4"/>
    <s v="Estrategia Sucre Escucha, Estrategia de Atención Integral a la Población Migrante, Estrategia para la Lucha contra la trata de personas, Estategia contra la extorsión y Secuestro. (BPIN: ) (Meta del Proyecto: 4) (Ejecución 2024: 4)"/>
    <s v="1. Estrategia Sucre Escucha_x000a_2. Atención Integral a población migrante._x000a_3. Estrategia para la lucha contra la trata de personas._x000a_4. Estrategia Contra la Extorsión y Secuestro (Tipo Banco: Banco de Gestiones) (Meta de la gestión: 4)"/>
    <s v="1. Estrategia Sucre Escucha_x000a_2. Atención Integral a población migrante._x000a_3. Estrategia para la lucha contra la trata de personas._x000a_4. Estrategia Contra la Extorsión y Secuestro (Tipo de banco: Banco de Gestiones) (Meta de la gestión: 4) (Ejecutado: 4)"/>
    <s v="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1) (Tipo de Banco: Banco Territorial) (Estado en Portafolio: En Ejecución)_x000a__x000a_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1) (Tipo de Banco: Banco Territorial) (Estado en Portafolio: Contratado)_x000a__x000a__x000a_ESTRATEGIA SUCRE ESCUCHA, ESTRATEGIA DE ATENCIÓN INTEGRAL A LA POBLACIÓN MIGRANTE, ESTRATEGIA PARA LA LUCHA CONTRA LA TRATA DE PERSONAS, ESTATEGIA CONTRA LA EXTORSIÓN Y SECUESTRO._x000a_ (Meta Programada: 4) (Tipo de Banco: Banco de Gestiones)"/>
    <m/>
    <s v="Estrategia Sucre Escucha, Estrategia de Atención Integral a la Población Migrante, Estrategia para la Lucha contra la trata de personas, Estategia contra la extorsión y Secuestro. (Meta del proyecto: 4) (Tipo de banco: Banco de Gestiones)"/>
    <n v="4"/>
    <n v="1"/>
    <s v="Superior"/>
    <n v="4"/>
    <n v="1"/>
    <s v="Superior"/>
    <m/>
    <n v="0"/>
    <s v="Minimo"/>
    <n v="8"/>
    <n v="1"/>
    <s v="Superior"/>
    <n v="0"/>
    <n v="2500000000"/>
    <n v="0"/>
    <n v="0"/>
    <n v="0"/>
    <n v="0"/>
    <n v="0"/>
    <n v="0"/>
    <n v="0"/>
    <n v="0"/>
    <n v="2500000000"/>
    <n v="0"/>
    <n v="700000000"/>
    <n v="0"/>
    <n v="0"/>
    <n v="0"/>
    <n v="0"/>
    <n v="0"/>
    <n v="0"/>
    <n v="0"/>
    <n v="0"/>
    <n v="700000000"/>
    <n v="0"/>
    <n v="800000000"/>
    <n v="0"/>
    <n v="0"/>
    <n v="0"/>
    <n v="0"/>
    <n v="0"/>
    <n v="0"/>
    <n v="0"/>
    <n v="0"/>
    <n v="800000000"/>
    <n v="0"/>
    <n v="1000000000"/>
    <n v="0"/>
    <n v="0"/>
    <n v="0"/>
    <n v="0"/>
    <n v="0"/>
    <n v="0"/>
    <n v="0"/>
    <n v="0"/>
    <n v="1000000000"/>
    <n v="5000000000"/>
    <s v="Este es el proyecto que apoya la estrategia Sucre Escucha &quot;Violencia cero&quot;_x000a_01/10/2024: El proyecto se encuentra en formulación."/>
    <s v="RESOCIALIZACION JOVENES -INTERVENCION SOCIAL PARA PREVENCION"/>
  </r>
  <r>
    <s v="MT396"/>
    <s v="1"/>
    <s v="Institucionalidad Cercana a la Gente"/>
    <s v="Número de personas privadas de la libertad en el EMSPC la Vega de Sincelejo, atendidas en Brigadas jurídicas y de bienestar"/>
    <s v="54"/>
    <s v="Número"/>
    <s v="2023"/>
    <s v="Informe de Gestión Secretaria de Interior Departamental"/>
    <s v="300"/>
    <s v="16 Paz, justicia e instituciones sólidas"/>
    <s v="Sucre Segura para Todos"/>
    <s v="62"/>
    <s v="Resocialización con oportunidades."/>
    <s v="Justicia y del Derecho"/>
    <s v="12"/>
    <s v="Sistema penitenciario y carcelario en el marco de los derechos humanos"/>
    <s v="1206"/>
    <s v="Servicio de bienestar a la población privada de libertad"/>
    <s v="1206007"/>
    <s v="Personas privadas de la libertad con Servicio de bienestar"/>
    <s v="120600700"/>
    <s v="Hace referencia a los diferentes Servicio de bienestar que reciben las personas privadas de la libertad"/>
    <s v="Número de personas"/>
    <s v="No"/>
    <s v="Número"/>
    <n v="120"/>
    <s v="Acumulativo"/>
    <x v="24"/>
    <n v="35"/>
    <n v="25"/>
    <n v="30"/>
    <n v="30"/>
    <s v="ENTREGA DE KITS DE ASEO Y LIMPIEZA A MUJERES PRIVADAS DE LA LIBERTAD EN LA CÁRCEL LA VEGA (BPIN: Por Gestión) (Meta del Proyecto: 35) (Ejecución 2024: 35)"/>
    <s v="ENTREGA DE KITS DE ASEO Y LIMPIEZA A MUJERES PRIVADAS DE LA LIBERTAD EN LA CÁRCEL LA VEGA_x000a__x000a_TALLER DE AUTOESTIMA Y ENTREGA DE CALZADO A  MUJERES  PRIVADA DE LA LIBERTAD (Tipo Banco: Banco de Gestiones) (Meta de la gestión: 25)"/>
    <s v="ENTREGA DE KITS DE ASEO Y LIMPIEZA A MUJERES PRIVADAS DE LA LIBERTAD EN LA CÁRCEL LA VEGA_x000a__x000a_TALLER DE AUTOESTIMA Y ENTREGA DE CALZADO A  MUJERES  PRIVADA DE LA LIBERTAD (Tipo de banco: Banco de Gestiones) (Meta de la gestión: 25) (Ejecutado: 57)"/>
    <s v="ENTREGA DE KITS DE ASEO Y LIMPIEZA A MUJERES PRIVADAS DE LA LIBERTAD EN LA CÁRCEL LA VEGA_x000a__x000a__x000a_ (Meta Programada: 30) (Tipo de Banco: Banco de Gestiones)"/>
    <m/>
    <s v="PROYECTO PARA DOTACION DE LOS INTERNOS DE LAS CARCELES, CARCELETAS, URIS Y ESTACIONES DE POLICIA (Bpin: )"/>
    <n v="35"/>
    <n v="1"/>
    <s v="Superior"/>
    <n v="57"/>
    <n v="1"/>
    <s v="Superior"/>
    <m/>
    <n v="1"/>
    <s v="Superior"/>
    <n v="92"/>
    <n v="0.76666666666666672"/>
    <s v="Alto"/>
    <n v="20000000"/>
    <n v="0"/>
    <n v="0"/>
    <n v="0"/>
    <n v="0"/>
    <n v="0"/>
    <n v="0"/>
    <n v="0"/>
    <n v="0"/>
    <n v="0"/>
    <n v="20000000"/>
    <n v="20000000"/>
    <n v="0"/>
    <n v="0"/>
    <n v="0"/>
    <n v="0"/>
    <n v="0"/>
    <n v="0"/>
    <n v="0"/>
    <n v="0"/>
    <n v="0"/>
    <n v="20000000"/>
    <n v="20000000"/>
    <n v="0"/>
    <n v="0"/>
    <n v="0"/>
    <n v="0"/>
    <n v="0"/>
    <n v="0"/>
    <n v="0"/>
    <n v="0"/>
    <n v="0"/>
    <n v="20000000"/>
    <n v="20000000"/>
    <n v="0"/>
    <n v="0"/>
    <n v="0"/>
    <n v="0"/>
    <n v="0"/>
    <n v="0"/>
    <n v="0"/>
    <n v="0"/>
    <n v="0"/>
    <n v="20000000"/>
    <n v="80000000"/>
    <s v="Se encuentra programada para la ultima semana de octubre."/>
    <s v="cofinanciacion para proyectos resocializacion internos"/>
  </r>
  <r>
    <s v="MT397"/>
    <s v="2"/>
    <s v="Institucionalidad Cercana a la Gente"/>
    <s v="Número de personas privadas de la libertad en el EMSPC la Vega de Sincelejo, atendidas en Brigadas jurídicas y de bienestar"/>
    <s v="54"/>
    <s v="Número"/>
    <s v="2023"/>
    <s v="Informe de Gestión Secretaria de Interior Departamental"/>
    <s v="300"/>
    <s v="16 Paz, justicia e instituciones sólidas"/>
    <s v="Sucre Segura para Todos"/>
    <s v="62"/>
    <s v="Resocialización con oportunidades."/>
    <s v="Justicia y del Derecho"/>
    <s v="12"/>
    <s v="Sistema penitenciario y carcelario en el marco de los derechos humanos"/>
    <s v="1206"/>
    <s v="Servicio de resocialización de personas privadas de la libertad"/>
    <s v="1206005"/>
    <s v="Personas privadas de la libertad (PPL) que reciben Servicio de resocialización"/>
    <s v="120600500"/>
    <s v="Son los diferentes Servicio que reciben las personas privadas de la libertad para buscar su resocialización"/>
    <s v="Número de personas"/>
    <s v="No"/>
    <s v="Número"/>
    <n v="120"/>
    <s v="Acumulativo"/>
    <x v="24"/>
    <n v="32"/>
    <n v="28"/>
    <n v="30"/>
    <n v="30"/>
    <s v="SE REALIZÓ UNA JORNADA DE ATENCION INTEGRAL DE PERSONAS PRIVADAS DE LA LIBERTAD EN LA CARCEL DE MINIMA, MEDIA Y ALTA SEGURIDAD LA VEGA (BPIN: Por Gestión) (Meta del Proyecto: ) (Ejecución 2024: 32)"/>
    <s v="JORNADA DE ATENCION JURIDICA A 46   PERSONAS PRIVADAS DE LA LIBERTAD EN LA CARCEL DE MINIMA, MEDIA Y ALTA SEGURIDAD LA VEGA (Tipo Banco: Banco de Gestiones) (Meta de la gestión: 28)"/>
    <s v="JORNADA DE ATENCION JURIDICA A 46   PERSONAS PRIVADAS DE LA LIBERTAD EN LA CARCEL DE MINIMA, MEDIA Y ALTA SEGURIDAD LA VEGA (Tipo de banco: Banco de Gestiones) (Meta de la gestión: 28) (Ejecutado: 36)"/>
    <s v="JORNADA DE ATENCION INTEGRAL DE PERSONAS PRIVADAS DE LA LIBERTAD EN LA CARCEL DE MINIMA, MEDIA Y ALTA SEGURIDAD LA VEGA (BPIN: Por Gestión)_x000a__x000a_JORNADA DE ATENCION JURIDICA A 30  PERSONAS PRIVADAS DE LA LIBERTAD EN LA CARCEL DE MINIMA, MEDIA Y ALTA SEGURIDAD LA VEGA (Meta Programada: 30) (Tipo de Banco: Banco de Gestiones)"/>
    <m/>
    <s v="JORNADA DE ATENCION INTEGRAL DE PERSONAS PRIVADAS DE LA LIBERTAD EN LA CARCEL DE MINIMA, MEDIA Y ALTA SEGURIDAD LA VEGA (Bpin: Por Gestión) (Meta del proyecto: 32)"/>
    <n v="32"/>
    <n v="1"/>
    <s v="Superior"/>
    <n v="36"/>
    <n v="1"/>
    <s v="Superior"/>
    <m/>
    <n v="0"/>
    <s v="Minimo"/>
    <n v="68"/>
    <n v="0.56666666666666665"/>
    <s v="Medio"/>
    <n v="30000000"/>
    <n v="100000000"/>
    <n v="0"/>
    <n v="0"/>
    <n v="0"/>
    <n v="0"/>
    <n v="0"/>
    <n v="0"/>
    <n v="0"/>
    <n v="0"/>
    <n v="130000000"/>
    <n v="30000000"/>
    <n v="100000000"/>
    <n v="0"/>
    <n v="0"/>
    <n v="0"/>
    <n v="0"/>
    <n v="0"/>
    <n v="0"/>
    <n v="0"/>
    <n v="0"/>
    <n v="130000000"/>
    <n v="30000000"/>
    <n v="100000000"/>
    <n v="0"/>
    <n v="0"/>
    <n v="0"/>
    <n v="0"/>
    <n v="0"/>
    <n v="0"/>
    <n v="0"/>
    <n v="0"/>
    <n v="130000000"/>
    <n v="30000000"/>
    <n v="100000000"/>
    <n v="0"/>
    <n v="0"/>
    <n v="0"/>
    <n v="0"/>
    <n v="0"/>
    <n v="0"/>
    <n v="0"/>
    <n v="0"/>
    <n v="130000000"/>
    <n v="520000000"/>
    <s v="01/10/2024 Participaron 32 personas privadas de la libertad y se espera poder apoyar a otros miembvros de esa comunidad antes de terminar el año"/>
    <s v="con gestion alianzas, presencia institucional con servicios (brigadas de atencion ejem sandra, cecar intervencion, elementos de trabajo con sena, modisteria, artes y oficios)"/>
  </r>
  <r>
    <s v="MT398"/>
    <s v="3"/>
    <s v="Institucionalidad Cercana a la Gente"/>
    <s v="Número de personas privadas de la libertad en el EMSPC la Vega de Sincelejo, atendidas en Brigadas jurídicas y de bienestar"/>
    <s v="54"/>
    <s v="Número"/>
    <s v="2023"/>
    <s v="Informe de Gestión Secretaria de Interior Departamental"/>
    <s v="300"/>
    <s v="16 Paz, justicia e instituciones sólidas"/>
    <s v="Sucre Segura para Todos"/>
    <s v="62"/>
    <s v="Resocialización con oportunidades."/>
    <s v="Justicia y del Derecho"/>
    <s v="12"/>
    <s v="Sistema penitenciario y carcelario en el marco de los derechos humanos"/>
    <s v="1206"/>
    <s v="Infraestructura penitenciaria y carcelaria dotada"/>
    <s v="1206008"/>
    <s v="Establecimientos de reclusión (nacionales y territoriales) dotados"/>
    <s v="120600800"/>
    <s v="Corresponde a la dotación realizada a infraestuctura de los centros penitenciarios y carcelarios."/>
    <s v="Número de establecimientos de reclusión"/>
    <s v="No"/>
    <s v="Número"/>
    <n v="2"/>
    <s v="Acumulativo"/>
    <x v="24"/>
    <n v="0"/>
    <n v="0"/>
    <n v="1"/>
    <n v="1"/>
    <m/>
    <m/>
    <m/>
    <s v="En el Marco del Proyecto: FORTALECIMIENTO DE LAS CONDICIONES DE CALIDAD DE VIDA DE LOS INTEGRANTES DEL COMITÉ DE ORDEN PUBLICO Y LOS PRIVADOS DE LA LIBERTAD EN EL DEPARTAMENTO DE SUCRE, se dotaran los establecimientos de reclusión: Carcel Militar Brigrada de Infantería de Marina, y Carceletas de Policía en distintos municipios. (Meta Programada: 2) (Tipo de Banco: Banco de Gestiones)"/>
    <m/>
    <m/>
    <m/>
    <m/>
    <m/>
    <n v="0"/>
    <n v="0"/>
    <s v="Minimo"/>
    <m/>
    <n v="0"/>
    <s v="Minimo"/>
    <n v="0"/>
    <n v="0"/>
    <s v="Minimo"/>
    <n v="30000000"/>
    <n v="100000000"/>
    <n v="0"/>
    <n v="0"/>
    <n v="0"/>
    <n v="0"/>
    <n v="0"/>
    <n v="0"/>
    <n v="0"/>
    <n v="0"/>
    <n v="130000000"/>
    <n v="30000000"/>
    <n v="100000000"/>
    <n v="0"/>
    <n v="0"/>
    <n v="0"/>
    <n v="0"/>
    <n v="0"/>
    <n v="0"/>
    <n v="0"/>
    <n v="0"/>
    <n v="130000000"/>
    <n v="30000000"/>
    <n v="100000000"/>
    <n v="0"/>
    <n v="0"/>
    <n v="0"/>
    <n v="0"/>
    <n v="0"/>
    <n v="0"/>
    <n v="0"/>
    <n v="0"/>
    <n v="130000000"/>
    <n v="30000000"/>
    <n v="100000000"/>
    <n v="0"/>
    <n v="0"/>
    <n v="0"/>
    <n v="0"/>
    <n v="0"/>
    <n v="0"/>
    <n v="0"/>
    <n v="0"/>
    <n v="130000000"/>
    <n v="520000000"/>
    <m/>
    <s v="dotacion o adecuaciones menores"/>
  </r>
  <r>
    <s v="MT399"/>
    <s v="1"/>
    <s v="Institucionalidad Cercana a la Gente"/>
    <s v="Proporción de casos de trata de persona atendidos"/>
    <s v="1"/>
    <s v="Porcentaje"/>
    <s v="2023"/>
    <s v="Ministerio de Interio"/>
    <s v="1"/>
    <s v="5. Igualdad de Género._x000a_8. Trabajo decente y Crecimiento Económico._x000a_16. Paz Justicia e Instituciones sólidas."/>
    <s v="Sucre Segura para Todos"/>
    <s v="63"/>
    <s v="Lucha contra la trata de personas, oportunidad para prevenir y proteger."/>
    <s v="Organismos de Control"/>
    <s v="25"/>
    <s v="Fortalecimiento del control y la vigilancia de la gestión fiscal y resarcimiento al daño del patrimonio público"/>
    <s v="2502"/>
    <s v="Servicio de asistencia técnica para atención, orientación y asesoría en materia de Derechos Humanos, el Derecho Internacional Humanitario y en escenarios de paz"/>
    <s v="2502002"/>
    <s v="Personas asistidas técnicamente"/>
    <s v="250200200"/>
    <s v="Desarrollo de las acciones orientadas a la atención y  tramite de peticiones presentadas por los ciudadanos, en materia de Derechos Humanos, DerechoInternacional Humanitario y en el proceso de construcción de la paz"/>
    <s v="Número de personas"/>
    <s v="No"/>
    <s v="Número"/>
    <n v="8"/>
    <s v="Acumulativo"/>
    <x v="24"/>
    <n v="2"/>
    <n v="2"/>
    <n v="2"/>
    <n v="2"/>
    <s v="Eventos de trata de personas asisitidos (por evento de ocurrencia) (BPIN: Recursos Propios) (Meta del Proyecto: 2) (Ejecución 2024: )"/>
    <s v="EVENTOS DE TRATA DE PERSONAS ASISITIDOS (POR EVENTO DE OCURRENCIA) (Tipo Banco: Banco de Gestiones) (Meta de la gestión: 2)"/>
    <m/>
    <s v="Eventos de trata de personas asisitidos (por evento de ocurrencia)_x000a__x000a_EVENTOS DE TRATA DE PERSONAS ASISITIDOS (POR EVENTO DE OCURRENCIA) (Meta Programada: 2) (Tipo de Banco: Banco de Gestiones)"/>
    <m/>
    <s v="Eventos de trata de personas asisitidos (por evento de ocurrencia) (Bpin: )"/>
    <n v="0"/>
    <n v="1"/>
    <s v="Superior"/>
    <n v="0"/>
    <n v="1"/>
    <s v="Superior"/>
    <m/>
    <n v="1"/>
    <s v="Superior"/>
    <n v="0"/>
    <n v="0"/>
    <s v="Minimo"/>
    <n v="0"/>
    <n v="50000000"/>
    <n v="0"/>
    <n v="0"/>
    <n v="0"/>
    <n v="0"/>
    <n v="0"/>
    <n v="0"/>
    <n v="0"/>
    <n v="0"/>
    <n v="50000000"/>
    <n v="0"/>
    <n v="50000000"/>
    <n v="0"/>
    <n v="0"/>
    <n v="0"/>
    <n v="0"/>
    <n v="0"/>
    <n v="0"/>
    <n v="0"/>
    <n v="0"/>
    <n v="50000000"/>
    <n v="0"/>
    <n v="100000000"/>
    <n v="0"/>
    <n v="0"/>
    <n v="0"/>
    <n v="0"/>
    <n v="0"/>
    <n v="0"/>
    <n v="0"/>
    <n v="0"/>
    <n v="100000000"/>
    <n v="0"/>
    <n v="100000000"/>
    <n v="0"/>
    <n v="0"/>
    <n v="0"/>
    <n v="0"/>
    <n v="0"/>
    <n v="0"/>
    <n v="0"/>
    <n v="0"/>
    <n v="100000000"/>
    <n v="300000000"/>
    <s v="01/10/2024: esta meta se llecva a cabo en casos de ocurrencias, hasta la fecha no se han comprobado la ocurrencia del delito de trata de personas."/>
    <s v="Asesorías psicojurídicas y acompañamiento a comunidades vulnerables del departamento de Sucre"/>
  </r>
  <r>
    <s v="MT400"/>
    <s v="2"/>
    <s v="Institucionalidad Cercana a la Gente"/>
    <s v="Porcentaje de espacios comunitarios e institucionales de participación de los grupos étnicos fortalecidos"/>
    <s v="0,25"/>
    <s v="Porcentaje"/>
    <s v="2023"/>
    <s v="Marco normativo decreto1640 del 2020-Ordenanza 025 de 2008, articulo 4; Ordenanza 037 de 2009, articulo 12; y Decreto 2957 de 2010"/>
    <s v="1"/>
    <s v="10 reducción de las desigualdades"/>
    <s v="Sucre Segura para Todos"/>
    <s v="63"/>
    <s v="Lucha contra la trata de personas, oportunidad para prevenir y proteger."/>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1"/>
    <s v="No acumulativo"/>
    <x v="24"/>
    <n v="1"/>
    <n v="1"/>
    <n v="1"/>
    <n v="1"/>
    <s v="CONMEMORACION DEL DIA MUNDIAL CONTRA LA TRATA DE PERSONAS (BPIN: Por Gestión) (Meta del Proyecto: 1) (Ejecución 2024: 1)"/>
    <s v="EVENTO DE TRATA DE PERSONAS.   (Tipo Banco: Banco de Gestiones) (Meta de la gestión: 1)"/>
    <s v="EVENTO DE TRATA DE PERSONAS.   (Tipo de banco: Banco de Gestiones) (Meta de la gestión: 1) (Ejecutado: 1)"/>
    <s v="EVENTO DE TRATA DE PERSONAS.  (CELEBRACIÓN DEL DÍA MUNDIAL DE TRATA DE PERSONAS) (Meta Programada: 1) (Tipo de Banco: Banco de Gestiones)"/>
    <m/>
    <s v="CONMEMORACION DEL DIA MUNDIAL CONTRA LA TRATA DE PERSONAS (Meta del proyecto: 1) (Tipo de banco: Banco de Gestiones)"/>
    <n v="1"/>
    <n v="1"/>
    <s v="Superior"/>
    <n v="1"/>
    <n v="1"/>
    <s v="Superior"/>
    <m/>
    <n v="0"/>
    <s v="Minimo"/>
    <n v="2"/>
    <n v="1"/>
    <s v="Superior"/>
    <n v="0"/>
    <n v="50000000"/>
    <n v="0"/>
    <n v="0"/>
    <n v="0"/>
    <n v="0"/>
    <n v="0"/>
    <n v="0"/>
    <n v="0"/>
    <n v="0"/>
    <n v="50000000"/>
    <n v="0"/>
    <n v="50000000"/>
    <n v="0"/>
    <n v="0"/>
    <n v="0"/>
    <n v="0"/>
    <n v="0"/>
    <n v="0"/>
    <n v="0"/>
    <n v="0"/>
    <n v="50000000"/>
    <n v="30000000"/>
    <n v="80000000"/>
    <n v="0"/>
    <n v="0"/>
    <n v="0"/>
    <n v="0"/>
    <n v="0"/>
    <n v="0"/>
    <n v="0"/>
    <n v="0"/>
    <n v="110000000"/>
    <n v="0"/>
    <n v="100000000"/>
    <n v="0"/>
    <n v="0"/>
    <n v="0"/>
    <n v="0"/>
    <n v="0"/>
    <n v="0"/>
    <n v="0"/>
    <n v="0"/>
    <n v="100000000"/>
    <n v="310000000"/>
    <s v="01/10/24: Se realizo la contratación para la mesa de concertanción indigena, la vconsultiva afro y el encuetro cultural con el pueblo room el dia 30 de septiembre de 2024, las cuales se encuentran programadas para desarrollar en el mes de octubre, Se contrato por un valor de 219 millones y en la matriz de PPI se encuentran 50 millones."/>
    <s v="Generar procesos para el fortalecimiento organizativo y de practicas de gobierno propio de la kumpañy Room gitana"/>
  </r>
  <r>
    <s v="MT401"/>
    <s v="1"/>
    <s v="Institucionalidad Cercana a la Gente"/>
    <s v="Tasa de hurto a personas en el departamento de Sucre por cada 100.000 habitantes"/>
    <s v="219,2"/>
    <s v="Tasa"/>
    <s v="2023"/>
    <s v="SIEDCO – Policía Nacional"/>
    <s v="213"/>
    <s v="16. Paz Justicia e Instituciones sólidas"/>
    <s v="Sucre Segura para Todos"/>
    <s v="64"/>
    <s v="Oportunidades para jóvenes infractores en el Departamento de Sucre."/>
    <s v="Inclusión Social y Reconciliación"/>
    <s v="41"/>
    <s v="Desarrollo Integral de la Primera infancia a la juventud y fortalecimiento de las capacidades de las familias de niñas niños y adolescentes"/>
    <s v="4102"/>
    <s v="Centros de Atención Especializada - CAE para el restablecimiento de derechos construidos"/>
    <s v="4102026"/>
    <s v="Centros de Atención Especializada - CAE para el restablecimiento de derechos construidos"/>
    <s v="410202600"/>
    <s v="Construcción de centros que brindan atención a los adolescentes vinculados al Sistema de Responsabilidad Penal para Adolescentes brindándoles atención con Servicio de salud, educación, deporte, cultura, recreación y la restauración de los vínculos familiares."/>
    <s v="Número de centros"/>
    <s v="No"/>
    <s v="Número"/>
    <n v="1"/>
    <s v="Acumulativo"/>
    <x v="24"/>
    <n v="0"/>
    <n v="0"/>
    <n v="0"/>
    <n v="1"/>
    <m/>
    <m/>
    <m/>
    <m/>
    <m/>
    <s v="CONSTRUCCION DEL CENTRO DE ATENCIÓN AL MENOR INFRACTOR (Bpin: ) (Meta del proyecto: 1) (Tipo de banco: Banco de Gestiones)"/>
    <m/>
    <m/>
    <m/>
    <m/>
    <m/>
    <m/>
    <m/>
    <m/>
    <m/>
    <n v="0"/>
    <n v="0"/>
    <s v="Minimo"/>
    <n v="0"/>
    <n v="100000000"/>
    <n v="0"/>
    <n v="0"/>
    <n v="0"/>
    <n v="0"/>
    <n v="0"/>
    <n v="0"/>
    <n v="0"/>
    <n v="0"/>
    <n v="100000000"/>
    <n v="0"/>
    <n v="1000000000"/>
    <n v="0"/>
    <n v="0"/>
    <n v="0"/>
    <n v="0"/>
    <n v="0"/>
    <n v="0"/>
    <n v="0"/>
    <n v="0"/>
    <n v="1000000000"/>
    <n v="0"/>
    <n v="1000000000"/>
    <n v="0"/>
    <n v="0"/>
    <n v="0"/>
    <n v="0"/>
    <n v="0"/>
    <n v="0"/>
    <n v="0"/>
    <n v="0"/>
    <n v="1000000000"/>
    <n v="0"/>
    <n v="0"/>
    <n v="0"/>
    <n v="0"/>
    <n v="0"/>
    <n v="0"/>
    <n v="0"/>
    <n v="0"/>
    <n v="0"/>
    <n v="0"/>
    <n v="0"/>
    <n v="2100000000"/>
    <s v="La gobernación propone colocar el lote de San Cayetano. La alcaldía de Sincelejo ejecutaría la construcción del proyecto"/>
    <s v="Centro de atencion para el menor infractor san cayetano- por gestion"/>
  </r>
  <r>
    <s v="MT402"/>
    <s v="1"/>
    <s v="Institucionalidad Cercana a la Gente"/>
    <s v="Número de hurtos a entidades comerciales"/>
    <s v="453"/>
    <s v="Número"/>
    <s v="2023"/>
    <s v="SIEDCO – Policía Nacional"/>
    <s v="410"/>
    <s v="16 Paz, justicia e instituciones sólidas"/>
    <s v="Sucre Segura para Todos"/>
    <s v="65"/>
    <s v="Sucre, Libre de Oferta de Droga"/>
    <s v="Gobierno Territorial"/>
    <s v="45"/>
    <s v="Fortalecimiento de la convivencia y la seguridad ciudadana"/>
    <s v="4501"/>
    <s v="Servicio de dotación para la movilidad operacional y el apoyo logístico"/>
    <s v="4501079"/>
    <s v="Unidades dotadas"/>
    <s v="450107900"/>
    <s v="Corresponde a los medios de transporte terrestre y fluvial que apoyan el desarrollo de las operaciones de policia."/>
    <s v="Número de unidades"/>
    <s v="No"/>
    <s v="Número"/>
    <n v="5"/>
    <s v="Acumulativo"/>
    <x v="24"/>
    <n v="0"/>
    <n v="0"/>
    <n v="5"/>
    <n v="0"/>
    <m/>
    <m/>
    <m/>
    <s v="Adquisición DE VEHICULOS PARA MEJORAR LA RESPUESTA DE LAS FUERZAS MILITARES Y POLICIALES EN EL DEPARTAEMENTO DE Sucre (BPIN: 202500000046308) (Meta del proyecto: 33) (Tipo de Banco: Banco Territorial) (Estado en Portafolio: En gestión de recursos)"/>
    <m/>
    <m/>
    <m/>
    <m/>
    <m/>
    <m/>
    <m/>
    <m/>
    <m/>
    <n v="0"/>
    <s v="Minimo"/>
    <n v="0"/>
    <n v="0"/>
    <s v="Minimo"/>
    <n v="0"/>
    <n v="800000000"/>
    <n v="0"/>
    <n v="0"/>
    <n v="0"/>
    <n v="0"/>
    <n v="0"/>
    <n v="0"/>
    <n v="0"/>
    <n v="0"/>
    <n v="800000000"/>
    <n v="0"/>
    <n v="300000000"/>
    <n v="0"/>
    <n v="0"/>
    <n v="0"/>
    <n v="0"/>
    <n v="0"/>
    <n v="0"/>
    <n v="0"/>
    <n v="0"/>
    <n v="300000000"/>
    <n v="0"/>
    <n v="300000000"/>
    <n v="0"/>
    <n v="0"/>
    <n v="0"/>
    <n v="0"/>
    <n v="0"/>
    <n v="0"/>
    <n v="0"/>
    <n v="0"/>
    <n v="300000000"/>
    <n v="0"/>
    <n v="300000000"/>
    <n v="0"/>
    <n v="0"/>
    <n v="0"/>
    <n v="0"/>
    <n v="0"/>
    <n v="0"/>
    <n v="0"/>
    <n v="0"/>
    <n v="300000000"/>
    <n v="1700000000"/>
    <m/>
    <m/>
  </r>
  <r>
    <s v="MT403"/>
    <s v="1"/>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14"/>
    <s v="Acumulativo"/>
    <x v="24"/>
    <n v="6"/>
    <n v="3"/>
    <n v="2"/>
    <n v="3"/>
    <s v="CONSTRUCCIÓN DE LA MESA MUNICIPAL DE LIBERTAD RELIGIOSA DE TOLU (BPIN: Por Gestión) (Meta del Proyecto: 1) (Ejecución 2024: 1)_x000a__x000a_CELEBRACIÓN DEL DÍA DE LIBERTAD RELIGIOSA Y CULTO EN EL DEPARTAMENTO DE SUCRE (BPIN: Por Gestión) (Meta del Proyecto: 1) (Ejecución 2024: 1)_x000a__x000a_ESPACIOS DE PARTICIPACIÓN CON LA MESA DEPARTAMENTAL DE LIBERTAD RELIGIOSA (BPIN: Por Gestión) (Meta del Proyecto: 2) (Ejecución 2024: 2)_x000a__x000a_APOYO LOGÍSTICO PARA LA REALIZACIÓN DE LA QUINTA MESA DE CONCERTACIÓN DE LA RUTA DEL CIMARRONAJE EN EL MARCO DE LA INICIATIVA RUTA DE LA MEMORIA DEL CANAL DEL DIQUE REALIZADA EN EL DEPARTAMENTO DE SUCRE (BPIN: Por Gestión) (Meta del Proyecto: 1) (Ejecución 2024: 1)_x000a__x000a_CAPACITACIÓN A LOS MIEMBROS DE LA MESA DEPARTAMENTAL DE LIBERTAD RELIGIOSA CON 21 SECRETARIOS DEL INTERIOR (BPIN: Por Gestión) (Meta del Proyecto: 3) (Ejecución 2024: 3)"/>
    <s v="FORTALECIMIENTO DE LOS ESPACIOS DE PARTICIPACIÓN CIUDADANA DEL SECTOR RELIGIOSO._x000a_3 espacios promovidos y realizados._x000a__x0009_Un espacio con miembros de la Mesa Dptal de Asuntos Religioso de planeación y programación plan de acción año 2025. _x000a__x0009_Un espacio de asistencia técnica sobre la Política de Libertad Religiosa y de cultos. _x000a__x0009_ Primer Panel de Libertad Religiosa de Cultos y Conciencia en el municipio San Antonio de Palmito en articulación con Sucre escucha y la Secretaría De Educación Dptal.._x000a_ (Tipo Banco: Banco de Gestiones) (Meta de la gestión: 3)"/>
    <s v="FORTALECIMIENTO DE LOS ESPACIOS DE PARTICIPACIÓN CIUDADANA DEL SECTOR RELIGIOSO._x000a_3 espacios promovidos y realizados._x000a__x0009_Un espacio con miembros de la Mesa Dptal de Asuntos Religioso de planeación y programación plan de acción año 2025. _x000a__x0009_Un espacio de asistencia técnica sobre la Política de Libertad Religiosa y de cultos. _x000a__x0009_ Primer Panel de Libertad Religiosa de Cultos y Conciencia en el municipio San Antonio de Palmito en articulación con Sucre escucha y la Secretaría De Educación Dptal.._x000a_ (Tipo de banco: Banco de Gestiones) (Meta de la gestión: 3) (Ejecutado: 3)"/>
    <s v="APOYO LOGISTICO A LAS MESAS DE PARTICIPACIÓN EFECTIVAS DEL CONSEJO DE PAZ TERRITORIAL EN EL DEPARTAMENTO DE SUCRE (Meta del proyecto: 6) (Tipo de Banco: Banco Territorial)_x000a__x000a_3 FORTALECIMIENTO DE LOS ESPACIOS DE PARTICIPACIÓN CIUDADANA DEL SECTOR RELIGIOSO (Meta Programada: 4) (Tipo de Banco: Banco de Gestiones)"/>
    <s v="3 FORTALECIMIENTO DE LOS ESPACIOS DE PARTICIPACIÓN CIUDADANA DEL SECTOR RELIGIOSO (Meta programada: 4) (Ejecución: 1) (Tipo de banco: Banco de Gestiones)"/>
    <s v="CONGRESO DEPARTAMENTAL DE ACCIÓN COMUNAL (Bpin: )_x000a__x000a_FORTALECIMIENTO DE LOS ESPACIOS DE PARTICIPACIÓN CIUDADANA DEL SECTOR RELIGIOSO (Bpin: Por Gestión)"/>
    <n v="8"/>
    <n v="1"/>
    <s v="Superior"/>
    <n v="3"/>
    <n v="1"/>
    <s v="Superior"/>
    <n v="1"/>
    <n v="1"/>
    <s v="Superior"/>
    <n v="12"/>
    <n v="0.8571428571428571"/>
    <s v="Alto"/>
    <n v="241617500"/>
    <n v="0"/>
    <n v="0"/>
    <n v="0"/>
    <n v="0"/>
    <n v="0"/>
    <n v="0"/>
    <n v="0"/>
    <n v="0"/>
    <n v="0"/>
    <n v="241617500"/>
    <n v="170000000"/>
    <n v="0"/>
    <n v="0"/>
    <n v="0"/>
    <n v="0"/>
    <n v="0"/>
    <n v="0"/>
    <n v="0"/>
    <n v="0"/>
    <n v="0"/>
    <n v="170000000"/>
    <n v="170000000"/>
    <n v="0"/>
    <n v="0"/>
    <n v="0"/>
    <n v="0"/>
    <n v="0"/>
    <n v="0"/>
    <n v="0"/>
    <n v="0"/>
    <n v="0"/>
    <n v="170000000"/>
    <n v="170000000"/>
    <n v="0"/>
    <n v="0"/>
    <n v="0"/>
    <n v="0"/>
    <n v="0"/>
    <n v="0"/>
    <n v="0"/>
    <n v="0"/>
    <n v="0"/>
    <n v="170000000"/>
    <n v="751617500.00000012"/>
    <s v="Se realizo un encuentro de libertad religiosa el dia 4 de julio, _x000a_Se construyeron las mesas municipales de libertad religiosa de encuentros en los municipios de tolú, san antonio de palmito, san onofre, Sampues._x000a_Se llevo a cabo un espacio abierto de la Mesa Departamental y los Secretarios de Gobierno Municipales_x000a_Se ratifico y amplio la mesa departamental de libertad religiosa y de culto el dia 30 de septiembre de 2024"/>
    <s v="* Espacio de participación para promoover la libertad religiosa y culto(2)_x000a_*Espacios de partcipación para promover los derechos (4)"/>
  </r>
  <r>
    <s v="MT404"/>
    <s v="2"/>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Servicio de apoyo financiero para la implementación de proyectos en materia de derechos humanos"/>
    <s v="4502021"/>
    <s v="Proyectos cofinanciados"/>
    <s v="450202100"/>
    <s v="Contempla la asignación de recursos financieros a iniciativas en temas relacionados con derechos humanos y el Derecho Internacional Humanitario."/>
    <s v="Número de proyectos"/>
    <s v="No"/>
    <s v="Número"/>
    <n v="4"/>
    <s v="Acumulativo"/>
    <x v="24"/>
    <n v="0"/>
    <n v="0"/>
    <n v="3"/>
    <n v="1"/>
    <m/>
    <s v="FORTALECIMIENTO A LOS SISTEMAS LOCALES DE JUSTICIA EN  10 MUNICPIOS PRIORIZADOS EN EL DPTO DE SUCRE_x000a__x000a_CONVENIO INTERADMINISTRATIVO No. 684-2025 ENTRE LA NACIÓN - MINISTERIO DE JUSTICIA Y DEL DERECHOY LA GOBERANCION DE SUCRE. (Tipo Banco: Banco de Gestiones) (Meta de la gestión: 1)"/>
    <s v="FORTALECIMIENTO A LOS SISTEMAS LOCALES DE JUSTICIA EN  10 MUNICPIOS PRIORIZADOS EN EL DPTO DE SUCRE_x000a__x000a_CONVENIO INTERADMINISTRATIVO No. 684-2025 ENTRE LA NACIÓN - MINISTERIO DE JUSTICIA Y DEL DERECHOY LA GOBERANCION DE SUCRE. (Tipo de banco: Banco de Gestiones) (Meta de la gestión: 1) (Ejecutado: 1)"/>
    <m/>
    <m/>
    <m/>
    <m/>
    <m/>
    <m/>
    <n v="1"/>
    <n v="1"/>
    <s v="Superior"/>
    <m/>
    <n v="0"/>
    <s v="Minimo"/>
    <n v="1"/>
    <n v="0.25"/>
    <s v="Minimo"/>
    <n v="50000000"/>
    <n v="0"/>
    <n v="0"/>
    <n v="0"/>
    <n v="0"/>
    <n v="0"/>
    <n v="0"/>
    <n v="0"/>
    <n v="0"/>
    <n v="0"/>
    <n v="50000000"/>
    <n v="50000000"/>
    <n v="0"/>
    <n v="0"/>
    <n v="0"/>
    <n v="0"/>
    <n v="0"/>
    <n v="0"/>
    <n v="0"/>
    <n v="0"/>
    <n v="0"/>
    <n v="50000000"/>
    <n v="50000000"/>
    <n v="0"/>
    <n v="0"/>
    <n v="0"/>
    <n v="0"/>
    <n v="0"/>
    <n v="0"/>
    <n v="0"/>
    <n v="0"/>
    <n v="0"/>
    <n v="50000000"/>
    <n v="50000000"/>
    <n v="0"/>
    <n v="0"/>
    <n v="0"/>
    <n v="0"/>
    <n v="0"/>
    <n v="0"/>
    <n v="0"/>
    <n v="0"/>
    <n v="0"/>
    <n v="50000000"/>
    <n v="200000000"/>
    <m/>
    <s v="implementar estrategiás de prevección en la ciudadania para evitar la captación de pesonas a través de las redes sociales."/>
  </r>
  <r>
    <s v="MT405"/>
    <s v="3"/>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Salón comunal dotado"/>
    <s v="4502008"/>
    <s v="Salones comunales dotados"/>
    <s v="450200800"/>
    <s v="Incluye la dotación a la infraestructura construida. "/>
    <s v="Número de salones comunales"/>
    <s v="No"/>
    <s v="Número"/>
    <n v="5"/>
    <s v="Acumulativo"/>
    <x v="24"/>
    <n v="0"/>
    <n v="0"/>
    <n v="5"/>
    <n v="0"/>
    <m/>
    <s v="Fortalecimiento de las organizaciones sociales y comunales, mediante el Proyecto Educativo Institucional-PEI EPAC 2024-2027, desarrollado por la Escuela Politécnica de Artes y Ciencias de Sucre para priorizar la transformación digital, las artes emergente (Tipo Banco: Banco de Gestiones) (Meta de la gestión: 1)_x000a__x000a_DOTACIÓN A LA FEDERACIÓN COMUNAL DE SUCRE: UN COMPUTADOR DE SCRTORIO COMPLETO (MONITOR, CPU, TECLADO) (Tipo Banco: Banco de Gestiones) (Meta de la gestión: 1)"/>
    <s v="DOTACIÓN A LA FEDERACIÓN COMUNAL DE SUCRE: UN COMPUTADOR DE SCRTORIO COMPLETO (MONITOR, CPU, TECLADO) (Tipo de banco: Banco de Gestiones) (Meta de la gestión: 1) (Ejecutado: 1)"/>
    <s v="Proyectos de dotación de salones comunales en el departamento de sucre (por formular)"/>
    <m/>
    <m/>
    <m/>
    <m/>
    <m/>
    <n v="1"/>
    <n v="1"/>
    <s v="Superior"/>
    <m/>
    <n v="0"/>
    <s v="Minimo"/>
    <n v="1"/>
    <n v="0.2"/>
    <s v="Minimo"/>
    <n v="0"/>
    <n v="0"/>
    <n v="0"/>
    <n v="0"/>
    <n v="0"/>
    <n v="0"/>
    <n v="0"/>
    <n v="0"/>
    <n v="0"/>
    <n v="0"/>
    <n v="0"/>
    <n v="0"/>
    <n v="0"/>
    <n v="0"/>
    <n v="0"/>
    <n v="0"/>
    <n v="0"/>
    <n v="0"/>
    <n v="0"/>
    <n v="0"/>
    <n v="0"/>
    <n v="0"/>
    <n v="0"/>
    <n v="0"/>
    <n v="0"/>
    <n v="0"/>
    <n v="0"/>
    <n v="0"/>
    <n v="0"/>
    <n v="0"/>
    <n v="0"/>
    <n v="0"/>
    <n v="0"/>
    <n v="80000000"/>
    <n v="0"/>
    <n v="0"/>
    <n v="0"/>
    <n v="0"/>
    <n v="0"/>
    <n v="0"/>
    <n v="0"/>
    <n v="0"/>
    <n v="0"/>
    <n v="80000000"/>
    <n v="80000000"/>
    <m/>
    <s v="Proyectos de dotación de salones comunales en el departamento de sucre"/>
  </r>
  <r>
    <s v="MT406"/>
    <s v="4"/>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Documentos normativos"/>
    <s v="4502026"/>
    <s v="Documentos normativos realizados"/>
    <s v="450202600"/>
    <s v="Incluye la realización de los documentos de contenido normativo para la reglamentación de las diferentes lineas de acción del programa."/>
    <s v="Número de documentos"/>
    <s v="No"/>
    <s v="Número"/>
    <n v="2"/>
    <s v="Acumulativo"/>
    <x v="24"/>
    <n v="0"/>
    <n v="2"/>
    <n v="0"/>
    <n v="0"/>
    <m/>
    <s v="ACTO ADMINISTRATIVO QUE REGLAMENTE EL FUNCIONAMIENTO DEL CONSEJO DEPARTAMENTAL DE PAZ._x000a_ (Tipo Banco: Banco de Gestiones) (Meta de la gestión: 1)_x000a__x000a__x000a_PLAN ESTRATÉGICO DE SEGURIDAD Y PROTECCIÓN – PESP. (Tipo Banco: Banco de Gestiones) (Meta de la gestión: 1)"/>
    <s v="ACTO ADMINISTRATIVO QUE REGLAMENTE EL FUNCIONAMIENTO DEL CONSEJO DEPARTAMENTAL DE PAZ._x000a_ (Tipo de banco: Banco de Gestiones) (Meta de la gestión: 1) (Ejecutado: 1)_x000a__x000a__x000a_PLAN ESTRATÉGICO DE SEGURIDAD Y PROTECCIÓN – PESP. (Tipo de banco: Banco de Gestiones) (Meta de la gestión: 1) (Ejecutado: 1)"/>
    <m/>
    <m/>
    <m/>
    <m/>
    <m/>
    <m/>
    <n v="2"/>
    <n v="1"/>
    <s v="Superior"/>
    <m/>
    <m/>
    <m/>
    <n v="2"/>
    <n v="1"/>
    <s v="Superior"/>
    <n v="0"/>
    <n v="0"/>
    <n v="0"/>
    <n v="0"/>
    <n v="0"/>
    <n v="0"/>
    <n v="0"/>
    <n v="0"/>
    <n v="0"/>
    <n v="0"/>
    <n v="0"/>
    <n v="0"/>
    <n v="0"/>
    <n v="0"/>
    <n v="0"/>
    <n v="0"/>
    <n v="0"/>
    <n v="0"/>
    <n v="0"/>
    <n v="0"/>
    <n v="0"/>
    <n v="0"/>
    <n v="160000000"/>
    <n v="0"/>
    <n v="0"/>
    <n v="0"/>
    <n v="0"/>
    <n v="0"/>
    <n v="0"/>
    <n v="0"/>
    <n v="0"/>
    <n v="0"/>
    <n v="160000000"/>
    <n v="0"/>
    <n v="0"/>
    <n v="0"/>
    <n v="0"/>
    <n v="0"/>
    <n v="0"/>
    <n v="0"/>
    <n v="0"/>
    <n v="0"/>
    <n v="0"/>
    <n v="0"/>
    <n v="160000000"/>
    <m/>
    <s v="Cumplimiento al acuerdo de paz"/>
  </r>
  <r>
    <s v="MT407"/>
    <s v="5"/>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Servicio de organización de procesos electorales"/>
    <s v="4502025"/>
    <s v="procesos electorales realizados"/>
    <s v="450202500"/>
    <s v="Incluye la disposición de los espacios y la logística para el desarrollo de procesos electorales. "/>
    <s v="Número de procesos electorales"/>
    <s v="No"/>
    <s v="Número"/>
    <n v="3"/>
    <s v="Acumulativo"/>
    <x v="24"/>
    <n v="0"/>
    <n v="0"/>
    <n v="2"/>
    <n v="1"/>
    <m/>
    <m/>
    <m/>
    <m/>
    <m/>
    <s v="ELECCIONES AUTORIDADES LOCALES (Bpin: ) (Meta del proyecto: 1) (Tipo de banco: Banco de Gestiones)"/>
    <m/>
    <m/>
    <m/>
    <m/>
    <m/>
    <m/>
    <m/>
    <n v="0"/>
    <s v="Minimo"/>
    <n v="0"/>
    <n v="0"/>
    <s v="Minimo"/>
    <n v="0"/>
    <n v="0"/>
    <n v="0"/>
    <n v="0"/>
    <n v="0"/>
    <n v="0"/>
    <n v="0"/>
    <n v="0"/>
    <n v="0"/>
    <n v="0"/>
    <n v="0"/>
    <n v="250000000"/>
    <n v="0"/>
    <n v="0"/>
    <n v="0"/>
    <n v="0"/>
    <n v="0"/>
    <n v="0"/>
    <n v="0"/>
    <n v="0"/>
    <n v="0"/>
    <n v="250000000"/>
    <n v="0"/>
    <n v="0"/>
    <n v="0"/>
    <n v="0"/>
    <n v="0"/>
    <n v="0"/>
    <n v="0"/>
    <n v="0"/>
    <n v="0"/>
    <n v="0"/>
    <n v="0"/>
    <n v="0"/>
    <n v="0"/>
    <n v="0"/>
    <n v="0"/>
    <n v="0"/>
    <n v="0"/>
    <n v="0"/>
    <n v="0"/>
    <n v="0"/>
    <n v="0"/>
    <n v="0"/>
    <n v="250000000"/>
    <m/>
    <s v="elecciones"/>
  </r>
  <r>
    <s v="MT408"/>
    <s v="6"/>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del buen gobierno para el respeto y garantía de los derechos humanos"/>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2"/>
    <s v="Acumulativo"/>
    <x v="24"/>
    <n v="1"/>
    <n v="0"/>
    <n v="1"/>
    <n v="0"/>
    <s v="ASISTENCIA TÉCNICA A LAS ORGANIZACIONES DEFENSORAS DE DERECHOS HUMANOS DEL DEPARTAMENTO DE SUCRE EN MATERIA DE FORMULACIÓN DE PROYECTOS EN COMPAÑÍA DEL MINISTERIO DEL INTERIOR (BPIN: Recursos Propios) (Meta del Proyecto: 1) (Ejecución 2024: 1)"/>
    <s v="_x000a_ACTIVIDAD: ESTRATEGIA DE PROMOCIÓN Y PEDAGOGÍA EN METODOS DE RESOLUCIÓN DE CONFLICTOS PARA ADOLESCENTES DE RESPONSABILIDAD PENAL _x000a__x000a_ (Tipo Banco: Banco de Gestiones) (Meta de la gestión: 1)"/>
    <s v="_x000a_ACTIVIDAD: ESTRATEGIA DE PROMOCIÓN Y PEDAGOGÍA EN METODOS DE RESOLUCIÓN DE CONFLICTOS PARA ADOLESCENTES DE RESPONSABILIDAD PENAL _x000a__x000a_ (Tipo de banco: Banco de Gestiones) (Meta de la gestión: 1) (Ejecutado: 1)"/>
    <s v="APOYO LOGISTICO PARA ESPACIOS DE PARTICIPACIÓN Y FUNCIONAMIENTO DE LA FEDERACIÓN COMUNAL, VIGENCIA 2026 DEL DEPARTAMENTO DE SUCRE. (BPIN: 202600000010198) (Meta del proyecto: 2) (Tipo de Banco: Banco Territorial)_x000a__x000a_APOYO LOGISTICO PARA ESPACIOS DE PARTICIPACIÓN Y FUNCIONAMIENTO DE LA FEDERACIÓN COMUNAL, VIGENCIA 2026 DEL DEPARTAMENTO DE SUCRE. (BPIN: 202600000010198) (Meta del proyecto: 2) (Tipo de Banco: Banco Territorial)"/>
    <m/>
    <m/>
    <n v="1"/>
    <n v="1"/>
    <s v="Superior"/>
    <n v="1"/>
    <n v="1"/>
    <s v="Superior"/>
    <m/>
    <n v="1"/>
    <s v="Superior"/>
    <n v="2"/>
    <n v="1"/>
    <s v="Superior"/>
    <n v="0"/>
    <n v="0"/>
    <n v="0"/>
    <n v="0"/>
    <n v="0"/>
    <n v="0"/>
    <n v="0"/>
    <n v="0"/>
    <n v="0"/>
    <n v="0"/>
    <n v="0"/>
    <n v="0"/>
    <n v="0"/>
    <n v="0"/>
    <n v="0"/>
    <n v="0"/>
    <n v="0"/>
    <n v="0"/>
    <n v="0"/>
    <n v="0"/>
    <n v="0"/>
    <n v="0"/>
    <n v="0"/>
    <n v="0"/>
    <n v="0"/>
    <n v="0"/>
    <n v="0"/>
    <n v="0"/>
    <n v="0"/>
    <n v="0"/>
    <n v="0"/>
    <n v="0"/>
    <n v="0"/>
    <n v="50000000"/>
    <n v="0"/>
    <n v="0"/>
    <n v="0"/>
    <n v="0"/>
    <n v="0"/>
    <n v="0"/>
    <n v="0"/>
    <n v="0"/>
    <n v="0"/>
    <n v="50000000"/>
    <n v="50000000"/>
    <m/>
    <s v="Asistencia técnicas a poblaciones vulnerables"/>
  </r>
  <r>
    <s v="MT409"/>
    <s v="7"/>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a la gestión y dirección de la administración pública territorial"/>
    <s v="4599"/>
    <s v="Sedes construidas"/>
    <s v="4599009"/>
    <s v="Sedes construidas"/>
    <s v="459900900"/>
    <s v="Corresponde a un inmueble resultado de obras de edificación en terrenos no construidos o cuya área esté libre por autorización de demolición total. No incluye la dotación del inmueble. (Corresponde a la licencia de construcción por obra nueva)"/>
    <s v="Número de sedes"/>
    <s v="Sí"/>
    <s v="Número"/>
    <n v="1"/>
    <s v="Acumulativo"/>
    <x v="24"/>
    <n v="0"/>
    <n v="0"/>
    <n v="0"/>
    <n v="1"/>
    <m/>
    <m/>
    <m/>
    <m/>
    <m/>
    <s v="CONSTRUCCIÓN DE LA CASA DE PARTICIPACIÓN CIUDADANA EN EL MUNICIPIO DE SINCELEJO DEPARTAMENTO DE SUCRE (Bpin: 2024002700183) (Meta del proyecto: 1) (Tipo de banco: Banco de Regalías)"/>
    <m/>
    <m/>
    <m/>
    <m/>
    <m/>
    <m/>
    <m/>
    <m/>
    <m/>
    <n v="0"/>
    <n v="0"/>
    <s v="Minimo"/>
    <m/>
    <m/>
    <m/>
    <m/>
    <m/>
    <m/>
    <m/>
    <m/>
    <m/>
    <m/>
    <n v="0"/>
    <n v="0"/>
    <n v="0"/>
    <n v="0"/>
    <n v="0"/>
    <n v="0"/>
    <n v="0"/>
    <n v="0"/>
    <n v="0"/>
    <n v="1000000000"/>
    <n v="0"/>
    <n v="1000000000"/>
    <n v="0"/>
    <n v="0"/>
    <n v="0"/>
    <n v="0"/>
    <n v="0"/>
    <n v="0"/>
    <n v="0"/>
    <n v="0"/>
    <n v="1000000000"/>
    <n v="0"/>
    <n v="1000000000"/>
    <n v="80000000"/>
    <n v="0"/>
    <n v="0"/>
    <n v="0"/>
    <n v="0"/>
    <n v="0"/>
    <n v="0"/>
    <n v="0"/>
    <n v="0"/>
    <n v="0"/>
    <n v="80000000"/>
    <n v="2080000000"/>
    <m/>
    <s v="Adecuación/Construcción Casa de Participación ciudadana "/>
  </r>
  <r>
    <s v="MT410"/>
    <s v="8"/>
    <s v="Institucionalidad Cercana a la Gente"/>
    <s v="Índice de Desempeño Institucional (MIPG y MECI) de la Gobernación de Sucre"/>
    <s v="44"/>
    <s v="Puntaje"/>
    <s v="2022"/>
    <s v="Función Pública"/>
    <s v="50"/>
    <s v="Paz, justicia e instituciones sólidas"/>
    <s v="Participación Ciudadana"/>
    <s v="66"/>
    <s v="Sucre Participativa y con Oportunidades"/>
    <s v="Gobierno Territorial"/>
    <s v="45"/>
    <s v="Fortalecimiento a la gestión y dirección de la administración pública territorial"/>
    <s v="4599"/>
    <s v="Sedes dotadas"/>
    <s v="4599034"/>
    <s v="Sedes dotadas"/>
    <s v="459903400"/>
    <s v="Incluye el proceso de identificación de necesidades de dotación administrativa, así como la adquisición e instalación de mobiliario y demás elementos no consumibles requeridos para apoyar la prestación de los servicios de la entidad."/>
    <s v="Número de sedes"/>
    <s v="Sí"/>
    <s v="Número"/>
    <n v="1"/>
    <s v="Acumulativo"/>
    <x v="24"/>
    <n v="0"/>
    <n v="0"/>
    <n v="0"/>
    <n v="1"/>
    <m/>
    <m/>
    <m/>
    <m/>
    <m/>
    <s v="Dotación de la casa de participación ciudadana (Bpin: ) (Meta del proyecto: 1) (Tipo de banco: Sin Tipo de Banco)"/>
    <m/>
    <m/>
    <m/>
    <m/>
    <m/>
    <m/>
    <m/>
    <m/>
    <m/>
    <n v="0"/>
    <n v="0"/>
    <s v="Minimo"/>
    <m/>
    <m/>
    <m/>
    <m/>
    <m/>
    <m/>
    <m/>
    <m/>
    <m/>
    <m/>
    <n v="0"/>
    <n v="0"/>
    <n v="0"/>
    <n v="0"/>
    <n v="0"/>
    <n v="0"/>
    <n v="0"/>
    <n v="0"/>
    <n v="0"/>
    <n v="0"/>
    <n v="0"/>
    <n v="0"/>
    <n v="0"/>
    <n v="0"/>
    <n v="0"/>
    <n v="0"/>
    <n v="0"/>
    <n v="0"/>
    <n v="0"/>
    <n v="0"/>
    <n v="0"/>
    <n v="0"/>
    <n v="0"/>
    <n v="0"/>
    <n v="0"/>
    <n v="0"/>
    <n v="0"/>
    <n v="0"/>
    <n v="0"/>
    <n v="0"/>
    <n v="0"/>
    <n v="0"/>
    <n v="0"/>
    <n v="0"/>
    <n v="0"/>
    <m/>
    <s v="Dotación Casa de Participación ciudadana "/>
  </r>
  <r>
    <s v="MT411"/>
    <s v="9"/>
    <s v="Institucionalidad Cercana a la Gente"/>
    <s v="Índice de Desempeño Institucional (MIPG y MECI) de la Gobernación de Sucre"/>
    <s v="0,747"/>
    <s v="Puntaje"/>
    <s v="2022"/>
    <s v="Departamento Administrativo de la Función Pública"/>
    <s v="0,78"/>
    <s v="10 Reducción de las desigualdades _x000a_16-Paz Justicia e instituciones solidas"/>
    <s v="Participación Ciudadana"/>
    <s v="66"/>
    <s v="Sucre Participativa y con Oportunidades"/>
    <s v="Gobierno Territorial"/>
    <s v="45"/>
    <s v="Fortalecimiento a la gestión y dirección de la administración pública territorial"/>
    <s v="4599"/>
    <s v="Servicio de asistencia técnica"/>
    <s v="4599031"/>
    <s v="Entidades, organismos y dependencias asistidos técnicamente"/>
    <s v="459903100"/>
    <s v="Corresponde al acompañamiento,apoyo,  asesoría y seguimiento técnico para la transferencia de herramientas de gestión y conocimiento en políticas, planes , proyectos y programas de apoyo a la dirección y gestión de la administración territorial."/>
    <s v="Número de entidades, organismos y dependencias"/>
    <s v="No"/>
    <s v="Número"/>
    <n v="8"/>
    <s v="Acumulativo"/>
    <x v="24"/>
    <n v="2"/>
    <n v="2"/>
    <n v="2"/>
    <n v="2"/>
    <s v="ASISTENCIA TECNICA A JUNTAS DE ACCION COMUNAL EN EL DEPARTAMENTO DE SUCRE (BPIN: Por Gestión) (Meta del Proyecto: ) (Ejecución 2024: 500)"/>
    <s v="ASISTENCIA TECNICA A JUNTAS DE ACCIÓN COMUNAL_x000a_4 asistencias técnicas en temas juridicos  a Juntas de Acciones Comunales en los municipio de San Onofre, San Marcos, La Unión y en Sincelejo _x000a_ (Tipo Banco: Banco de Gestiones) (Meta de la gestión: 4)_x000a__x000a_ASISTENCIA TÉCNICA A LAS SESIONES DEL COMITÉ DPTAL DE JUSTICIA (Tipo Banco: Banco de Gestiones) (Meta de la gestión: 2)"/>
    <s v="ASISTENCIA TECNICA A JUNTAS DE ACCIÓN COMUNAL_x000a_4 asistencias técnicas en temas juridicos  a Juntas de Acciones Comunales en los municipio de San Onofre, San Marcos, La Unión y en Sincelejo _x000a_ (Tipo de banco: Banco de Gestiones) (Meta de la gestión: 4) (Ejecutado: 4)_x000a__x000a_ASISTENCIA TÉCNICA A LAS SESIONES DEL COMITÉ DPTAL DE JUSTICIA (Tipo de banco: Banco de Gestiones) (Meta de la gestión: 2) (Ejecutado: 1)"/>
    <s v="_x000a_ _x000a_2 JORNADA DE ATENCIÓN A JUNTAS DE ACCIÓN COMUNAL EN MUNICIPIOS (ASISTENCIA TÉCNICA) (Meta Programada: 2) (Tipo de Banco: Banco de Gestiones)_x000a__x000a_ASISTENCIA TÉCNICA PARA LA ELECCIÓN DEL PRESIDENTE DE LA FEDERACIÓN COMUNAL (Meta Programada: 1) (Tipo de Banco: Banco de Gestiones)_x000a__x000a_ASISTENCIA TECNICA A ELECCIÓN PRESIDENTE Y DELEGADOS DE LAS ASOJUNTAS (Meta Programada: 2) (Tipo de Banco: Banco de Gestiones)_x000a__x000a_ASISTENCIA TECNICA ELECCIONES DE NUEVAS JUNTAS DE ACCIÓN COMUNAL (Meta Programada: 2) (Tipo de Banco: Banco de Gestiones)"/>
    <m/>
    <s v="2 JORNADA DE ATENCIÓN A JUNTAS DE ACCIÓN COMUNAL EN MUNICIPIOS (Bpin: Por Gestión)"/>
    <n v="500"/>
    <n v="1"/>
    <s v="Superior"/>
    <n v="5"/>
    <n v="1"/>
    <s v="Superior"/>
    <m/>
    <n v="1"/>
    <s v="Superior"/>
    <n v="505"/>
    <n v="1"/>
    <s v="Superior"/>
    <m/>
    <m/>
    <m/>
    <m/>
    <m/>
    <m/>
    <m/>
    <m/>
    <m/>
    <m/>
    <n v="0"/>
    <n v="80000000"/>
    <n v="0"/>
    <n v="0"/>
    <n v="0"/>
    <n v="0"/>
    <n v="0"/>
    <n v="0"/>
    <n v="0"/>
    <n v="0"/>
    <n v="0"/>
    <n v="80000000"/>
    <n v="0"/>
    <n v="0"/>
    <n v="0"/>
    <n v="0"/>
    <n v="0"/>
    <n v="0"/>
    <n v="0"/>
    <n v="0"/>
    <n v="0"/>
    <n v="0"/>
    <n v="0"/>
    <n v="0"/>
    <n v="0"/>
    <n v="0"/>
    <n v="0"/>
    <n v="0"/>
    <n v="0"/>
    <n v="0"/>
    <n v="0"/>
    <n v="0"/>
    <n v="0"/>
    <n v="0"/>
    <n v="80000000"/>
    <m/>
    <s v="Asistencia técnicas a municipios y organizaciones de base del departamento de sucre"/>
  </r>
  <r>
    <s v="MT412"/>
    <s v="10"/>
    <s v="Institucionalidad Cercana a la Gente"/>
    <s v="Índice de Desempeño Institucional (MIPG y MECI) en el Departamento de Sucre"/>
    <s v="74,7"/>
    <s v="Puntaje"/>
    <s v="2022"/>
    <s v="Función Pública"/>
    <s v="78"/>
    <s v="Paz, justicia e instituciones sólidas"/>
    <s v="Participación Ciudadana"/>
    <s v="66"/>
    <s v="Sucre Participativa y con Oportunidades"/>
    <s v="Gobierno Territorial"/>
    <s v="45"/>
    <s v="Fortalecimiento a la gestión y dirección de la administración pública territorial"/>
    <s v="4599"/>
    <s v="Sedes adecuadas"/>
    <s v="4599011"/>
    <s v="Sedes adecuadas"/>
    <s v="459901100"/>
    <s v="Corresponde a un inmueble sobre el cual se adelantan obras de edificación que cambian, de manera completa o parcial, el uso del inmueble, garantizando la permanencia Corresponde al proceso de ajuste o adaptación de un sitio, espacio o área de una edificación con las especificaciones técnicas requeridas para el desarrollo de las actividades definidas en dicho espacio, así mismo incluye acciones de remodelación o ampliación o modificación, entendidas como cambios de la infraestructura o arquitectura de una edificación."/>
    <s v="Número de sedes"/>
    <s v="Sí"/>
    <s v="Número"/>
    <n v="1"/>
    <s v="Acumulativo"/>
    <x v="24"/>
    <n v="0"/>
    <n v="0"/>
    <n v="1"/>
    <n v="0"/>
    <m/>
    <s v="Adecuación Casa de participación ciudadana antigua - Cínica del afecto (Tipo Banco: Banco de Gestiones) (Meta de la gestión: 0)"/>
    <m/>
    <s v="ADECUACIÓN CASA DE PARTICIPACIÓN CIUDADANA ANTIGUA (Meta Programada: 1) (Tipo de Banco: Banco de Gestiones)"/>
    <m/>
    <m/>
    <m/>
    <m/>
    <m/>
    <n v="0"/>
    <m/>
    <m/>
    <m/>
    <n v="0"/>
    <s v="Minimo"/>
    <n v="0"/>
    <n v="0"/>
    <s v="Minimo"/>
    <m/>
    <m/>
    <m/>
    <m/>
    <m/>
    <m/>
    <m/>
    <m/>
    <m/>
    <m/>
    <n v="0"/>
    <n v="0"/>
    <n v="0"/>
    <n v="0"/>
    <n v="0"/>
    <n v="0"/>
    <n v="0"/>
    <n v="0"/>
    <n v="0"/>
    <n v="0"/>
    <n v="0"/>
    <n v="0"/>
    <n v="0"/>
    <n v="0"/>
    <n v="0"/>
    <n v="0"/>
    <n v="0"/>
    <n v="0"/>
    <n v="0"/>
    <n v="0"/>
    <n v="0"/>
    <n v="0"/>
    <n v="0"/>
    <n v="0"/>
    <n v="0"/>
    <n v="0"/>
    <n v="0"/>
    <n v="0"/>
    <n v="0"/>
    <n v="0"/>
    <n v="0"/>
    <n v="0"/>
    <n v="0"/>
    <n v="0"/>
    <n v="0"/>
    <m/>
    <m/>
  </r>
  <r>
    <s v="MT413"/>
    <s v="1"/>
    <s v="Institucionalidad Cercana a la Gente"/>
    <s v="Porcentaje de espacios comunitarios e institucionales de participación de los grupos étnicos fortalecidos"/>
    <s v="25"/>
    <s v="Porcentaje (Multiplicado por 100)"/>
    <s v="2022"/>
    <s v="Marco normativo decreto1640 del 2020-Ordenanza 025 de 2008, articulo 4; Ordenanza 037 de 2009, articulo 12; y Decreto 2957 de 2010"/>
    <s v="251"/>
    <s v="10 Reducción de las desigualdades _x000a_16-Paz Justicia e instituciones solidas"/>
    <s v="Participación Ciudadana"/>
    <s v="67"/>
    <s v="Sucre Fortalece su riqueza étnica."/>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8"/>
    <s v="Acumulativo"/>
    <x v="24"/>
    <n v="2"/>
    <n v="2"/>
    <n v="2"/>
    <n v="2"/>
    <s v="ESPACIO DE CONCERTACION CON AFRO (BPIN: Por Gestión) (Meta del Proyecto: 2) (Ejecución 2024: 2)_x000a__x000a_ESPACIO DE CONCERTACION CON INDIGENAS (BPIN: Por Gestión) (Meta del Proyecto: 2) (Ejecución 2024: 2)"/>
    <s v="ESPACIO DE LIDERAZGO PROPIO EN LOS JOVENES INDÍGENAS DEL DEPARTAMENTO DE SUCRE(1)_x000a_ACTIVIDAD: TALLER EN METODOS DE RESOLUCIÓN DE CONFLICTOS - MRC. PARA FORTALECER EL LIDERAZGO EN JOVENES INDIGENAS DEL MUNICIPIO DE TOLUVIEJO Y SAN ANTONIO DE PALMITOS.  (Tipo Banco: Banco de Gestiones) (Meta de la gestión: 2)_x000a__x000a_ESPACIO DE LIDERAZGO, PARTICIPACIÓN Y FORMACIÓN CON MUJERES INDIGENAS DEL DEPARTAMENTO DE SUCRE (1) _x000a_&quot;PROMOVIENDO LA PARTICIPACION EN MUJERES INDIGENAS&quot;, UNA INICIATIVA  PARA LA CONSTRUCCIÓN DE  LA PAZ Y LA EQUIDAD, MEDIANTE TALLERES DE LIDERAZGO Y ESPACIOS DE APRENDIZAJES COLABORATIVOS, EN EL MUNICIPIO DE  SAN ANTONIO DE PALMITOS (Tipo Banco: Banco de Gestiones) (Meta de la gestión: 1)_x000a__x000a_ESPACIO DE LIDERAZGO, PARTICIPACIÓN Y FORMACIÓN CON MUJERES AFROS DEL DEPARTAMENTO DE SUCRE (1)_x000a__x000a_FORTALECIMIENTO DE CAPACIDADES  MEDIANTE EL METODO  ALTERANTIVO DE RESOLCUCIÓN DE CONFLICTOS COMO HERRAMIENTA PARA LA CONSTRUCCIÓN DE LA PAZ Y LA CONVIVENCIA, CON  30  MUJERES AFRO DE LOS MUNICIPIOS DE  SAN ONOFRE (Tipo Banco: Banco de Gestiones) (Meta de la gestión: 1)"/>
    <s v="ESPACIO DE LIDERAZGO PROPIO EN LOS JOVENES INDÍGENAS DEL DEPARTAMENTO DE SUCRE(1)_x000a_ACTIVIDAD: TALLER EN METODOS DE RESOLUCIÓN DE CONFLICTOS - MRC. PARA FORTALECER EL LIDERAZGO EN JOVENES INDIGENAS DEL MUNICIPIO DE TOLUVIEJO Y SAN ANTONIO DE PALMITOS.  (Tipo de banco: Banco de Gestiones) (Meta de la gestión: 2) (Ejecutado: 2)_x000a__x000a_ESPACIO DE LIDERAZGO, PARTICIPACIÓN Y FORMACIÓN CON MUJERES INDIGENAS DEL DEPARTAMENTO DE SUCRE (1) _x000a_&quot;PROMOVIENDO LA PARTICIPACION EN MUJERES INDIGENAS&quot;, UNA INICIATIVA  PARA LA CONSTRUCCIÓN DE  LA PAZ Y LA EQUIDAD, MEDIANTE TALLERES DE LIDERAZGO Y ESPACIOS DE APRENDIZAJES COLABORATIVOS, EN EL MUNICIPIO DE  SAN ANTONIO DE PALMITOS (Tipo de banco: Banco de Gestiones) (Meta de la gestión: 1) (Ejecutado: 1)_x000a__x000a_ESPACIO DE LIDERAZGO, PARTICIPACIÓN Y FORMACIÓN CON MUJERES AFROS DEL DEPARTAMENTO DE SUCRE (1)_x000a__x000a_FORTALECIMIENTO DE CAPACIDADES  MEDIANTE EL METODO  ALTERANTIVO DE RESOLCUCIÓN DE CONFLICTOS COMO HERRAMIENTA PARA LA CONSTRUCCIÓN DE LA PAZ Y LA CONVIVENCIA, CON  30  MUJERES AFRO DE LOS MUNICIPIOS DE  SAN ONOFRE (Tipo de banco: Banco de Gestiones) (Meta de la gestión: 1) (Ejecutado: 1)"/>
    <s v="Apoyo LOGÍSTICO PARA LA ORGANIZACIÓN Y FUNCIONAMIENTO DE LOS ESPACIOS DE PARTICIPACIÓN DEL CONSEJO DE PAZ Y LAS COMUNIDADES ETNICAS, VIGENCIA 2026 EN EL DEPARTAMENTO DE Sucre (BPIN: 202600000008137) (Meta del proyecto: 1) (Tipo de Banco: Banco Territorial) (Estado en Portafolio: En gestión de recursos)_x000a__x000a_DR VICTOR INDICAR LA GESTIÒN (Meta Programada: 1) (Tipo de Banco: Banco de Gestiones)"/>
    <m/>
    <m/>
    <n v="4"/>
    <n v="1"/>
    <s v="Superior"/>
    <n v="4"/>
    <n v="1"/>
    <s v="Superior"/>
    <m/>
    <n v="1"/>
    <s v="Superior"/>
    <n v="8"/>
    <n v="1"/>
    <s v="Superior"/>
    <n v="0"/>
    <n v="0"/>
    <n v="0"/>
    <n v="0"/>
    <n v="0"/>
    <n v="0"/>
    <n v="0"/>
    <n v="0"/>
    <n v="0"/>
    <n v="0"/>
    <n v="0"/>
    <n v="0"/>
    <n v="0"/>
    <n v="0"/>
    <n v="0"/>
    <n v="0"/>
    <n v="0"/>
    <n v="0"/>
    <n v="0"/>
    <n v="0"/>
    <n v="0"/>
    <n v="0"/>
    <n v="0"/>
    <n v="0"/>
    <n v="0"/>
    <n v="0"/>
    <n v="0"/>
    <n v="0"/>
    <n v="0"/>
    <n v="0"/>
    <n v="0"/>
    <n v="0"/>
    <n v="0"/>
    <n v="0"/>
    <n v="0"/>
    <n v="0"/>
    <n v="0"/>
    <n v="0"/>
    <n v="0"/>
    <n v="0"/>
    <n v="0"/>
    <n v="0"/>
    <n v="0"/>
    <n v="0"/>
    <n v="0"/>
    <m/>
    <s v="_x000a_*Espacio de liderazgo propio en los jovenes de las etnias del departamento de sucre(2)_x000a_*Espacio de liderazgo, participación y formación con mujeres indigenas y afros del departamento de sucre (2)_x000a_"/>
  </r>
  <r>
    <s v="MT414"/>
    <s v="2"/>
    <s v="Institucionalidad Cercana a la Gente"/>
    <s v="Porcentaje de espacios comunitarios e institucionales de participación de los grupos étnicos fortalecidos"/>
    <s v="25"/>
    <s v="Porcentaje (Multiplicado por 100)"/>
    <s v="2023"/>
    <s v="Marco normativo decreto1640 del 2020-Ordenanza 025 de 2008, articulo 4; Ordenanza 037 de 2009, articulo 12; y Decreto 2957 de 2010"/>
    <s v="251"/>
    <s v="10 reducción de las desigualdades"/>
    <s v="Participación Ciudadana"/>
    <s v="67"/>
    <s v="Sucre Fortalece su riqueza étnica."/>
    <s v="Gobierno Territorial"/>
    <s v="45"/>
    <s v="Fortalecimiento del buen gobierno para el respeto y garantía de los derechos humanos"/>
    <s v="4502"/>
    <s v="Servicio de educación informal"/>
    <s v="4502034"/>
    <s v="Personas capacitadas"/>
    <s v="4502034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60"/>
    <s v="Acumulativo"/>
    <x v="24"/>
    <n v="0"/>
    <n v="0"/>
    <n v="30"/>
    <n v="30"/>
    <m/>
    <s v="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Tipo de Banco: Banco Territorial)"/>
    <s v="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Tipo de Banco: Banco Territorial) (Meta total del indicador: 5520.0) (Meta total de la vigencia: 0.0) (Ejecutado: 0.0)"/>
    <s v="Implementación DE ACCIONES DE FORTALECIMIENTO DEL TEJIDO SOCIAL QUE AYUDE AL MEJORAMIENTO DEL RESPETO Y LA GARANTÍA DE LOS DERECHIOS HUMANOS DE LOS JÓVENES DE LOS MUNICIPIOS DE BUENAVISTA, SAN PEDRO, GALERAS, BETULIA, SINCÉ, MORROA COROZAL Y SINCELEJO EN EL DEPARTAMENTO DE Sucre (BPIN: 202500000029628) (Meta del proyecto: 5520) (Tipo de Banco: Banco Territorial)_x000a__x000a_FALTA PROGRAMAR CAPACITACIÓN A PERSONAS DE GRUPOS ETNICOS (Meta Programada: 30) (Tipo de Banco: Banco de Gestiones)"/>
    <m/>
    <s v="Capacitación en formulación de proyectos en Métodologia General Ajustada (MGA) con grupos étnicos (Por gestión) (Bpin: Por Gestión) (Tipo de banco: Banco de Gestiones)"/>
    <m/>
    <m/>
    <m/>
    <n v="0"/>
    <m/>
    <m/>
    <m/>
    <n v="0"/>
    <s v="Minimo"/>
    <n v="0"/>
    <n v="0"/>
    <s v="Minimo"/>
    <n v="0"/>
    <n v="0"/>
    <n v="0"/>
    <n v="0"/>
    <n v="0"/>
    <n v="0"/>
    <n v="0"/>
    <n v="0"/>
    <n v="0"/>
    <n v="0"/>
    <n v="0"/>
    <n v="0"/>
    <n v="0"/>
    <n v="0"/>
    <n v="0"/>
    <n v="0"/>
    <n v="0"/>
    <n v="0"/>
    <n v="0"/>
    <n v="0"/>
    <n v="0"/>
    <n v="0"/>
    <n v="15000000"/>
    <n v="0"/>
    <n v="0"/>
    <n v="0"/>
    <n v="0"/>
    <n v="0"/>
    <n v="0"/>
    <n v="0"/>
    <n v="0"/>
    <n v="0"/>
    <n v="15000000"/>
    <n v="15000000"/>
    <n v="0"/>
    <n v="0"/>
    <n v="0"/>
    <n v="0"/>
    <n v="0"/>
    <n v="0"/>
    <n v="0"/>
    <n v="0"/>
    <n v="0"/>
    <n v="15000000"/>
    <n v="30000000"/>
    <m/>
    <s v="Capacitación en formulación de proyectos en Métodologia General Ajustada (MGA) con grupos étnicos"/>
  </r>
  <r>
    <s v="MT415"/>
    <s v="3"/>
    <s v="Institucionalidad Cercana a la Gente"/>
    <s v="Porcentaje de espacios comunitarios e institucionales de participación de los grupos étnicos fortalecidos"/>
    <s v="25"/>
    <s v="Porcentaje (Multiplicado por 100)"/>
    <s v="2023"/>
    <s v="Marco normativo decreto1640 del 2020-Ordenanza 025 de 2008, articulo 4; Ordenanza 037 de 2009, articulo 12; y Decreto 2957 de 2010"/>
    <s v="251"/>
    <s v="10 reducción de las desigualdades"/>
    <s v="Participación Ciudadana"/>
    <s v="67"/>
    <s v="Sucre Fortalece su riqueza étnica."/>
    <s v="Gobierno Territorial"/>
    <s v="45"/>
    <s v="Fortalecimiento del buen gobierno para el respeto y garantía de los derechos humanos."/>
    <s v="4502"/>
    <s v="Servicio de asistencia técnica"/>
    <s v="4502022"/>
    <s v="Instancias territoriales de coordinación institucional asistidas y apoyadas"/>
    <s v="450202200"/>
    <s v="Corresponde al acompañamiento, apoyo,  asesoría y seguimiento técnico para la transferencia de herramientas de gestión y conocimiento en políticas, planes , proyectos y programas de apoyo a la dirección y gestión de la administración territorial. "/>
    <s v="Número de instancias "/>
    <s v="No"/>
    <s v="Número"/>
    <n v="8"/>
    <s v="Acumulativo"/>
    <x v="24"/>
    <n v="2"/>
    <n v="2"/>
    <n v="2"/>
    <n v="2"/>
    <s v="MESA DE CONCERTACIÓN AFRO PARA LA CONSTRUCCIÓN DEL PLAN DE DESARROLLO (BPIN: Por Gestión) (Meta del Proyecto: 1) (Ejecución 2024: 1)_x000a__x000a_MESA DE CONCERTACIÓN INDÍGENA PARA LA CONSTRUCCIÓN DEL PLAN DE DESARROLLO (BPIN: Por Gestión) (Meta del Proyecto: 1) (Ejecución 2024: 1)_x000a__x000a_PRESTACIÓN DE SERVICIOS PROFECIONALES Y DE APOYO PARA EL FORTALECIMIENTO ORGANIZATIVO DE LAS JUNTAS DE ACCIONES COMUNALES EN EL DEPARTAMENTO DE SUCRE (2024002700038): 1 (BPIN: 2024002700038) (Meta del Proyecto: 1) (Ejecución 2024: 1)_x000a__x000a_FORTALECIMIENTO A LOS PROCESOS  PROCESOS ORGANIZATIVOS Y CULTURALES DE LAS ORGANIZACIONES ÉTNICAS (AFRO, INDÍGENA Y ROOM) EN EL DEPARTAMENTO DE SUCRE (2024002700072): 3 (BPIN: 2024002700072) (Meta del Proyecto: 3) (Ejecución 2024: 3)"/>
    <m/>
    <m/>
    <s v="Apoyo logístico para la realización de espacios de participación de comunidades étnicas en el Departamento de Sucre (BPIN: 202400000002779) (Meta del proyecto: 2) (Tipo de Banco: Banco Territorial) (Estado en Portafolio: En Ejecución)"/>
    <m/>
    <s v="MESA DE CONCERTACIÓN INDÍGENA (Pendiente por formular) (Bpin: )_x000a__x000a_MESA DE CONCERTACIÓN AFRO (Pendiente por formular) (Bpin: )"/>
    <n v="6"/>
    <n v="1"/>
    <s v="Superior"/>
    <n v="0"/>
    <n v="1"/>
    <s v="Superior"/>
    <m/>
    <n v="1"/>
    <s v="Superior"/>
    <n v="6"/>
    <n v="0.75"/>
    <s v="Alto"/>
    <n v="0"/>
    <n v="0"/>
    <n v="0"/>
    <n v="0"/>
    <n v="0"/>
    <n v="0"/>
    <n v="0"/>
    <n v="0"/>
    <n v="0"/>
    <n v="0"/>
    <n v="0"/>
    <n v="40000000"/>
    <n v="0"/>
    <n v="0"/>
    <n v="0"/>
    <n v="0"/>
    <n v="0"/>
    <n v="0"/>
    <n v="0"/>
    <n v="0"/>
    <n v="0"/>
    <n v="40000000"/>
    <n v="40000000"/>
    <n v="0"/>
    <n v="0"/>
    <n v="0"/>
    <n v="0"/>
    <n v="0"/>
    <n v="0"/>
    <n v="0"/>
    <n v="0"/>
    <n v="0"/>
    <n v="40000000"/>
    <n v="40000000"/>
    <n v="0"/>
    <n v="0"/>
    <n v="0"/>
    <n v="0"/>
    <n v="0"/>
    <n v="0"/>
    <n v="0"/>
    <n v="0"/>
    <n v="0"/>
    <n v="40000000"/>
    <n v="120000000"/>
    <s v="Se dio la participación en un espacio de "/>
    <s v="*Espacio de participación de la consultiva departamental afrocolombiana realizado para el fortalecimiento de la instintucionalidad (4)_x000a_*Espacio de participación de la mesa permanente de concertación indigena ampliada y de dialogo para el fortalecimiento d"/>
  </r>
  <r>
    <s v="MT416"/>
    <s v="4"/>
    <s v="Institucionalidad Cercana a la Gente"/>
    <s v="Porcentaje de espacios comunitarios e institucionales de participación de los grupos étnicos fortalecidos"/>
    <s v="25"/>
    <s v="Porcentaje (Multiplicado por 100)"/>
    <s v="2023"/>
    <s v="Marco normativo decreto1640 del 2020-Ordenanza 025 de 2008, articulo 4; Ordenanza 037 de 2009, articulo 12; y Decreto 2957 de 2010"/>
    <s v="251"/>
    <s v="10 reducción de las desigualdades"/>
    <s v="Participación Ciudadana"/>
    <s v="67"/>
    <s v="Sucre Fortalece su riqueza étnica."/>
    <s v="Gobierno Territorial"/>
    <s v="45"/>
    <s v="Fortalecimiento del buen gobierno para el respeto y garantía de los derechos humanos."/>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3"/>
    <s v="Acumulativo"/>
    <x v="24"/>
    <n v="0"/>
    <n v="1"/>
    <n v="1"/>
    <n v="1"/>
    <m/>
    <m/>
    <m/>
    <m/>
    <m/>
    <m/>
    <m/>
    <m/>
    <m/>
    <n v="0"/>
    <n v="0"/>
    <s v="Minimo"/>
    <m/>
    <n v="0"/>
    <s v="Minimo"/>
    <n v="0"/>
    <n v="0"/>
    <s v="Minimo"/>
    <n v="0"/>
    <n v="0"/>
    <n v="0"/>
    <n v="0"/>
    <n v="0"/>
    <n v="0"/>
    <n v="0"/>
    <n v="0"/>
    <n v="201910000"/>
    <n v="0"/>
    <n v="201910000"/>
    <n v="40000000"/>
    <n v="0"/>
    <n v="0"/>
    <n v="0"/>
    <n v="0"/>
    <n v="0"/>
    <n v="0"/>
    <n v="0"/>
    <n v="346670000"/>
    <n v="0"/>
    <n v="386670000"/>
    <n v="40000000"/>
    <n v="0"/>
    <n v="0"/>
    <n v="0"/>
    <n v="0"/>
    <n v="0"/>
    <n v="0"/>
    <n v="0"/>
    <n v="288630000"/>
    <n v="0"/>
    <n v="328630000"/>
    <n v="40000000"/>
    <n v="0"/>
    <n v="0"/>
    <n v="0"/>
    <n v="0"/>
    <n v="0"/>
    <n v="0"/>
    <n v="0"/>
    <n v="106100000"/>
    <n v="0"/>
    <n v="146100000"/>
    <n v="1063310000"/>
    <m/>
    <s v="Recuperación y fortalecimiento de los saberes ancestrales de los grupos etnicos realizados en el departamento de Sucre"/>
  </r>
  <r>
    <s v="MT417"/>
    <s v="1"/>
    <s v="Institucionalidad Cercana a la Gente"/>
    <s v="Proporción de animales atendidos en el centro de bienestar animal del departamento de Sucre."/>
    <s v="0"/>
    <s v=""/>
    <s v="2023"/>
    <s v="Secretaría del Interior"/>
    <s v="1"/>
    <s v="Objetivo 11: Lograr que las ciudades sean más inclusivas, seguras, resilientes y sostenibles"/>
    <s v="Participación Ciudadana"/>
    <s v="68"/>
    <s v="Protección animal para el departamento de Sucre"/>
    <s v="Gobierno Territorial"/>
    <s v="45"/>
    <s v="Fortalecimiento de la convivencia y la seguridad ciudadana"/>
    <s v="4501"/>
    <s v="Infraestructura para el bienestar animal construida y dotada"/>
    <s v="4501058"/>
    <s v="Infraestructura para el bienestar animal construida"/>
    <s v="450105800"/>
    <s v="Corresponde a un inmueble resultado de obras de edificación en terrenos no construidos o cuya área esté libre por autorización de demolición total, con destino a la atención integral de los animales que se encuentren en condición de abandono, pérdida, desatención estatal o de  tenencia irresponsable o en situación de vulnerabilidad y aprehendidos por la policía o en riesgo que ello suceda. Incluye la dotación para la operación del inmueble tanto para el desarrollo de sus actividades misionales como de las administrativas requeridas para la prestación del servicio."/>
    <s v="Número de infraestructuras"/>
    <s v="No"/>
    <s v="Número"/>
    <n v="1"/>
    <s v="Acumulativo"/>
    <x v="25"/>
    <n v="0"/>
    <n v="0"/>
    <n v="0"/>
    <n v="1"/>
    <m/>
    <m/>
    <m/>
    <m/>
    <m/>
    <s v="Infraestructura animal (por formular) (Bpin: )"/>
    <m/>
    <m/>
    <m/>
    <m/>
    <m/>
    <m/>
    <m/>
    <m/>
    <m/>
    <n v="0"/>
    <n v="0"/>
    <s v="Minimo"/>
    <n v="0"/>
    <n v="0"/>
    <n v="0"/>
    <n v="0"/>
    <n v="0"/>
    <n v="0"/>
    <n v="0"/>
    <n v="0"/>
    <n v="0"/>
    <n v="0"/>
    <n v="0"/>
    <n v="0"/>
    <n v="0"/>
    <n v="0"/>
    <n v="0"/>
    <n v="0"/>
    <n v="0"/>
    <n v="0"/>
    <n v="0"/>
    <n v="0"/>
    <n v="0"/>
    <n v="0"/>
    <n v="500000000"/>
    <n v="0"/>
    <n v="0"/>
    <n v="0"/>
    <n v="0"/>
    <n v="0"/>
    <n v="0"/>
    <n v="0"/>
    <n v="0"/>
    <n v="0"/>
    <n v="500000000"/>
    <n v="600000000"/>
    <n v="0"/>
    <n v="0"/>
    <n v="0"/>
    <n v="0"/>
    <n v="0"/>
    <n v="0"/>
    <n v="0"/>
    <n v="0"/>
    <n v="0"/>
    <n v="600000000"/>
    <n v="1100000000"/>
    <s v="A cargo de desarrollo económico"/>
    <s v="Bienestar Animal "/>
  </r>
  <r>
    <s v="MT418"/>
    <s v="2"/>
    <s v="Institucionalidad Cercana a la Gente"/>
    <s v="Proporción de animales atendidos en el centro de bienestar animal del departamento de Sucre."/>
    <s v="0"/>
    <s v=""/>
    <s v="2023"/>
    <s v="Secretaría del Interior"/>
    <s v="1"/>
    <s v="Objetivo 11: Lograr que las ciudades sean más inclusivas, seguras, resilientes y sostenibles"/>
    <s v="Participación Ciudadana"/>
    <s v="68"/>
    <s v="Protección animal para el departamento de Sucre"/>
    <s v="Gobierno Territorial"/>
    <s v="45"/>
    <s v="Fortalecimiento de la convivencia y la seguridad ciudadana"/>
    <s v="4501"/>
    <s v="Servicio de apoyo financiero para la atención integral de animales"/>
    <s v="4501063"/>
    <s v="Prestadores del servicio de atención integral de animales apoyados"/>
    <s v="450106300"/>
    <s v="Corresponde al apoyo financiero entregado para el desarrollo de las labores de refugios o fundaciones que reciban animales vulnerables"/>
    <s v="Número de prestadores"/>
    <s v="No"/>
    <s v="Número"/>
    <n v="1"/>
    <s v="Acumulativo"/>
    <x v="25"/>
    <n v="0"/>
    <n v="0"/>
    <n v="0"/>
    <n v="1"/>
    <m/>
    <m/>
    <m/>
    <m/>
    <m/>
    <s v="Apoyo animal (por formular) (Bpin: )"/>
    <m/>
    <m/>
    <m/>
    <m/>
    <m/>
    <m/>
    <m/>
    <m/>
    <m/>
    <n v="0"/>
    <n v="0"/>
    <s v="Minimo"/>
    <n v="50000000"/>
    <n v="0"/>
    <n v="0"/>
    <n v="0"/>
    <n v="0"/>
    <n v="0"/>
    <n v="0"/>
    <n v="0"/>
    <n v="0"/>
    <n v="0"/>
    <n v="50000000"/>
    <n v="50000000"/>
    <n v="0"/>
    <n v="0"/>
    <n v="0"/>
    <n v="0"/>
    <n v="0"/>
    <n v="0"/>
    <n v="0"/>
    <n v="0"/>
    <n v="0"/>
    <n v="50000000"/>
    <n v="0"/>
    <n v="0"/>
    <n v="0"/>
    <n v="0"/>
    <n v="0"/>
    <n v="0"/>
    <n v="0"/>
    <n v="0"/>
    <n v="0"/>
    <n v="0"/>
    <n v="0"/>
    <n v="0"/>
    <n v="0"/>
    <n v="0"/>
    <n v="0"/>
    <n v="0"/>
    <n v="0"/>
    <n v="0"/>
    <n v="0"/>
    <n v="0"/>
    <n v="0"/>
    <n v="0"/>
    <n v="100000000"/>
    <s v="A cargo de desarrollo económico"/>
    <s v="Bienestar Animal "/>
  </r>
  <r>
    <s v="MT419"/>
    <s v="1"/>
    <s v="Institucionalidad Cercana a la Gente"/>
    <s v="Número de Damnificados por eventos de Temporada de Lluvias en el departamento de Sucre"/>
    <s v="152279"/>
    <s v="Número"/>
    <s v="2023"/>
    <s v="Unidad Nacional de Gestión del Riesgo de Desastres -UNGRD"/>
    <s v="3807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Servicio de atención a emergencias y desastres"/>
    <s v="4503004"/>
    <s v="Emergencias y desastres atendidas"/>
    <s v="450300400"/>
    <s v="Acciones orientadas para dar respuesta a emergencias o desastres de origen natural o antrópico mediante la adquisición de equipos de atención de desastres, búsqueda y rescate, equipos de protección personal nucleares, biológicos, químicos, y radiológicos -NBQR-, equipos para el Manejo de inundaciones, control de incendios, sanidad veterinaria y equipos de alojamiento temporal."/>
    <s v="Número de emergencias"/>
    <s v="No"/>
    <s v="Número"/>
    <n v="8"/>
    <s v="Acumulativo"/>
    <x v="26"/>
    <n v="2"/>
    <n v="2"/>
    <n v="2"/>
    <n v="2"/>
    <s v="CONTRATO CDCD - 001 -2024 PRESTACION DE SERVICIOS PARA BRINDAR APOYO LOGISTICO Y OPERATIVO EN EL SUMINISTRO Y TRANSPORTE DE AGUA POTABLE EN CARROTANQUE A LOS MUNICIPIOS DEL DEPARTAMENTO DE SUCRE, CONFORME A LAS ACTIVIDADES CONTEMPLADAS EN EL PLAN DE ACCIÓ (BPIN: Recursos Propios) (Meta del Proyecto: ) (Ejecución 2024: 1)_x000a__x000a_UNGRD: Orden No: SMD-GS-CTQ-044-2024 SUMINISTRO DE CARROTANQUES PARA ABASTECIMIENTO DE AGUA POTABLE PARA LA RESPUESTA Y RECUPERACIÓN DE LA EMERGENCIA COMO CONSECUENCIA DE LA OCURRENCIA DE LA TEMPORADA DE SEQUÍA Y DESABASTECIMIENTO, EN EL DEPARTAMENTO DE SUCRE (BPIN: Por Gestión) (Meta del Proyecto: ) (Ejecución 2024: 1)_x000a__x000a_APOYO OPERACIONAL Y LOGÍSTICO PARA ATENDER LA EMERGENCIA POR AMENAZAS DE ORIGEN NATURAL Y ANTRÓPICO QUE AFECTAN A LAS FAMILIAS VULNERABLES EN EL DEPARTAMENTO DE SUCRE. (BPIN: Recursos Propios) (Meta del Proyecto: ) (Ejecución 2024: 1)_x000a__x000a_CAREGATO (BPIN: Por Gestión) (Meta del Proyecto: ) (Ejecución 2024: 1)_x000a__x000a_CONTRATO CDCD - 004 -2024 SUMINISTRO DE MATERIAL DE FERRETERÍA PARA ATENDER LA EMERGENCIA POR AMENAZAS DE ORIGEN NATURAL Y ANTROPICO QUE AFECTAN A LAS FAMILIAS VULNERABLES DEL DEPARTAMENTO DE SUCRE. (BPIN: 202400000002743) (Meta del Proyecto: ) (Ejecución 2024: 1)"/>
    <s v="APOYO LOGISTICO Y OPERATIVO EN EL SUMINISTRO Y TRANSPORTE DE AGUA POTABLE EN CARROTANQUE A LOS MUNICIPIOS DEL DEPARTAMENTO DE SUCRE - DESABASTECIMIENTO DE AGUA (CONVENIO CON VEOLIA) (Tipo Banco: Banco de Gestiones) (Meta de la gestión: 2)"/>
    <s v="APOYO LOGISTICO Y OPERATIVO EN EL SUMINISTRO Y TRANSPORTE DE AGUA POTABLE EN CARROTANQUE A LOS MUNICIPIOS DEL DEPARTAMENTO DE SUCRE - DESABASTECIMIENTO DE AGUA (CONVENIO CON VEOLIA) (Tipo de banco: Banco de Gestiones) (Meta de la gestión: 2) (Ejecutado: 2)"/>
    <s v="Suministro Suministro de material de ferretería para atender la emergencia por amenazas de origen natural y antrópico que afectan a las familias vulnerables del departamento de sucre Sucre Sucre (BPIN: 202600000008523) (Meta del proyecto: 1) (Tipo de Banco: Banco Territorial) (Estado en Portafolio: Registrado en banco)_x000a__x000a_Servicio Apoyo operacional y logístico para atender la emergencia por amenazas de origen natural y antrópico que afectan a las familias vulnerables en el departamento de sucre Sucre (BPIN: 202600000008524) (Meta del proyecto: 1) (Tipo de Banco: Banco Territorial) (Estado en Portafolio: Registrado en banco)_x000a__x000a_PRESTACION DE SERVICIOS PARA BRINDAR APOYO LOGISTICO Y OPERATIVO EN EL SUMINISTRO Y TRANSPORTE DE AGUA POTABLE EN CARROTANQUE A LOS MUNICIPIOS DEL DEPARTAMENTO DE SUCRE (Meta Programada: 2) (Tipo de Banco: Banco de Gestiones)"/>
    <m/>
    <s v="APOYO OPERACIONAL Y LOGÍSTICO PARA ATENDER LA EMERGENCIA POR AMENAZAS DE ORIGEN NATURAL Y ANTRÓPICO QUE AFECTAN A LAS FAMILIAS VULNERABLES EN EL DEPARTAMENTO DE SUCRE (Pendiente por formular) (Bpin: )_x000a__x000a_PRESTACION DE SERVICIOS PARA BRINDAR APOYO LOGISTICO Y OPERATIVO EN EL SUMINISTRO Y TRANSPORTE DE AGUA POTABLE EN CARROTANQUE A LOS MUNICIPIOS DEL DEPARTAMENTO DE SUCRE (Pendiente por formular) (Bpin: )_x000a__x000a_SUMINISTRO DE MATERIAL DE FERRETERÍA PARA ATENDER LA EMERGENCIA POR AMENAZAS DE ORIGEN NATURAL Y ANTROPICO QUE AFECTAN A LAS FAMILIAS VULNERABLES DEL DEPARTAMENTO DE SUCRE (Pendiente por formular) (Bpin: )"/>
    <n v="5"/>
    <n v="1"/>
    <s v="Superior"/>
    <n v="2"/>
    <n v="1"/>
    <s v="Superior"/>
    <m/>
    <n v="1"/>
    <s v="Superior"/>
    <n v="7"/>
    <n v="0.875"/>
    <s v="Alto"/>
    <n v="600000000"/>
    <n v="0"/>
    <n v="0"/>
    <n v="0"/>
    <n v="0"/>
    <n v="0"/>
    <n v="5000000000"/>
    <n v="0"/>
    <n v="0"/>
    <n v="0"/>
    <n v="5600000000"/>
    <n v="1000000000"/>
    <n v="0"/>
    <n v="0"/>
    <n v="0"/>
    <n v="0"/>
    <n v="0"/>
    <n v="2000000000"/>
    <n v="0"/>
    <n v="0"/>
    <n v="0"/>
    <n v="3000000000"/>
    <n v="1500000000"/>
    <n v="0"/>
    <n v="0"/>
    <n v="0"/>
    <n v="0"/>
    <n v="0"/>
    <n v="3000000000"/>
    <n v="0"/>
    <n v="0"/>
    <n v="0"/>
    <n v="4500000000"/>
    <n v="700000000"/>
    <n v="0"/>
    <n v="0"/>
    <n v="0"/>
    <n v="0"/>
    <n v="0"/>
    <n v="5000000000"/>
    <n v="0"/>
    <n v="0"/>
    <n v="0"/>
    <n v="5700000000"/>
    <n v="18800000000"/>
    <s v="Se formulan 3 proyectos para atender 2 calamidades anuales, la de temporada de lluvias y la de temporada de sequía"/>
    <s v="Adquisición de banco de materiales afectaciones en viviendas por incendios y por vientos huracanados._x000a_Suministro de tanques de almacenamiento de agua como puntos de abastecimiento, se ejecutó, no ha sido radicado en el Banco de proyectos. Ejecutado por Se"/>
  </r>
  <r>
    <s v="MT420"/>
    <s v="2"/>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Obras de infraestructura para la reducción del riesgo de desastres"/>
    <s v="4503022"/>
    <s v="Obras de infraestructura para la reducción del riesgo de desastres realizadas"/>
    <s v="450302200"/>
    <s v="Intervenciones que buscan reducir el nivel de riesgo existente en un determinado sitio, mediante acciones de carácter estructural – físicas que conlleven a corregir o reducir las condiciones de amenaza, cuando esto sea posible, y/o la vulnerabilidad de los elementos expuestos."/>
    <s v="Número de obras"/>
    <s v="No"/>
    <s v="Número"/>
    <n v="2"/>
    <s v="No acumulativo"/>
    <x v="26"/>
    <n v="2"/>
    <n v="2"/>
    <n v="2"/>
    <n v="2"/>
    <s v="CONSTRUCCIÓN DE POZOS PROFUNDOS ACCIONADOS CON ENERGÍA FOTOVOLTAICA EN LOS MUNICIPIOS DEL DEPARTAMENTO DE SUCRE, PARA MITIGAR LAS AFECTACIONES POR TEMPORADA DE SEQUÍA CON INCIDENCIA DEL FENÓMENO DEL NIÑO (BPIN: Recursos Propios) (Meta del Proyecto: 4) (Ejecución 2024: 4)"/>
    <s v="MANTENIMENTO DE JAGUEYES COMUNITARIOS EN EL DEPARTAMENTO DE SUCRE (Tipo Banco: Banco de Gestiones) (Meta de la gestión: 2)_x000a__x000a_IMPLEMENTACIÓN DE ACCIONES DE MITIGACIÓN Y REDUCCIÓN DEL RIESGO ANTE LA POSIBLE TEMPORADA DE LLUVIAS Y CONSOLIDACIÓN DEL FENOMENO DE LA NIÑA EN EL DEPARTAMENTO DE SUCRE (CONSTRUCCIÓN DE JARILLONES DE PROTECCIÓN EN LAS SUBREGIOSNES MOJANA Y SAN JORGE) (Tipo Banco: Banco de Gestiones) (Meta de la gestión: 4)_x000a__x000a_CONSTRUCCIÓN DE OBRAS PARA LA MITIGACIÓN DEL RIESGO DE INUNDACIÓN Y SOCAVACIÓN EN EL BARRIO ALTOS DEL ROSARIO EN EL MUNICIPIO DE SINCELEJO SUCRE (BPIN: 2023002700171) (Tipo de Banco: Banco de Regalías)"/>
    <s v="MANTENIMENTO DE JAGUEYES COMUNITARIOS EN EL DEPARTAMENTO DE SUCRE (Tipo de banco: Banco de Gestiones) (Meta de la gestión: 2) (Ejecutado: 5)_x000a__x000a_IMPLEMENTACIÓN DE ACCIONES DE MITIGACIÓN Y REDUCCIÓN DEL RIESGO ANTE LA POSIBLE TEMPORADA DE LLUVIAS Y CONSOLIDACIÓN DEL FENOMENO DE LA NIÑA EN EL DEPARTAMENTO DE SUCRE (CONSTRUCCIÓN DE JARILLONES DE PROTECCIÓN EN LAS SUBREGIOSNES MOJANA Y SAN JORGE) (Tipo de banco: Banco de Gestiones) (Meta de la gestión: 4) (Ejecutado: 4)"/>
    <s v="CONSTRUCCIÓN DE POZOS PROFUNDOS ACCIONADOS CON ENERGÍA FOTOVOLTAICA EN LOS MUNICIPIOS DEL DEPARTAMENTO DE SUCRE, PARA MITIGAR LAS AFECTACIONES POR TEMPORAv DA DE SEQUÍA CON INCIDENCIA DEL FENÓMENO DEL NIÑO (Pendiente por formular) (Tipo de Banco: Sin Tipo de Banco)_x000a__x000a_ALQUILER DE MAQUINARIA PARA CONSTRUCCION Y MANTENIMENTO DE OBRAS DE PROTECCION EN EL DEPARTAMENTO DE SUCRE (Pendiente por formular)_x000a__x000a_MANTENIMENTO DE JAGUEYES, CANALES Y ARROYOS EN EL DEPARTAMENTO DE SUCRE (Pendiente por formular)"/>
    <m/>
    <s v="ALQUILER DE MAQUINARIA PARA CONSTRUCCION Y MANTENIMENTO DE OBRAS DE PROTECCION EN EL DEPARTAMENTO DE SUCRE (Pendiente por formular) (Bpin: )_x000a__x000a_MANTENIMENTO DE JAGUEYES, CANALES Y ARROYOS EN EL DEPARTAMENTO DE SUCRE (Pendiente por formular) (Bpin: )_x000a__x000a_CONSTRUCCIÓN DE POZOS PROFUNDOS ACCIONADOS CON ENERGÍA FOTOVOLTAICA EN LOS MUNICIPIOS DEL DEPARTAMENTO DE SUCRE, PARA MITIGAR LAS AFECTACIONES POR TEMPORAv DA DE SEQUÍA CON INCIDENCIA DEL FENÓMENO DEL NIÑO (Pendiente por formular) (Bpin: )"/>
    <n v="4"/>
    <n v="1"/>
    <s v="Superior"/>
    <n v="9"/>
    <n v="1"/>
    <s v="Superior"/>
    <m/>
    <n v="1"/>
    <s v="Superior"/>
    <n v="13"/>
    <n v="1"/>
    <s v="Superior"/>
    <n v="900000000"/>
    <n v="0"/>
    <n v="0"/>
    <n v="0"/>
    <n v="0"/>
    <n v="0"/>
    <n v="5000000000"/>
    <n v="0"/>
    <n v="0"/>
    <n v="0"/>
    <n v="5900000000"/>
    <n v="300000000"/>
    <n v="0"/>
    <n v="0"/>
    <n v="0"/>
    <n v="0"/>
    <n v="0"/>
    <n v="5000000000"/>
    <n v="0"/>
    <n v="2000000000"/>
    <n v="0"/>
    <n v="7300000000"/>
    <n v="300000000"/>
    <n v="0"/>
    <n v="0"/>
    <n v="0"/>
    <n v="0"/>
    <n v="0"/>
    <n v="5000000000"/>
    <n v="0"/>
    <n v="2500000000"/>
    <n v="0"/>
    <n v="7800000000"/>
    <n v="1300000000"/>
    <n v="0"/>
    <n v="0"/>
    <n v="0"/>
    <n v="0"/>
    <n v="0"/>
    <n v="5000000000"/>
    <n v="0"/>
    <n v="500000000"/>
    <n v="0"/>
    <n v="6800000000"/>
    <n v="27800000000"/>
    <m/>
    <s v="Construcción y/o mantenimiento de pozos profundos_x000a_Construcción y/o mantenimiento de  jagüeyes,_x000a_Construcción y/o mantenimiento obras de protección,_x000a_Construcción y/o mantenimiento canalizaciones,_x000a_Mantenimiento de vías                                        "/>
  </r>
  <r>
    <s v="MT421"/>
    <s v="3"/>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Servicio de educación informal"/>
    <s v="4503002"/>
    <s v="Personas capacitadas"/>
    <s v="4503002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26"/>
    <s v="No acumulativo"/>
    <x v="26"/>
    <n v="26"/>
    <n v="26"/>
    <n v="26"/>
    <n v="26"/>
    <s v="ASISTENCIA TECNICA EN LA ELABORACION Y REVISION DE DECRETOS DE CALAMIDADES (BPIN: Por Gestión) (Meta del Proyecto: ) (Ejecución 2024: 26)_x000a__x000a_CAPACITACIÓN FONDOS TERRITORIALES DE GRD CON APOYO DE LA UNGRD (BPIN: Por Gestión) (Meta del Proyecto: ) (Ejecución 2024: 26)_x000a__x000a_ASISTENCIA TECNICA MANEJO DE DESASTRES, INSTALACION DE SALAS DE CRISIS Y REPORTES DE INFORMACION (BPIN: Por Gestión) (Meta del Proyecto: ) (Ejecución 2024: 26)"/>
    <s v="ASISTENCIA TECNICA A COORDINADOR DE RIESGO MUNICIPAL EN LA ELABORACION Y REVISION DE DECRETOS DE CALAMIDADES (Tipo Banco: Banco de Gestiones) (Meta de la gestión: 26)_x000a__x000a_ASISTENCIA TECNICA MANEJO DE DESASTRES, INSTALACION DE SALAS DE CRISIS Y REPORTES DE INFORMACION  DECRETOS DE CALAMIDADES (Tipo Banco: Banco de Gestiones) (Meta de la gestión: 6)"/>
    <s v="ASISTENCIA TECNICA A COORDINADOR DE RIESGO MUNICIPAL EN LA ELABORACION Y REVISION DE DECRETOS DE CALAMIDADES (Tipo de banco: Banco de Gestiones) (Meta de la gestión: 26) (Ejecutado: 26)_x000a__x000a_ASISTENCIA TECNICA MANEJO DE DESASTRES, INSTALACION DE SALAS DE CRISIS Y REPORTES DE INFORMACION  DECRETOS DE CALAMIDADES (Tipo de banco: Banco de Gestiones) (Meta de la gestión: 6) (Ejecutado: 6)"/>
    <s v="ASISTENCIA TECNICA MANEJO DE DESASTRES, INSTALACION DE SALAS DE CRISIS Y REPORTES DE INFORMACION  DECRETOS DE CALAMIDADES _x000a__x000a_ASISTENCIA TECNICA EN LA ELABORACION Y REVISION DE DECRETOS DE CALAMIDADES (Por Gestión) (BPIN: Por Gestión)"/>
    <m/>
    <s v="ASISTENCIA TECNICA EN LA ELABORACION Y REVISION DE DECRETOS DE CALAMIDADES (Por Gestión) (Bpin: Por Gestión)_x000a__x000a_ASISTENCIA TECNICA MANEJO DE DESASTRES, INSTALACION DE SALAS DE CRISIS Y REPORTES DE INFORMACION  DECRETOS DE CALAMIDADES  (Bpin: )"/>
    <n v="78"/>
    <n v="1"/>
    <s v="Superior"/>
    <n v="32"/>
    <n v="1"/>
    <s v="Superior"/>
    <m/>
    <n v="1"/>
    <s v="Superior"/>
    <n v="110"/>
    <n v="1"/>
    <s v="Superior"/>
    <n v="0"/>
    <n v="0"/>
    <n v="0"/>
    <n v="0"/>
    <n v="0"/>
    <n v="0"/>
    <n v="0"/>
    <n v="0"/>
    <n v="0"/>
    <n v="0"/>
    <n v="0"/>
    <n v="0"/>
    <n v="0"/>
    <n v="0"/>
    <n v="0"/>
    <n v="0"/>
    <n v="0"/>
    <n v="0"/>
    <n v="0"/>
    <n v="0"/>
    <n v="0"/>
    <n v="0"/>
    <n v="0"/>
    <n v="0"/>
    <n v="0"/>
    <n v="0"/>
    <n v="0"/>
    <n v="0"/>
    <n v="0"/>
    <n v="0"/>
    <n v="0"/>
    <n v="0"/>
    <n v="0"/>
    <n v="0"/>
    <n v="0"/>
    <n v="0"/>
    <n v="0"/>
    <n v="0"/>
    <n v="0"/>
    <n v="0"/>
    <n v="0"/>
    <n v="0"/>
    <n v="0"/>
    <n v="0"/>
    <n v="0"/>
    <s v="Se atienden los 26 municipios por año"/>
    <s v="Construcción de pozos  jagüeyes, obras de protección, canalizaciones, mantenimiento de vías_x000a_Asistencia técnica y capacitaciones dirigida a CDGRD Y CMGRD por parte de funcionarios de unidad departamental y/o nacional"/>
  </r>
  <r>
    <s v="MT422"/>
    <s v="4"/>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Servicio de monitoreo y seguimiento para la gestión del riesgo"/>
    <s v="4503018"/>
    <s v="Sistemas de Alertas Tempranas Implementados"/>
    <s v="450301800"/>
    <s v="Acciones para generar datos e información sobre el comportamiento de los fenómenos amenazantes, la vulnerabilidad y la dinámica de las condiciones de riesgo en el territorio que orienten la toma de decisiones."/>
    <s v="Número de sistemas"/>
    <s v="No"/>
    <s v="Número"/>
    <n v="1"/>
    <s v="Acumulativo"/>
    <x v="26"/>
    <n v="0"/>
    <n v="1"/>
    <n v="0"/>
    <n v="0"/>
    <m/>
    <s v="FORTALECIMIENTO DEL SISTEMA DE ALERTAS TEMPRANAS EN LA UNIDAD ADMINISTRATIVA ESPECIAL PARA LA GESTIÓN DEL RIESGO, ATENCIÓN DE DESASTRES Y CAMBIO CLIMATICO DEL DEPARTAMENTO DE SUCRE. (BPIN: 202500000039504) (Tipo de Banco: Banco Territorial)"/>
    <s v="FORTALECIMIENTO DEL SISTEMA DE ALERTAS TEMPRANAS EN LA UNIDAD ADMINISTRATIVA ESPECIAL PARA LA GESTIÓN DEL RIESGO, ATENCIÓN DE DESASTRES Y CAMBIO CLIMATICO DEL DEPARTAMENTO DE SUCRE. (BPIN: 202500000039504) (Tipo de banco: Banco Territorial) (Meta total del proyecto: 1) (Ejecutado: 1.0)"/>
    <m/>
    <m/>
    <m/>
    <m/>
    <m/>
    <m/>
    <n v="1"/>
    <n v="1"/>
    <s v="Superior"/>
    <m/>
    <m/>
    <m/>
    <n v="1"/>
    <n v="1"/>
    <s v="Superior"/>
    <n v="200000000"/>
    <n v="0"/>
    <n v="0"/>
    <n v="0"/>
    <n v="0"/>
    <n v="0"/>
    <n v="200000000"/>
    <n v="0"/>
    <n v="0"/>
    <n v="0"/>
    <n v="400000000"/>
    <n v="300000000"/>
    <n v="0"/>
    <n v="0"/>
    <n v="0"/>
    <n v="0"/>
    <n v="0"/>
    <n v="0"/>
    <n v="0"/>
    <n v="0"/>
    <n v="0"/>
    <n v="300000000"/>
    <n v="0"/>
    <n v="0"/>
    <n v="0"/>
    <n v="0"/>
    <n v="0"/>
    <n v="0"/>
    <n v="300000000"/>
    <n v="0"/>
    <n v="0"/>
    <n v="0"/>
    <n v="300000000"/>
    <n v="0"/>
    <n v="0"/>
    <n v="0"/>
    <n v="0"/>
    <n v="0"/>
    <n v="0"/>
    <n v="0"/>
    <n v="0"/>
    <n v="0"/>
    <n v="0"/>
    <n v="0"/>
    <n v="1000000000"/>
    <m/>
    <s v="Adquisición de elementos de comunicación y georreferenciación   radiotelefonos, drones, gps._x000a_Crear sistema de monitoreo de emergencias._x000a_Fortalecimiento de las salas situacionales."/>
  </r>
  <r>
    <s v="MT423"/>
    <s v="5"/>
    <s v="Institucionalidad Cercana a la Gente"/>
    <s v="Número de Damnificados por eventos de Temporada de Lluvias en el departamento de Sucre"/>
    <s v="152279"/>
    <s v="Número"/>
    <s v="2023"/>
    <s v="Unidad Nacional de Gestión del Riesgo de Desastres -UNGRD"/>
    <s v="3807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Documentos de planeación"/>
    <s v="4503023"/>
    <s v="Documentos de planeación elaborados"/>
    <s v="450302300"/>
    <s v="Documentos cuyo objetivo es plasmar una visión de futuro a nivel país, entidad territorial, comunidad, sector, región, entidad o cualquier nivel de desagregación que se requiera. Incluye objetivos, estrategias, metas e indicadores"/>
    <s v="Número de documentos"/>
    <s v="Sí"/>
    <s v="Número"/>
    <n v="1"/>
    <s v="Acumulativo"/>
    <x v="26"/>
    <n v="0"/>
    <n v="1"/>
    <n v="0"/>
    <n v="0"/>
    <s v="FORMULACION DEL PLAN DEPARTAMENTAL DE PREPARACIÓN, RESPUESTA Y RECUPERACIÓN ANTE LA SEGUNDA TEMPORADA SECA Y LA SEGUNDA TEMPORADA DE LLUVIAS CON INFLUENCIA DEL FENÓMENO LA NIÑA (BPIN: Por Gestión) (Meta del Proyecto: ) (Ejecución 2024: 1)"/>
    <s v="APOYO TÉCNICO PARA LA ESTRUCTURACIÓN DE PROGRAMAS QUE PERMITAN DEFINIR PROCESOS DE GESTIÓN EFECTIVA ANTE LOS RIESGOS NATURALES COSTEROS EN EL DEPARTAMENTO DE SUCRE (BPIN: 2024002700130) (Tipo de Banco: Banco Territorial)"/>
    <s v="APOYO TÉCNICO PARA LA ESTRUCTURACIÓN DE PROGRAMAS QUE PERMITAN DEFINIR PROCESOS DE GESTIÓN EFECTIVA ANTE LOS RIESGOS NATURALES COSTEROS EN EL DEPARTAMENTO DE SUCRE (BPIN: 2024002700130) (Tipo de banco: Banco Territorial) (Meta total del proyecto: 1) (Ejecutado: 1.0)"/>
    <s v="ACTUALIZACION DE DOCUMENTO DE LA ESTRATEGIA DEPARTAMENTAL DE RESPUESTA (Meta Programada: 1) (Tipo de Banco: Banco de Gestiones)"/>
    <m/>
    <m/>
    <n v="1"/>
    <n v="1"/>
    <s v="Superior"/>
    <n v="1"/>
    <n v="1"/>
    <s v="Superior"/>
    <m/>
    <m/>
    <m/>
    <n v="2"/>
    <n v="1"/>
    <s v="Superior"/>
    <n v="0"/>
    <n v="0"/>
    <n v="0"/>
    <n v="0"/>
    <n v="0"/>
    <n v="0"/>
    <n v="0"/>
    <n v="0"/>
    <n v="0"/>
    <n v="0"/>
    <n v="0"/>
    <n v="0"/>
    <n v="0"/>
    <n v="0"/>
    <n v="0"/>
    <n v="0"/>
    <n v="0"/>
    <n v="0"/>
    <n v="0"/>
    <n v="0"/>
    <n v="0"/>
    <n v="0"/>
    <n v="0"/>
    <n v="0"/>
    <n v="0"/>
    <n v="0"/>
    <n v="0"/>
    <n v="0"/>
    <n v="0"/>
    <n v="0"/>
    <n v="0"/>
    <n v="0"/>
    <n v="0"/>
    <n v="100000000"/>
    <n v="0"/>
    <n v="0"/>
    <n v="0"/>
    <n v="0"/>
    <n v="0"/>
    <n v="0"/>
    <n v="0"/>
    <n v="0"/>
    <n v="0"/>
    <n v="100000000"/>
    <n v="100000000"/>
    <m/>
    <s v="Actualización Plan Departamental de Gestión de Riesgo y Emergencia_x000a_Actualización de las Estrategias"/>
  </r>
  <r>
    <s v="MT424"/>
    <s v="6"/>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Servicios de apoyo para atención de población afectada por situaciones de emergencia, desastre o declaratorias de calamidad pública"/>
    <s v="4503028"/>
    <s v="Personas afectadas por situaciones de emergencia, desastre o declaratorias de calamidad pública apoyadas"/>
    <s v="450302800"/>
    <s v="Corresponde a la entrega de recursos en especie o monetarios dirigidos a la población afectada por situaciones  de emergencias sanitarias, naturales,  eventos catastróficos o calamidad pública declarada."/>
    <s v="Número de personas"/>
    <s v="No"/>
    <s v="Número"/>
    <n v="100"/>
    <s v="No acumulativo"/>
    <x v="26"/>
    <n v="100"/>
    <n v="100"/>
    <n v="100"/>
    <n v="100"/>
    <s v="GESTION DE AYUDAS HUMANITARIAS (BPIN: Por Gestión) (Meta del Proyecto: 100) (Ejecución 2024: 31000)"/>
    <s v="GESTION DE AYUDAS HUMANITARIAS (Tipo Banco: Banco de Gestiones) (Meta de la gestión: 1500)"/>
    <s v="GESTION DE AYUDAS HUMANITARIAS (Tipo de banco: Banco de Gestiones) (Meta de la gestión: 1500) (Ejecutado: 1500)"/>
    <s v="GESTION DE AYUDAS HUMANITARIAS"/>
    <m/>
    <s v="GESTION DE AYUDAS HUMANITARIAS (Bpin: )"/>
    <n v="31000"/>
    <n v="1"/>
    <s v="Superior"/>
    <n v="1500"/>
    <n v="1"/>
    <s v="Superior"/>
    <m/>
    <n v="1"/>
    <s v="Superior"/>
    <n v="32500"/>
    <n v="1"/>
    <s v="Superior"/>
    <n v="0"/>
    <n v="0"/>
    <n v="0"/>
    <n v="0"/>
    <n v="0"/>
    <n v="0"/>
    <n v="200000000"/>
    <n v="0"/>
    <n v="0"/>
    <n v="0"/>
    <n v="200000000"/>
    <n v="0"/>
    <n v="0"/>
    <n v="0"/>
    <n v="0"/>
    <n v="0"/>
    <n v="0"/>
    <n v="300000000"/>
    <n v="0"/>
    <n v="0"/>
    <n v="0"/>
    <n v="300000000"/>
    <n v="0"/>
    <n v="0"/>
    <n v="0"/>
    <n v="0"/>
    <n v="0"/>
    <n v="0"/>
    <n v="350000000"/>
    <n v="0"/>
    <n v="0"/>
    <n v="0"/>
    <n v="350000000"/>
    <n v="0"/>
    <n v="0"/>
    <n v="0"/>
    <n v="0"/>
    <n v="0"/>
    <n v="0"/>
    <n v="400000000"/>
    <n v="0"/>
    <n v="0"/>
    <n v="0"/>
    <n v="400000000"/>
    <n v="1250000000"/>
    <m/>
    <s v="Gestión de Ayudas humanitarias económicas a través de giros de la  UNGRD  a los damnificados"/>
  </r>
  <r>
    <s v="MT425"/>
    <s v="7"/>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Servicio prevención y control de incendios"/>
    <s v="4503035"/>
    <s v="Cuerpos de bomberos disponibles para la prevención y control de incendios en la entidad territorial"/>
    <s v="450303500"/>
    <s v="Incluye las acciones desarrolladas para la disposición de los cuerpos de bomberos en el desarrollo de las acciones orientadas a la gestión integral del riesgo contra incendio, los preparativos y atención de rescates en todas sus modalidades y la atención de incidentes con materiales peligrosos, las campañas preventivas, dotación, maquinaria, equipos y otros insumos. "/>
    <s v="Número de cuerpos de bomberos"/>
    <s v="No"/>
    <s v="Número"/>
    <n v="1"/>
    <s v="Acumulativo"/>
    <x v="26"/>
    <n v="1"/>
    <n v="0"/>
    <n v="0"/>
    <n v="0"/>
    <s v="FORTALECIMIENTO DE LA CAPACIDAD TÉCNICA Y OPERATIVA DE LOS CUERPOS DE BOMBEROS CONFORMADOS EN EL DEPARTAMENTO DE SUCRE (BPIN: Por gestión) (Meta del Proyecto: 1) (Ejecución 2024: 11)"/>
    <m/>
    <m/>
    <s v="FORTALECIMIENTO DE LA CAPACIDAD TÉCNICA Y OPERATIVA DE LOS CUERPOS DE BOMBEROS CONFORMADOS EN EL DEPARTAMENTO DE SUCRE (Meta Programada: 10) (Tipo de Banco: Banco de Gestiones)"/>
    <m/>
    <m/>
    <n v="11"/>
    <n v="1"/>
    <s v="Superior"/>
    <m/>
    <m/>
    <m/>
    <m/>
    <m/>
    <m/>
    <n v="11"/>
    <n v="1"/>
    <s v="Superior"/>
    <n v="100000000"/>
    <n v="0"/>
    <n v="0"/>
    <n v="0"/>
    <n v="0"/>
    <n v="0"/>
    <n v="0"/>
    <n v="0"/>
    <n v="0"/>
    <n v="0"/>
    <n v="100000000"/>
    <n v="120000000"/>
    <n v="0"/>
    <n v="0"/>
    <n v="0"/>
    <n v="0"/>
    <n v="0"/>
    <n v="0"/>
    <n v="0"/>
    <n v="0"/>
    <n v="0"/>
    <n v="120000000"/>
    <n v="150000000"/>
    <n v="0"/>
    <n v="0"/>
    <n v="0"/>
    <n v="0"/>
    <n v="0"/>
    <n v="0"/>
    <n v="0"/>
    <n v="0"/>
    <n v="0"/>
    <n v="150000000"/>
    <n v="200000000"/>
    <n v="0"/>
    <n v="0"/>
    <n v="0"/>
    <n v="0"/>
    <n v="0"/>
    <n v="0"/>
    <n v="0"/>
    <n v="0"/>
    <n v="0"/>
    <n v="200000000"/>
    <n v="570000000"/>
    <m/>
    <s v="Apoyo a los cuerpos de bomberos en atención de emergencias, suministro de combustible y alimentación."/>
  </r>
  <r>
    <s v="MT426"/>
    <s v="8"/>
    <s v="Institucionalidad Cercana a la Gente"/>
    <s v="Número de municipios con declaratoria de calamidad pública por temporada seca o de menos lluvia en el departamento de Sucre"/>
    <s v="25"/>
    <s v="Número"/>
    <s v="2024"/>
    <s v="Unidad Nacional de Gestión del Riesgo de Desastres -UNGRD"/>
    <s v="20"/>
    <s v="13. Acción por el clima"/>
    <s v="Gestión de riesgo de desastres y adaptación al cambio climático"/>
    <s v="69"/>
    <s v="Oportunidades para Reducir el Riesgo de Desastres y Adaptarse al Cambio Climático."/>
    <s v="Gobierno Territorial"/>
    <s v="45"/>
    <s v="Gestión del riesgo de desastres y emergencias"/>
    <s v="4503"/>
    <s v="Estaciones de bomberos construidas"/>
    <s v="4503015"/>
    <s v="Estaciones de bomberos construidas"/>
    <s v="450301500"/>
    <s v="Incluye la construcción de Estaciones de bomberos en terrenos no construidos o cuya área esté libre por autorización de demolición total. A su vez, contiene la dotación a la infraestructura construida. "/>
    <s v="Número de estaciones"/>
    <s v="Sí"/>
    <s v="Número"/>
    <n v="1"/>
    <s v="Acumulativo"/>
    <x v="10"/>
    <n v="0"/>
    <n v="0"/>
    <n v="1"/>
    <n v="0"/>
    <m/>
    <s v="Convenio de Transformación Digital MinTIC (Tipo Banco: Banco de Gestiones) (Meta de la gestión: 1)"/>
    <s v="Convenio de Transformación Digital MinTIC (Tipo de banco: Banco de Gestiones) (Meta de la gestión: 1) (Ejecutado: 1)"/>
    <s v="CONSTRUCCIÓN Y DOTACIÓN DE UNA ESTACIÓN DE BOMBEROS EN EL MUNICIPIO DE SANTIAGO DE TOLÚ, DEPARTAMENTO DE SUCRE (BPIN: 2022002700102) (Meta del proyecto: 1) (Tipo de Banco: Banco Territorial) (Estado en Portafolio: Suspendido)"/>
    <m/>
    <m/>
    <m/>
    <m/>
    <m/>
    <n v="1"/>
    <n v="1"/>
    <s v="Superior"/>
    <m/>
    <n v="1"/>
    <s v="Superior"/>
    <n v="1"/>
    <n v="1"/>
    <s v="Superior"/>
    <n v="0"/>
    <n v="0"/>
    <n v="0"/>
    <n v="0"/>
    <n v="0"/>
    <n v="0"/>
    <n v="0"/>
    <n v="0"/>
    <n v="0"/>
    <n v="0"/>
    <n v="0"/>
    <n v="0"/>
    <n v="0"/>
    <n v="0"/>
    <n v="0"/>
    <n v="0"/>
    <n v="0"/>
    <n v="0"/>
    <n v="0"/>
    <n v="0"/>
    <n v="0"/>
    <n v="0"/>
    <n v="0"/>
    <n v="0"/>
    <n v="0"/>
    <n v="0"/>
    <n v="0"/>
    <n v="0"/>
    <n v="0"/>
    <n v="0"/>
    <n v="0"/>
    <n v="0"/>
    <n v="0"/>
    <n v="0"/>
    <n v="0"/>
    <n v="0"/>
    <n v="0"/>
    <n v="0"/>
    <n v="0"/>
    <n v="0"/>
    <n v="0"/>
    <n v="0"/>
    <n v="0"/>
    <n v="0"/>
    <n v="0"/>
    <s v="Bomberos Tolú (2022002700102) - En ejecución"/>
    <s v="CONSTRUCCIÓN Y DOTACIÓN DE UNA ESTACIÓN DE BOMBEROS EN EL MUNICIPIO DE SANTIAGO DE TOLÚ, DEPARTAMENTO DE SUCRE"/>
  </r>
  <r>
    <s v="MT427"/>
    <s v="1"/>
    <s v="Capítulo de Paz"/>
    <s v="Paz y víctimas - Iniciativas PDET con ruta de implementación activada"/>
    <s v="61"/>
    <s v=""/>
    <s v="2024"/>
    <s v="Central de Información - Agencia de Renovación del Territorio (ART)"/>
    <s v="62"/>
    <s v="13. Acción Por el Clima._x000a_16. Paz Justicia e instituciones sólidas. "/>
    <s v="Temática 1: Programas de Desarrollo con Enfoque Territorial"/>
    <s v="70"/>
    <s v="Ordenamiento social de la propiedad rural y uso del suelo"/>
    <s v="Ambiente y Desarrollo Sostenible"/>
    <s v="32"/>
    <s v="Gestión de la información y el conocimiento ambiental"/>
    <s v="3204"/>
    <s v="Documentos de estudios técnicos para la planificación sectorial y la gestión ambiental"/>
    <s v="3204046"/>
    <s v="Documentos técnicos para la planificación sectorial y la gestión ambiental formulados."/>
    <s v="320404600"/>
    <s v="Incluye la elaboración de documentos técnicos, mapas técnicos, planes, informes, escenarios y estudios para  sustentar decisiones para la planificación sectorial y la gestión ambiental."/>
    <s v="Número de documentos"/>
    <s v="Sí"/>
    <s v="Número"/>
    <n v="1"/>
    <s v="Acumulativo"/>
    <x v="27"/>
    <n v="0"/>
    <n v="0"/>
    <n v="1"/>
    <n v="0"/>
    <m/>
    <m/>
    <m/>
    <s v="Crear un programa ambiental participativo con veeduría para la conservación del Bosque seco tropical en las zonas ricas en biodiversidad en los municipios de la subregión Montes de María"/>
    <m/>
    <m/>
    <m/>
    <m/>
    <m/>
    <m/>
    <m/>
    <m/>
    <m/>
    <n v="0"/>
    <s v="Minimo"/>
    <n v="0"/>
    <n v="0"/>
    <s v="Minimo"/>
    <n v="0"/>
    <n v="0"/>
    <n v="0"/>
    <n v="0"/>
    <n v="0"/>
    <n v="0"/>
    <n v="0"/>
    <n v="0"/>
    <n v="0"/>
    <n v="0"/>
    <n v="0"/>
    <n v="0"/>
    <n v="0"/>
    <n v="0"/>
    <n v="0"/>
    <n v="0"/>
    <n v="0"/>
    <n v="0"/>
    <n v="0"/>
    <n v="0"/>
    <n v="0"/>
    <n v="0"/>
    <n v="0"/>
    <n v="0"/>
    <n v="0"/>
    <n v="0"/>
    <n v="0"/>
    <n v="0"/>
    <n v="0"/>
    <n v="0"/>
    <n v="0"/>
    <n v="0"/>
    <n v="0"/>
    <n v="0"/>
    <n v="0"/>
    <n v="0"/>
    <n v="0"/>
    <n v="0"/>
    <n v="0"/>
    <n v="0"/>
    <n v="0"/>
    <n v="0"/>
    <n v="0"/>
    <n v="0"/>
    <n v="0"/>
    <s v="Sin observaciones relacionadas con proyectos. _x000a__x000a__x000a_Walter manifiesta que esto es PDET y no sabe de qué se trata "/>
    <m/>
  </r>
  <r>
    <s v="MT428"/>
    <s v="1"/>
    <s v="Capítulo de Paz"/>
    <s v="Paz y víctimas - Iniciativas PDET con ruta de implementación activada"/>
    <s v="59"/>
    <s v=""/>
    <s v="2024"/>
    <s v="Central de Información - Agencia de Renovación del Territorio (ART)"/>
    <s v="63"/>
    <s v="6. Agua Limpia y Saneamiento._x000a_7. Energía asequible y no contaminante._x000a_8. Industria, innovación, e infraestructura_x000a_16. Paz Justicia e instituciones sólidas"/>
    <s v="Temática 1: Programas de Desarrollo con Enfoque Territorial"/>
    <s v="71"/>
    <s v="Infraestructura y adecuación de tierras"/>
    <s v="Agricultura y Desarrollo Rural"/>
    <s v="17"/>
    <s v="Infraestructura productiva y comercialización"/>
    <s v="1709"/>
    <s v="Estudios de preinversión"/>
    <s v="1709096"/>
    <s v="Estudios de preinversión realizados"/>
    <s v="170909600"/>
    <s v="Incluye la realización de los estudios requeridos en las fases de pre factibilidad, factibilidad o definitivos."/>
    <s v="Número de estudios"/>
    <s v="No"/>
    <s v="Número de estudios"/>
    <n v="2"/>
    <s v="Acumulativo"/>
    <x v="27"/>
    <n v="0"/>
    <n v="1"/>
    <n v="1"/>
    <n v="0"/>
    <m/>
    <s v="ESTUDIOS, DISEÑOS Y FORTALECIMIENTO INSTITUCIONAL PARA LA OPRTIMIZACION DE LOS MINIDISTRITOS DE RIEGOS EN MUNICIPIOS PDET DEL DEPARTAMENTO DE SIUCRE. (Tipo Banco: Banco de Gestiones) (Meta de la gestión: 1)"/>
    <m/>
    <s v="ESTUDIOS, DISEÑOS Y FORTALECIMIENTO INSTITUCIONAL PARA LA OPRTIMIZACION DE LOS MINIDISTRITOS DE RIEGOS EN MUNICIPIOS PDET DEL DEPARTAMENTO DE SIUCRE. (Meta Programada: 1) (Tipo de Banco: Banco de Gestiones)_x000a__x000a_ESTUDIOS Y DISEÑOS PARA LA CONSTRUCCIÓN DEL GRAN EMBALSE EN LA SUBREGIÓN SABANAS EN EL DEPARTAMENTO DE SUCRE (Tipo de Banco: Banco de Gestiones)"/>
    <m/>
    <m/>
    <m/>
    <m/>
    <m/>
    <n v="0"/>
    <n v="0"/>
    <s v="Minimo"/>
    <m/>
    <n v="0"/>
    <s v="Minimo"/>
    <n v="0"/>
    <n v="0"/>
    <s v="Minimo"/>
    <m/>
    <m/>
    <m/>
    <m/>
    <m/>
    <m/>
    <m/>
    <m/>
    <m/>
    <m/>
    <n v="0"/>
    <n v="0"/>
    <n v="0"/>
    <n v="0"/>
    <n v="0"/>
    <n v="0"/>
    <n v="0"/>
    <n v="0"/>
    <n v="0"/>
    <n v="0"/>
    <n v="0"/>
    <n v="0"/>
    <n v="0"/>
    <n v="0"/>
    <n v="0"/>
    <n v="0"/>
    <n v="0"/>
    <n v="0"/>
    <n v="0"/>
    <n v="0"/>
    <n v="0"/>
    <n v="0"/>
    <n v="0"/>
    <n v="0"/>
    <n v="0"/>
    <n v="0"/>
    <n v="0"/>
    <n v="0"/>
    <n v="0"/>
    <n v="0"/>
    <n v="0"/>
    <n v="0"/>
    <n v="0"/>
    <n v="0"/>
    <n v="0"/>
    <s v="Verificar con Secretaría de Desarrollo Económico: Municipios PDET"/>
    <m/>
  </r>
  <r>
    <s v="MT429"/>
    <s v="2"/>
    <s v="Capítulo de Paz"/>
    <s v="Paz y víctimas - Iniciativas PDET con ruta de implementación activada"/>
    <s v="59"/>
    <s v=""/>
    <s v="2024"/>
    <s v="Central de Información - Agencia de Renovación del Territorio (ART)"/>
    <s v="63"/>
    <s v="6. Agua Limpia y Saneamiento._x000a_7. Energía asequible y no contaminante._x000a_8. Industria, innovación, e infraestructura_x000a_16. Paz Justicia e instituciones sólidas"/>
    <s v="Temática 1: Programas de Desarrollo con Enfoque Territorial"/>
    <s v="71"/>
    <s v="Infraestructura y adecuación de tierras"/>
    <s v="Minas y energia"/>
    <s v="21"/>
    <s v="Consolidación productiva del sector de energía eléctrica"/>
    <s v="2102"/>
    <s v="Unidades de generación fotovoltaica de energía eléctrica instaladas"/>
    <s v="2102058"/>
    <s v="Unidades de generación fotovoltaica de energía eléctrica instaladas"/>
    <s v="210205800"/>
    <s v="Unidades de generación de energía eléctrica instaladas individualmente, mediante las cuales se realiza la transformación de energía solar. Compuesta por celdas fotovoltaicas regulador de carga, inversor, baterías (sistema de almacenamiento), accesorios de conexión, puesta a tierra, y la estructura de soporte que se compone de poste galvanizado, base y cimentación en concreto."/>
    <s v="Número de unidades"/>
    <s v="No"/>
    <s v="Número de unidades"/>
    <n v="2500"/>
    <s v="Acumulativo"/>
    <x v="28"/>
    <n v="0"/>
    <n v="2000"/>
    <n v="500"/>
    <n v="0"/>
    <s v="CONSTRUCCIÓN DE SISTEMA DE AUTOGENERACIÓN ELÉCTRICA CON TECNOLOGÍA SOLAR FOTOVOLTAICA EN VIVIENDAS RURALES DISPERSAS EN EL DEPARTAMENTO DE SUCRE. (KIAT KOREA) (BPIN: ) (Meta del Proyecto: 217) (Ejecución 2024: 400)"/>
    <s v="_x000a__x000a_CONSTRUCCIÓN DE SISTEMA DE AUTOGENERACIÓN ELÉCTRICA CON TECNOLOGÍA SOLAR FOTOVOLTAICA EN VIVIENDAS RURALES DISPERSAS EN EL DEPARTAMENTO DE SUCRE. (KIAT KOREA) (BPIN: 2022002700117) (Tipo de Banco: Banco Territorial)"/>
    <s v="Construcción de sistemas de autogeneración eléctrica en viviendas rurales dispersas en el departamento de  Sucre (Bpin: 2022002700117) (Tipo de Banco: Banco Territorial) (Meta total del indicador: 2000.0) (Meta total de la vigencia: 2000.0) (Ejecutado: 2000.0)"/>
    <s v="Construcción de sistemas individuales de energía solar fotovoltaica en la zona rural de los municipios de chalán y san marcos departamento de Sucre (BPIN: 202500000034777) (Meta del proyecto: 60) (Tipo de Banco: Banco Territorial) (Estado en Portafolio: En Ejecución)_x000a__x000a_CONSTRUCCIÓN DE SISTEMAS INDIVIDUALES DE ENERGÍA SOLAR FOTOVOLTAICA EN LA ZONA RURAL DEL MUNICIPIO DE SAN ONOFRE EN EL DEPARTAMENTO DE SUCRE (Tipo de Banco: Banco de Aliados)"/>
    <m/>
    <m/>
    <n v="400"/>
    <n v="1"/>
    <s v="Superior"/>
    <n v="2000"/>
    <n v="1"/>
    <s v="Superior"/>
    <m/>
    <n v="0"/>
    <s v="Minimo"/>
    <n v="2400"/>
    <n v="0.96"/>
    <s v="Alto"/>
    <m/>
    <m/>
    <m/>
    <m/>
    <m/>
    <m/>
    <m/>
    <m/>
    <m/>
    <m/>
    <n v="0"/>
    <n v="0"/>
    <n v="0"/>
    <n v="0"/>
    <n v="0"/>
    <n v="0"/>
    <n v="0"/>
    <n v="0"/>
    <n v="0"/>
    <n v="0"/>
    <n v="0"/>
    <n v="0"/>
    <n v="0"/>
    <n v="0"/>
    <n v="0"/>
    <n v="0"/>
    <n v="0"/>
    <n v="0"/>
    <n v="0"/>
    <n v="0"/>
    <n v="0"/>
    <n v="0"/>
    <n v="0"/>
    <n v="0"/>
    <n v="0"/>
    <n v="0"/>
    <n v="0"/>
    <n v="0"/>
    <n v="0"/>
    <n v="0"/>
    <n v="0"/>
    <n v="0"/>
    <n v="0"/>
    <n v="0"/>
    <n v="0"/>
    <s v="Corresponde a soluciones fotovoltaicas individuales, se incluye el proyecto de los coreanos que hicieron aporte de 76 mil millones y se beneficiara 2000 hogares, De igual manera se incluyen  los proyectos de comunidades energéticas : Ver municipios PDET_x000a__x000a_Walter manifiesta que esto es en Zonas PDET"/>
    <m/>
  </r>
  <r>
    <s v="MT430"/>
    <s v="3"/>
    <s v="Capítulo de Paz"/>
    <s v="Paz y víctimas - Iniciativas PDET con ruta de implementación activada"/>
    <s v="59"/>
    <s v=""/>
    <s v="2024"/>
    <s v="Central de Información - Agencia de Renovación del Territorio (ART)"/>
    <s v="63"/>
    <s v="6. Agua Limpia y Saneamiento._x000a_7. Energía asequible y no contaminante._x000a_8. Industria, innovación, e infraestructura_x000a_16. Paz Justicia e instituciones sólidas"/>
    <s v="Temática 1: Programas de Desarrollo con Enfoque Territorial"/>
    <s v="71"/>
    <s v="Infraestructura y adecuación de tierras"/>
    <s v="Transporte"/>
    <s v="24"/>
    <s v="Infraestructura red vial regional"/>
    <s v="2402"/>
    <s v="Vía secundaria rehabilitada"/>
    <s v="2402018"/>
    <s v="Vía secundaria rehabilitada"/>
    <s v="240201800"/>
    <s v="Incluye las intervenciones en vías secundaria para devolverlas al estado inicial para la cual fueron construidas"/>
    <s v="Kilómetros de vías secundarias"/>
    <s v="No"/>
    <s v="Kilómetros de vías"/>
    <n v="19.399999999999999"/>
    <s v="Acumulativo"/>
    <x v="29"/>
    <n v="0"/>
    <n v="7.6"/>
    <n v="11.8"/>
    <n v="0"/>
    <m/>
    <m/>
    <m/>
    <s v="REHABILITACIÓN DE LA VÍA QUE COMUNICA LOS MUNICIPIOS DE TOLUVIEJO Y COLOSÓ, DEPARTAMENTO DE SUCRE (BPIN: 2023002700134) (Meta del proyecto: 12,1) (Tipo de Banco: Banco de Regalías) (Estado en Portafolio: En Ejecución)"/>
    <m/>
    <s v="REHABILITACIÓN EN PAVIMENTO ASFALTICO DE LA VÍA QUE COMUNICA EL MUNICIPIO DE SAN ANTONIO DE PALMITO - SUCRE Y EL CORREGIMIENTO DE SABANETA MUNICIPIO DE MOMIL - CÓRDOBA (Bpin: 2024000020027) (Meta del proyecto: 5,05)_x000a__x000a_REHABILITACIÓN DE LA VÍA QUE COMUNICA LOS MUNICIPIOS DE TOLUVIEJO Y COLOSÓ, DEPARTAMENTO DE SUCRE (Bpin: 2023002700134) (Meta del proyecto: 12,1) (Tipo de banco: Banco de Regalías)"/>
    <m/>
    <m/>
    <m/>
    <n v="0"/>
    <n v="0"/>
    <s v="Minimo"/>
    <m/>
    <n v="0"/>
    <s v="Minimo"/>
    <n v="0"/>
    <n v="0"/>
    <s v="Minimo"/>
    <m/>
    <m/>
    <m/>
    <m/>
    <m/>
    <m/>
    <m/>
    <m/>
    <m/>
    <m/>
    <n v="0"/>
    <n v="0"/>
    <n v="0"/>
    <n v="0"/>
    <n v="0"/>
    <n v="0"/>
    <n v="0"/>
    <n v="0"/>
    <n v="0"/>
    <n v="0"/>
    <n v="0"/>
    <n v="0"/>
    <n v="0"/>
    <n v="0"/>
    <n v="0"/>
    <n v="0"/>
    <n v="0"/>
    <n v="0"/>
    <n v="0"/>
    <n v="0"/>
    <n v="0"/>
    <n v="0"/>
    <n v="0"/>
    <n v="0"/>
    <n v="0"/>
    <n v="0"/>
    <n v="0"/>
    <n v="0"/>
    <n v="0"/>
    <n v="0"/>
    <n v="0"/>
    <n v="0"/>
    <n v="0"/>
    <n v="0"/>
    <n v="0"/>
    <s v="Meta indicativa: Secretaría de Infraestructura la cumple"/>
    <m/>
  </r>
  <r>
    <s v="MT431"/>
    <s v="4"/>
    <s v="Capítulo de Paz"/>
    <s v="Paz y víctimas - Iniciativas PDET con ruta de implementación activada"/>
    <s v="59"/>
    <s v=""/>
    <s v="2024"/>
    <s v="Central de Información - Agencia de Renovación del Territorio (ART)"/>
    <s v="63"/>
    <s v="6. Agua Limpia y Saneamiento._x000a_7. Energía asequible y no contaminante._x000a_8. Industria, innovación, e infraestructura_x000a_16. Paz Justicia e instituciones sólidas"/>
    <s v="Temática 1: Programas de Desarrollo con Enfoque Territorial"/>
    <s v="71"/>
    <s v="Infraestructura y adecuación de tierras"/>
    <s v="Tecnologías de la Información y las Comunicaciones"/>
    <s v="23"/>
    <s v="Facilitar el acceso y uso de las Tecnologías de la Información y las Comunicaciones en todo el territorio nacional"/>
    <s v="2301"/>
    <s v="servicio de acceso a zonas digitales"/>
    <s v="2301079"/>
    <s v="zonas digitales instaladas"/>
    <s v="230107900"/>
    <s v="Corresponde al montaje y puesta en servicio de la zona digital (wifi), medido a través de la cantidad de usuarios (dispositivos a la zona) y la asistencia personalizada y virtual a los mismos."/>
    <s v="Número de zonas digitales"/>
    <s v="No"/>
    <s v="Número"/>
    <n v="8"/>
    <s v="Acumulativo"/>
    <x v="30"/>
    <n v="0"/>
    <n v="0"/>
    <n v="8"/>
    <n v="0"/>
    <m/>
    <s v="Zonas comunitarias para la paz de MINTIC - ART (Tipo Banco: Banco de Gestiones) (Meta de la gestión: 33)"/>
    <s v="Zonas comunitarias para la paz de MINTIC - ART (Tipo de banco: Banco de Gestiones) (Meta de la gestión: 33) (Ejecutado: 33)"/>
    <m/>
    <m/>
    <m/>
    <m/>
    <m/>
    <m/>
    <n v="33"/>
    <n v="1"/>
    <s v="Superior"/>
    <m/>
    <n v="1"/>
    <s v="Superior"/>
    <n v="33"/>
    <n v="1"/>
    <s v="Superior"/>
    <n v="0"/>
    <n v="0"/>
    <n v="0"/>
    <n v="0"/>
    <n v="0"/>
    <n v="0"/>
    <n v="0"/>
    <n v="0"/>
    <n v="0"/>
    <n v="0"/>
    <n v="0"/>
    <n v="0"/>
    <n v="0"/>
    <n v="0"/>
    <n v="0"/>
    <n v="0"/>
    <n v="0"/>
    <n v="0"/>
    <n v="0"/>
    <n v="0"/>
    <n v="0"/>
    <n v="0"/>
    <n v="0"/>
    <n v="0"/>
    <n v="0"/>
    <n v="0"/>
    <n v="0"/>
    <n v="0"/>
    <n v="0"/>
    <n v="0"/>
    <n v="0"/>
    <n v="0"/>
    <n v="0"/>
    <n v="0"/>
    <n v="0"/>
    <n v="0"/>
    <n v="0"/>
    <n v="0"/>
    <n v="0"/>
    <n v="0"/>
    <n v="0"/>
    <n v="0"/>
    <n v="0"/>
    <n v="0"/>
    <n v="0"/>
    <s v="Revisar si corresponde a un indicador secundairo, estas 8 no aparecen en PPI en este indicador."/>
    <m/>
  </r>
  <r>
    <s v="MT432"/>
    <s v="5"/>
    <s v="Capítulo de Paz"/>
    <s v="Paz y víctimas - Iniciativas PDET con ruta de implementación activada"/>
    <s v="59"/>
    <s v=""/>
    <s v="2024"/>
    <s v="Central de Información - Agencia de Renovación del Territorio (ART)"/>
    <s v="63"/>
    <s v="6. Agua Limpia y Saneamiento._x000a_7. Energía asequible y no contaminante._x000a_8. Industria, innovación, e infraestructura_x000a_16. Paz Justicia e instituciones sólidas"/>
    <s v="Temática 1: Programas de Desarrollo con Enfoque Territorial"/>
    <s v="71"/>
    <s v="Infraestructura y adecuación de tierras"/>
    <s v="Tecnologías de la Información y las Comunicaciones"/>
    <s v="23"/>
    <s v="Facilitar el acceso y uso de las Tecnologías de la Información y las Comunicaciones en todo el territorio nacional"/>
    <s v="2301"/>
    <s v="servicio de acceso a zonas digitales"/>
    <s v="2301079"/>
    <s v="zonas digitales instaladas"/>
    <s v="230107900"/>
    <s v="Corresponde al montaje y puesta en servicio de la zona digital (wifi), medido a través de la cantidad de usuarios (dispositivos a la zona) y la asistencia personalizada y virtual a los mismos."/>
    <s v="Número de zonas digitales"/>
    <s v="No"/>
    <s v="Número"/>
    <n v="30"/>
    <s v="Acumulativo"/>
    <x v="15"/>
    <n v="0"/>
    <n v="30"/>
    <n v="0"/>
    <n v="0"/>
    <m/>
    <s v="Zonas comunitarias para la paz de MINTIC - ART (Tipo Banco: Banco de Gestiones) (Meta de la gestión: 30)"/>
    <s v="Zonas comunitarias para la paz de MINTIC - ART (Tipo de banco: Banco de Gestiones) (Meta de la gestión: 30) (Ejecutado: 33)"/>
    <s v="Zonas comunitarias para la paz de MINTIC - ART"/>
    <m/>
    <m/>
    <m/>
    <m/>
    <m/>
    <n v="33"/>
    <n v="1"/>
    <s v="Superior"/>
    <m/>
    <m/>
    <m/>
    <n v="33"/>
    <n v="1"/>
    <s v="Superior"/>
    <n v="0"/>
    <n v="0"/>
    <n v="0"/>
    <n v="0"/>
    <n v="0"/>
    <n v="0"/>
    <n v="0"/>
    <n v="0"/>
    <n v="0"/>
    <n v="0"/>
    <n v="0"/>
    <n v="0"/>
    <n v="0"/>
    <n v="0"/>
    <n v="0"/>
    <n v="0"/>
    <n v="0"/>
    <n v="0"/>
    <n v="0"/>
    <n v="0"/>
    <n v="0"/>
    <n v="0"/>
    <n v="0"/>
    <n v="0"/>
    <n v="0"/>
    <n v="0"/>
    <n v="0"/>
    <n v="0"/>
    <n v="0"/>
    <n v="0"/>
    <n v="0"/>
    <n v="0"/>
    <n v="0"/>
    <n v="0"/>
    <n v="0"/>
    <n v="0"/>
    <n v="0"/>
    <n v="0"/>
    <n v="0"/>
    <n v="0"/>
    <n v="0"/>
    <n v="0"/>
    <n v="0"/>
    <n v="0"/>
    <n v="0"/>
    <s v="1. Proyecto Zonas comunitarias para la paz de MINTIC - ART: Se implementarán 33 zonas digitales en municipios PDET del departamento"/>
    <m/>
  </r>
  <r>
    <s v="MT433"/>
    <s v="1"/>
    <s v="Capítulo de Paz"/>
    <s v="Paz y víctimas - Iniciativas PDET con ruta de implementación activada"/>
    <s v="84"/>
    <s v=""/>
    <s v="2024"/>
    <s v="Central de Información - Agencia de Renovación del Territorio (ART)"/>
    <s v="86"/>
    <s v="13. Acción Por el Clima._x000a_16. Paz Justicia e instituciones sólidas. "/>
    <s v="Temática 1: Programas de Desarrollo con Enfoque Territorial"/>
    <s v="72"/>
    <s v="Salud Rural"/>
    <s v="Salud y Protección Social"/>
    <s v="19"/>
    <s v="Salud pública"/>
    <s v="1905"/>
    <s v="Documentos de planeación"/>
    <s v="1905015"/>
    <s v="Documentos de planeación elaborados"/>
    <s v="190501500"/>
    <s v="Documentos cuyo objetivo es plasmar una visión de futuro a nivel país, entidad territorial, comunidad, sector, región, entidad o cualquier nivel de desagregación que se requiera. Incluye objetivos, estrategias, metas e indicadores."/>
    <s v="Número de documentos"/>
    <s v="Sí"/>
    <s v="Número "/>
    <n v="2"/>
    <s v="Acumulativo"/>
    <x v="31"/>
    <n v="0"/>
    <n v="0"/>
    <n v="1"/>
    <n v="1"/>
    <m/>
    <s v="Implementar y promover la medicina tradicional con médicos naturistas en el Cabildo Chale, en el municipio de Chalán Sucre (Tipo Banco: Banco de Gestiones) (Meta de la gestión: 1)"/>
    <m/>
    <s v="Implementar y promover la medicina tradicional con médicos naturistas en el Cabildo Chale, en el municipio de Chalán Sucre (Meta Programada: 1) (Tipo de Banco: Banco de Gestiones)_x000a__x000a__x000a_IMPLEMENTAR Y PROMOVER LA MEDICINA TRADICIONAL CON MÉDICOS NATURISTAS EN EL CABILDO CHALE, EN EL MUNICIPIO DE CHALÁN SUCRE_x000a_ (Meta Programada: 1) (Tipo de Banco: Banco de Gestiones)"/>
    <m/>
    <s v="Implementar y promover la medicina tradicional con médicos naturistas en el Cabildo Chale, en el municipio de Chalán Sucre (Bpin: ) (Meta del proyecto: 1)"/>
    <m/>
    <m/>
    <m/>
    <m/>
    <m/>
    <m/>
    <m/>
    <n v="0"/>
    <s v="Minimo"/>
    <n v="0"/>
    <n v="0"/>
    <s v="Minimo"/>
    <n v="0"/>
    <n v="0"/>
    <n v="0"/>
    <n v="0"/>
    <n v="0"/>
    <n v="0"/>
    <n v="0"/>
    <n v="0"/>
    <n v="0"/>
    <n v="0"/>
    <n v="0"/>
    <n v="0"/>
    <n v="0"/>
    <n v="0"/>
    <n v="0"/>
    <n v="0"/>
    <n v="0"/>
    <n v="0"/>
    <n v="0"/>
    <n v="0"/>
    <n v="0"/>
    <n v="0"/>
    <n v="0"/>
    <n v="0"/>
    <n v="0"/>
    <n v="0"/>
    <n v="0"/>
    <n v="0"/>
    <n v="0"/>
    <n v="0"/>
    <n v="0"/>
    <n v="0"/>
    <n v="0"/>
    <n v="0"/>
    <n v="0"/>
    <n v="0"/>
    <n v="0"/>
    <n v="0"/>
    <n v="0"/>
    <n v="0"/>
    <n v="0"/>
    <n v="0"/>
    <n v="0"/>
    <n v="0"/>
    <n v="0"/>
    <s v="Programa 3. Salud Rural_x000a__x000a_Objetivo del programa:  Fortalecer y ampliar la cobertura de los servicios de salud en las zonas rurales prioritarias identificadas, por medio de estrategias de implementación de sistemas y modelos de prevención, promoción y atención integral de la salud, con el fin de reducir las disparidades en el acceso a servicios de salud y mejorar la calidad de vida de las comunidades rurales. _x000a_Población Objetivo: Población residente en los Municipios PDET del departamento de Sucre. "/>
    <m/>
  </r>
  <r>
    <s v="MT434"/>
    <s v="1"/>
    <s v="Capítulo de Paz"/>
    <s v="Paz y víctimas - Iniciativas PDET con ruta de implementación activada"/>
    <s v="71"/>
    <s v=""/>
    <s v="2024"/>
    <s v="Central de Información - Agencia de Renovación del Territorio (ART)"/>
    <s v="122"/>
    <s v="13. Acción Por el Clima._x000a_16. Paz Justicia e instituciones sólidas. "/>
    <s v="Temática 1: Programas de Desarrollo con Enfoque Territorial"/>
    <s v="73"/>
    <s v="Educación rural y primera infancia rural"/>
    <s v="Educación"/>
    <s v="22"/>
    <s v="Calidad y fomento de la educación superior"/>
    <s v="2202"/>
    <s v="Sedes de instituciones de educación superior construidas"/>
    <s v="2202071"/>
    <s v="Sedes de instituciones de educación superior construidas"/>
    <s v="220207100"/>
    <s v="Infraestructura educativa nueva para la prestación del servicio de educación  superior en cualquiera de sus modalidades de conformidad con los lineamientos técnicos del sector"/>
    <s v="Número de sedes"/>
    <s v="Sí"/>
    <s v="Número"/>
    <n v="1"/>
    <s v="Acumulativo"/>
    <x v="32"/>
    <n v="0"/>
    <n v="0"/>
    <n v="0"/>
    <n v="1"/>
    <m/>
    <m/>
    <m/>
    <m/>
    <m/>
    <s v="La meta Corresponde o se cumple desde la Secretaría de Educación. (Bpin: )_x000a__x000a_Revisar: Universidad de los Montes de María (Bpin: )"/>
    <m/>
    <m/>
    <m/>
    <m/>
    <m/>
    <m/>
    <m/>
    <m/>
    <m/>
    <n v="0"/>
    <n v="0"/>
    <s v="Minimo"/>
    <n v="0"/>
    <n v="0"/>
    <n v="0"/>
    <n v="0"/>
    <n v="0"/>
    <n v="0"/>
    <n v="0"/>
    <n v="0"/>
    <n v="0"/>
    <n v="0"/>
    <n v="0"/>
    <n v="0"/>
    <n v="0"/>
    <n v="0"/>
    <n v="0"/>
    <n v="0"/>
    <n v="0"/>
    <n v="0"/>
    <n v="0"/>
    <n v="0"/>
    <n v="0"/>
    <n v="0"/>
    <n v="0"/>
    <n v="0"/>
    <n v="0"/>
    <n v="0"/>
    <n v="0"/>
    <n v="0"/>
    <n v="0"/>
    <n v="0"/>
    <n v="0"/>
    <n v="0"/>
    <n v="0"/>
    <n v="0"/>
    <n v="0"/>
    <n v="0"/>
    <n v="0"/>
    <n v="0"/>
    <n v="0"/>
    <n v="0"/>
    <n v="0"/>
    <n v="0"/>
    <n v="0"/>
    <n v="0"/>
    <n v="0"/>
    <s v="La meta Corresponde o se cumple desde la Secretaría de Educación._x000a_Revisar: Universidad de los Montes de María"/>
    <m/>
  </r>
  <r>
    <s v="MT435"/>
    <s v="1"/>
    <s v="Capítulo de Paz"/>
    <s v="Paz y víctimas - Iniciativas PDET con ruta de implementación activada"/>
    <s v="63"/>
    <s v=""/>
    <s v="2024"/>
    <s v="Agencia de Renovación del Territorio (ART)"/>
    <s v="65"/>
    <s v="16. Paz Justicia e instituciones sólidas"/>
    <s v="Temática 1: Programas de Desarrollo con Enfoque Territorial"/>
    <s v="74"/>
    <s v="Vivienda rural, agua potable y saneamiento básico rural"/>
    <s v="Vivienda, Ciudad y Territorio"/>
    <s v="40"/>
    <s v="Acceso de la población a los servicios de agua potable y saneamiento básico"/>
    <s v="4003"/>
    <s v="Estudios de pre-inversión e inversión"/>
    <s v="4003042"/>
    <s v="Estudios o diseños realizados"/>
    <s v="400304200"/>
    <s v="Incluye la realización de estudios de pre factibilidad, factibilidad o definitivos para la ejecución de proyectos"/>
    <s v="Número de estudios y diseños"/>
    <s v="No"/>
    <s v="Número de proyectos"/>
    <n v="8"/>
    <s v="Acumulativo"/>
    <x v="33"/>
    <n v="0"/>
    <n v="3"/>
    <n v="3"/>
    <n v="2"/>
    <m/>
    <s v="Estudios y diseños Acueducto de Montes de María (Son varios municipios)_x000a_Microacueductos: Canutalito y Toluviejo (Tipo Banco: Banco de Gestiones) (Meta de la gestión: )_x000a__x000a_ESTUDIOS Y DISEÑOS PARA LA OPTIMIZACION DEL SISTEMA DE ACUEDUCTO DE LA CABECERA MUNICIPAL DE LOS PALMITOS, DEPARTAMENTO DE SUCRE. (BPIN: 202500000015450) (Tipo de Banco: Banco Territorial)"/>
    <s v="Estudios y diseños para la ampliación y optimización del sistema de acueducto de la cabecera municipal de  Los Palmitos, Sucre (Bpin: 202500000015450) (Tipo de Banco: Banco Territorial) (Meta total del indicador: 1.0) (Meta total de la vigencia: 1.0) (Ejecutado: 0.0)"/>
    <m/>
    <m/>
    <s v="Estudios y diseños para la ampliación y optimización de los sistemas de acueducto de los municipios de Colosó y Chalán, en el departamento de Sucre (Bpin: 202500000024632) (Meta del proyecto: 1)_x000a__x000a_DISEÑO DE LA ALTERNATIVA SOSTENIBLE DE PROVISIÓN DE AGUA PARA LAS SUBREGIONES SABANA Y MONTES DE MARÍA DEL DEPARTAMENTO DE SUCRE (ACUEDUCTO REGIONAL DE LA SABANA) (Bpin: 2021000020074) (Meta del proyecto: 1) (Tipo de banco: Banco Territorial)"/>
    <m/>
    <m/>
    <m/>
    <n v="0"/>
    <n v="0"/>
    <s v="Minimo"/>
    <m/>
    <n v="0"/>
    <s v="Minimo"/>
    <n v="0"/>
    <n v="0"/>
    <s v="Minimo"/>
    <m/>
    <m/>
    <m/>
    <m/>
    <m/>
    <m/>
    <m/>
    <m/>
    <m/>
    <m/>
    <n v="0"/>
    <n v="0"/>
    <n v="0"/>
    <n v="0"/>
    <n v="0"/>
    <n v="0"/>
    <n v="0"/>
    <n v="0"/>
    <n v="0"/>
    <n v="0"/>
    <n v="0"/>
    <n v="0"/>
    <n v="0"/>
    <n v="0"/>
    <n v="0"/>
    <n v="0"/>
    <n v="0"/>
    <n v="0"/>
    <n v="0"/>
    <n v="0"/>
    <n v="0"/>
    <n v="0"/>
    <n v="0"/>
    <n v="0"/>
    <n v="0"/>
    <n v="0"/>
    <n v="0"/>
    <n v="0"/>
    <n v="0"/>
    <n v="0"/>
    <n v="0"/>
    <n v="0"/>
    <n v="0"/>
    <n v="0"/>
    <n v="0"/>
    <m/>
    <m/>
  </r>
  <r>
    <s v="MT436"/>
    <s v="2"/>
    <s v="Capítulo de Paz"/>
    <s v="Paz y víctimas - Iniciativas PDET con ruta de implementación activada"/>
    <s v="63"/>
    <s v=""/>
    <s v="2024"/>
    <s v="Agencia de Renovación del Territorio (ART)"/>
    <s v="65"/>
    <s v="16. Paz Justicia e instituciones sólidas"/>
    <s v="Temática 1: Programas de Desarrollo con Enfoque Territorial"/>
    <s v="74"/>
    <s v="Vivienda rural, agua potable y saneamiento básico rural"/>
    <s v="Vivienda, Ciudad y Territorio"/>
    <s v="40"/>
    <s v="Acceso de la población a los servicios de agua potable y saneamiento básico"/>
    <s v="4003"/>
    <s v="Servicios de asistencia técnica en manejo de residuos sólidos"/>
    <s v="4003021"/>
    <s v="Personas asistidas técnicamente"/>
    <s v="400302100"/>
    <m/>
    <s v="Número de personas"/>
    <s v="No"/>
    <s v="Número de soluciones"/>
    <n v="246"/>
    <s v="Acumulativo"/>
    <x v="33"/>
    <n v="0"/>
    <n v="123"/>
    <n v="123"/>
    <n v="0"/>
    <m/>
    <s v="ASISTENCIA TECNICA A LOS MUNICIPIOS DE MORROA, LOS PALMITOS Y COLOSO EN MANEJO DE RESIDUOS SOLIDOS Y CULTURA DEL AGUA (Tipo Banco: Banco de Gestiones) (Meta de la gestión: 88)"/>
    <s v="ASISTENCIA TECNICA A LOS MUNICIPIOS DE MORROA, LOS PALMITOS Y COLOSO EN MANEJO DE RESIDUOS SOLIDOS Y CULTURA DEL AGUA (Tipo de banco: Banco de Gestiones) (Meta de la gestión: 88) (Ejecutado: 117)"/>
    <m/>
    <m/>
    <m/>
    <m/>
    <m/>
    <m/>
    <n v="117"/>
    <n v="0.95121951219512202"/>
    <s v="Alto"/>
    <m/>
    <n v="0"/>
    <s v="Minimo"/>
    <n v="117"/>
    <n v="0.47560975609756095"/>
    <s v="Medio"/>
    <m/>
    <m/>
    <m/>
    <m/>
    <m/>
    <m/>
    <m/>
    <m/>
    <m/>
    <m/>
    <n v="0"/>
    <n v="0"/>
    <n v="0"/>
    <n v="0"/>
    <n v="0"/>
    <n v="0"/>
    <n v="0"/>
    <n v="0"/>
    <n v="0"/>
    <n v="0"/>
    <n v="0"/>
    <n v="0"/>
    <n v="0"/>
    <n v="0"/>
    <n v="0"/>
    <n v="0"/>
    <n v="0"/>
    <n v="0"/>
    <n v="0"/>
    <n v="0"/>
    <n v="0"/>
    <n v="0"/>
    <n v="0"/>
    <n v="0"/>
    <n v="0"/>
    <n v="0"/>
    <n v="0"/>
    <n v="0"/>
    <n v="0"/>
    <n v="0"/>
    <n v="0"/>
    <n v="0"/>
    <n v="0"/>
    <n v="0"/>
    <n v="0"/>
    <m/>
    <m/>
  </r>
  <r>
    <s v="MT437"/>
    <s v="1"/>
    <s v="Capítulo de Paz"/>
    <s v="Paz y víctimas - Iniciativas PDET con ruta de implementación activada"/>
    <s v="131"/>
    <s v=""/>
    <s v="2024"/>
    <s v="Agencia de Renovación del Territorio (ART)"/>
    <s v="132"/>
    <s v="16. Paz Justicia e instituciones sólidas"/>
    <s v="Temática 1: Programas de Desarrollo con Enfoque Territorial"/>
    <s v="75"/>
    <s v="Reactivación económica y producción agropecuaria"/>
    <s v="Agricultura y Desarrollo Rural"/>
    <s v="17"/>
    <s v="Inclusión productiva de pequeños productores rurales"/>
    <s v="1702"/>
    <s v="Servicio de asistencia técnica agropecuaria dirigida a pequeños productores"/>
    <s v="1702010"/>
    <s v="Pequeños productores rurales asistidos técnicamente"/>
    <s v="170201000"/>
    <s v="Atención integral a productores agrícolas, pecuarios, forestales y acuícolas o pesqueros en: Aptitud de suelos; Tecnologías y recursos para actividad productiva; Procedimientos para acceder al financiamiento; Mercadeo; organización de productores y Dotación de infraestructura productiva. Pequeño Productor:se dedica a actividad agropecuaria, pesquera, acuícola cuyos activos NO superen los 200 SMMLV"/>
    <s v="Número de pequeños productores rurales"/>
    <s v="No"/>
    <s v="Número"/>
    <n v="500"/>
    <s v="Acumulativo"/>
    <x v="34"/>
    <n v="500"/>
    <n v="0"/>
    <n v="0"/>
    <n v="0"/>
    <m/>
    <s v="_x000a__x000a_IMPLEMENTACIÓN DE ESTRATEGIAS PARA LA ADOPCIÓN DE PROCESOS DE INNOVACIÓN EN LAS UNIDADES PRODUCTIVAS AGROPECUARIAS QUE ATIENDAN LAS PROBLEMÁTICAS DERIVADAS POR LA EMERGENCIA ECONÓMICA, SOCIAL Y ECOLÓGICA POR EL COVID-19 EN EL DEPARTAMENTO DE SUCRE - PDET (BPIN: 2020000100644) (Tipo de Banco: Banco de Regalías)"/>
    <m/>
    <m/>
    <m/>
    <m/>
    <n v="267"/>
    <n v="0.53400000000000003"/>
    <s v="Medio"/>
    <m/>
    <m/>
    <m/>
    <m/>
    <m/>
    <m/>
    <n v="267"/>
    <n v="0.53400000000000003"/>
    <s v="Medio"/>
    <n v="0"/>
    <n v="0"/>
    <n v="0"/>
    <n v="0"/>
    <n v="0"/>
    <n v="0"/>
    <n v="0"/>
    <n v="0"/>
    <n v="0"/>
    <n v="0"/>
    <n v="0"/>
    <n v="0"/>
    <n v="0"/>
    <n v="0"/>
    <n v="0"/>
    <n v="0"/>
    <n v="0"/>
    <n v="0"/>
    <n v="0"/>
    <n v="0"/>
    <n v="0"/>
    <n v="0"/>
    <n v="0"/>
    <n v="0"/>
    <n v="0"/>
    <n v="0"/>
    <n v="0"/>
    <n v="0"/>
    <n v="0"/>
    <n v="0"/>
    <n v="0"/>
    <n v="0"/>
    <n v="0"/>
    <n v="0"/>
    <n v="0"/>
    <n v="0"/>
    <n v="0"/>
    <n v="0"/>
    <n v="0"/>
    <n v="0"/>
    <n v="0"/>
    <n v="0"/>
    <n v="0"/>
    <n v="0"/>
    <n v="0"/>
    <m/>
    <m/>
  </r>
  <r>
    <s v="MT438"/>
    <s v="2"/>
    <s v="Capítulo de Paz"/>
    <s v="Paz y víctimas - Iniciativas PDET con ruta de implementación activada"/>
    <s v="131"/>
    <s v=""/>
    <s v="2024"/>
    <s v="Agencia de Renovación del Territorio (ART)"/>
    <s v="132"/>
    <s v="16. Paz Justicia e instituciones sólidas"/>
    <s v="Temática 1: Programas de Desarrollo con Enfoque Territorial"/>
    <s v="75"/>
    <s v="Reactivación económica y producción agropecuaria"/>
    <s v="Agricultura y Desarrollo Rural"/>
    <s v="17"/>
    <s v="Infraestructura productiva y comercialización"/>
    <s v="1709"/>
    <s v="Servicio de apoyo a la producción de las cadenas agrícolas, forestales, pecuarias, pesqueras y acuícolas"/>
    <s v="1709105"/>
    <s v="Cadenas productivas apoyadas"/>
    <s v="170910500"/>
    <s v="Con el servicio de apoyo a la producción de las cadenas agrícolas, forestales, pecuarias, pesqueras y acuícolas, los productores afectados por condiciones climáticas desfavorables y emergencias sanitarias, reciben apoyo para la reactivación y continuidad en sus sistemas de producción. "/>
    <s v="Número de cadenas productivas"/>
    <s v="No"/>
    <s v="Número "/>
    <n v="4"/>
    <s v="Acumulativo"/>
    <x v="34"/>
    <n v="2"/>
    <n v="2"/>
    <n v="0"/>
    <n v="0"/>
    <s v="Fortalecimiento de la Cadena Apícola del departamento de Sucre. (BPIN: Por Gestión) (Meta del Proyecto: 1) (Ejecución 2024: 1)_x000a__x000a_FORTALECIMIENTO DE CADENA PRODUCTIVA DE YUCA A TRAVÉS DEL CLUSTER DE YUCA EN EL DEPARTAMENTO DE SUCRE. BPIN: POR GENERAR. META:1 (BPIN: Por Gestión) (Meta del Proyecto: 1) (Ejecución 2024: 1)"/>
    <s v="FORTALECIMIENTO DE LA CADENA PRODUCTIVA AGRICOLA MEDIANTE EL PROYECTO &quot;Apoyo Alianzas para mejorar las capacidades productivas y la seguridad alimentaria rural en el departamento de  Sucre&quot; EN LOS MUNICIPIOS DE OVEJAS Y SAN ONOFRE EN LA PRODUCCIÓN DE MAIZ AMARILLO Y ÑAME ESPINO (Tipo Banco: Banco de Gestiones) (Meta de la gestión: 2)_x000a__x000a_FORTALECIMIENTO DE LA CADENA PRODUCTIVA APICOLA MEDIANTE EL PROYECTO &quot;Apoyo Alianzas para mejorar las capacidades productivas y la seguridad alimentaria rural en el departamento de  Sucre&quot; EN LOS MUNICIPIOS DE COLOSÓ Y OVEJAS  (Tipo Banco: Banco de Gestiones) (Meta de la gestión: 1)"/>
    <s v="FORTALECIMIENTO DE LA CADENA PRODUCTIVA AGRICOLA MEDIANTE EL PROYECTO &quot;Apoyo Alianzas para mejorar las capacidades productivas y la seguridad alimentaria rural en el departamento de  Sucre&quot; EN LOS MUNICIPIOS DE OVEJAS Y SAN ONOFRE EN LA PRODUCCIÓN DE MAIZ AMARILLO Y ÑAME ESPINO (Tipo de banco: Banco de Gestiones) (Meta de la gestión: 2) (Ejecutado: 2)_x000a__x000a_FORTALECIMIENTO DE LA CADENA PRODUCTIVA APICOLA MEDIANTE EL PROYECTO &quot;Apoyo Alianzas para mejorar las capacidades productivas y la seguridad alimentaria rural en el departamento de  Sucre&quot; EN LOS MUNICIPIOS DE COLOSÓ Y OVEJAS  (Tipo de banco: Banco de Gestiones) (Meta de la gestión: 1) (Ejecutado: 1)"/>
    <s v="FORTALECIMIENTO DE CADENA PRODUCTIVA OVINO CAPRINO EN EL DEPARTAMENTO DE SUCRE. BPIN: POR GENERAR. META:1"/>
    <m/>
    <m/>
    <n v="2"/>
    <n v="1"/>
    <s v="Superior"/>
    <n v="3"/>
    <n v="1"/>
    <s v="Superior"/>
    <m/>
    <m/>
    <m/>
    <n v="5"/>
    <n v="1"/>
    <s v="Superior"/>
    <m/>
    <m/>
    <m/>
    <m/>
    <m/>
    <m/>
    <m/>
    <m/>
    <m/>
    <m/>
    <n v="0"/>
    <n v="0"/>
    <n v="0"/>
    <n v="0"/>
    <n v="0"/>
    <n v="0"/>
    <n v="0"/>
    <n v="0"/>
    <n v="0"/>
    <n v="0"/>
    <n v="0"/>
    <n v="0"/>
    <n v="0"/>
    <n v="0"/>
    <n v="0"/>
    <n v="0"/>
    <n v="0"/>
    <n v="0"/>
    <n v="0"/>
    <n v="0"/>
    <n v="0"/>
    <n v="0"/>
    <n v="0"/>
    <n v="0"/>
    <n v="0"/>
    <n v="0"/>
    <n v="0"/>
    <n v="0"/>
    <n v="0"/>
    <n v="0"/>
    <n v="0"/>
    <n v="0"/>
    <n v="0"/>
    <n v="0"/>
    <n v="0"/>
    <m/>
    <m/>
  </r>
  <r>
    <s v="MT439"/>
    <s v="1"/>
    <s v="Capítulo de Paz"/>
    <s v="Porcentaje de implementación y ejecución a las iniciativas enfocadas en facilitar procesos que permitan la reconstrucción del tejido social afectado por el conflicto armado promoviendo una cultura de paz y de respeto a los derechos humanos individuales y "/>
    <s v="73"/>
    <s v="Porcentaje (Multiplicado por 100)"/>
    <s v="2024"/>
    <s v="Agencia de Renovación del Territorio (ART)"/>
    <s v="74"/>
    <s v="16. Paz Justicia e instituciones sólidas"/>
    <s v="Temática 1: Programas de Desarrollo con Enfoque Territorial"/>
    <s v="77"/>
    <s v="Reconciliación, convivencia y construcción de paz"/>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de iniciativas"/>
    <n v="8"/>
    <s v="Acumulativo"/>
    <x v="35"/>
    <n v="2"/>
    <n v="2"/>
    <n v="2"/>
    <n v="2"/>
    <s v="Foro de Participación Social en San Antonio de Palmito (BPIN: Por Gestión) (Meta del Proyecto: 1) (Ejecución 2024: 1)_x000a__x000a_Talleres de Derechos Humanos en Municipios PDET (BPIN: Por Gestión) (Meta del Proyecto: 4) (Ejecución 2024: 4)"/>
    <s v="Fortalecer en los municipios PDET ubicados en la región Montes de María de Sucre una estrategia de articulación, participación e incidencia de los jóvenes con enfoque étnico y enfoque diferencial, con agendas propias que permita la movilización para la co (Tipo Banco: Banco de Gestiones) (Meta de la gestión: )"/>
    <m/>
    <s v="Fortalecer en los municipios PDET ubicados en la región Montes de María de Sucre una estrategia de articulación, participación e incidencia de los jóvenes con enfoque étnico y enfoque diferencial, con agendas propias que permita la movilización para la co"/>
    <m/>
    <s v="Fortalecer en los municipios PDET ubicados en la región Montes de María de Sucre una estrategia de articulación, participación e incidencia de los jóvenes con enfoque étnico y enfoque diferencial, con agendas propias que permita la movilización para la co (Bpin: )"/>
    <n v="5"/>
    <n v="1"/>
    <s v="Superior"/>
    <n v="0"/>
    <n v="1"/>
    <s v="Superior"/>
    <m/>
    <n v="0"/>
    <s v="Minimo"/>
    <n v="5"/>
    <n v="0.625"/>
    <s v="Alto"/>
    <n v="0"/>
    <n v="0"/>
    <n v="0"/>
    <n v="0"/>
    <n v="0"/>
    <n v="0"/>
    <n v="0"/>
    <n v="0"/>
    <n v="0"/>
    <n v="0"/>
    <n v="0"/>
    <n v="0"/>
    <n v="0"/>
    <n v="0"/>
    <n v="0"/>
    <n v="0"/>
    <n v="0"/>
    <n v="0"/>
    <n v="0"/>
    <n v="0"/>
    <n v="0"/>
    <n v="0"/>
    <n v="0"/>
    <n v="0"/>
    <n v="0"/>
    <n v="0"/>
    <n v="0"/>
    <n v="0"/>
    <n v="0"/>
    <n v="0"/>
    <n v="0"/>
    <n v="0"/>
    <n v="0"/>
    <n v="0"/>
    <n v="0"/>
    <n v="0"/>
    <n v="0"/>
    <n v="0"/>
    <n v="0"/>
    <n v="0"/>
    <n v="0"/>
    <n v="0"/>
    <n v="0"/>
    <n v="0"/>
    <n v="0"/>
    <s v="Walter manifiesta: Gestión de unidad de víctimas para encuentro departamental de mesas de víctimas _x000a_"/>
    <m/>
  </r>
  <r>
    <s v="MT440"/>
    <s v="1"/>
    <s v="Capítulo de Paz"/>
    <s v="Porcentaje de avance en la formulación e implementación del plan de prevención integral, plan de contingencias y atención a personas o colectivos en situación de riesgo"/>
    <s v="0,59599999999999997"/>
    <s v="Porcentaje"/>
    <s v="2020-2023"/>
    <s v="Documentos técnicos de resultados de la gobernación - Unidad para la atención integral y reparación de víctimas seccional Sucre"/>
    <s v="0,746"/>
    <s v="10. Reducción de las desigualdades_x000a_16. Paz Justicia e instituciones sólidas"/>
    <s v="Temática 2: Víctimas del conflicto armado en Sucre"/>
    <s v="78"/>
    <s v="Prevención y protección"/>
    <s v="Inclusión Social y Reconciliación"/>
    <s v="41"/>
    <s v="Atención, asistencia y reparación integral a las víctimas"/>
    <s v="4101"/>
    <s v="Documentos de planeación"/>
    <s v="4101103"/>
    <s v="Documentos de planeación elaborados"/>
    <s v="410110300"/>
    <s v="Consiste en la formulación de documentos cuyo objetivo es plasmar una visión de futuro a nivel país, entidad territorial, comunidad, sector, región, entidad o cualquier nivel de desagregación que se requiera, plasmando elementos como objetivos, estrategias, metas e indicadores."/>
    <s v="Número de documentos"/>
    <s v="Sí"/>
    <s v="Número"/>
    <n v="1"/>
    <s v="Acumulativo"/>
    <x v="35"/>
    <n v="0"/>
    <n v="0"/>
    <n v="0"/>
    <n v="1"/>
    <m/>
    <m/>
    <m/>
    <m/>
    <m/>
    <m/>
    <m/>
    <m/>
    <m/>
    <m/>
    <m/>
    <m/>
    <m/>
    <m/>
    <m/>
    <n v="0"/>
    <n v="0"/>
    <s v="Minimo"/>
    <n v="0"/>
    <n v="0"/>
    <n v="0"/>
    <n v="0"/>
    <n v="0"/>
    <n v="0"/>
    <n v="0"/>
    <n v="0"/>
    <n v="0"/>
    <n v="0"/>
    <n v="0"/>
    <n v="0"/>
    <n v="0"/>
    <n v="0"/>
    <n v="0"/>
    <n v="0"/>
    <n v="0"/>
    <n v="0"/>
    <n v="0"/>
    <n v="0"/>
    <n v="0"/>
    <n v="0"/>
    <n v="0"/>
    <n v="0"/>
    <n v="0"/>
    <n v="0"/>
    <n v="0"/>
    <n v="0"/>
    <n v="0"/>
    <n v="0"/>
    <n v="0"/>
    <n v="0"/>
    <n v="0"/>
    <n v="0"/>
    <n v="0"/>
    <n v="0"/>
    <n v="0"/>
    <n v="0"/>
    <n v="0"/>
    <n v="0"/>
    <n v="0"/>
    <n v="0"/>
    <n v="0"/>
    <n v="0"/>
    <n v="0"/>
    <s v="En PPI aparecen progradas 9, y dice la siguiente observación:  Promover el acceso a derechos y apoyo para la dignificación y reintegración social de víctimas del conflicto._x000a_Proteger y asistir a víctimas del conflicto, garantizando sus derechos fundamentales y promoviendo la reparación y no repetición, por medio del apoyo en la formulación e implementación del plan de prevención integral, plan de contingencias y atención a personas o colectivos en situación de riesgo. _x000a__x000a_Walter Arrieta manifiesta: Que inclusuión solicita una Ruta de la atención para la mujer víctima"/>
    <m/>
  </r>
  <r>
    <s v="MT441"/>
    <s v="1"/>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Documentos de planeación"/>
    <s v="4101103"/>
    <s v="Documentos de planeación elaborados"/>
    <s v="410110300"/>
    <s v="Consiste en la formulación de documentos cuyo objetivo es plasmar una visión de futuro a nivel país, entidad territorial, comunidad, sector, región, entidad o cualquier nivel de desagregación que se requiera, plasmando elementos como objetivos, estrategias, metas e indicadores."/>
    <s v="Número de documentos"/>
    <s v="Sí"/>
    <s v="Número"/>
    <n v="1"/>
    <s v="Acumulativo"/>
    <x v="24"/>
    <n v="1"/>
    <n v="0"/>
    <n v="0"/>
    <n v="0"/>
    <s v="PLAN DE ACCION TERRITORIAL PARA LA POBLACION VICTIMA EN EL DEPARTAMENTO DE SUCRE (BPIN: Recursos Propios) (Meta del Proyecto: 1) (Ejecución 2024: 1)"/>
    <m/>
    <m/>
    <m/>
    <m/>
    <m/>
    <n v="1"/>
    <n v="1"/>
    <s v="Superior"/>
    <m/>
    <m/>
    <m/>
    <m/>
    <m/>
    <m/>
    <n v="1"/>
    <n v="1"/>
    <s v="Superior"/>
    <n v="0"/>
    <n v="0"/>
    <n v="0"/>
    <n v="0"/>
    <n v="0"/>
    <n v="0"/>
    <n v="0"/>
    <n v="0"/>
    <n v="0"/>
    <n v="0"/>
    <n v="0"/>
    <n v="0"/>
    <n v="0"/>
    <n v="0"/>
    <n v="0"/>
    <n v="0"/>
    <n v="0"/>
    <n v="0"/>
    <n v="0"/>
    <n v="0"/>
    <n v="0"/>
    <n v="0"/>
    <n v="20000000"/>
    <n v="0"/>
    <n v="0"/>
    <n v="0"/>
    <n v="0"/>
    <n v="0"/>
    <n v="0"/>
    <n v="0"/>
    <n v="0"/>
    <n v="0"/>
    <n v="20000000"/>
    <n v="0"/>
    <n v="0"/>
    <n v="0"/>
    <n v="0"/>
    <n v="0"/>
    <n v="0"/>
    <n v="0"/>
    <n v="0"/>
    <n v="0"/>
    <n v="0"/>
    <n v="0"/>
    <n v="20000000"/>
    <s v="01/10/2024: Se elaboro el documento PLAN DE ACCION TERRITORIAL PARA LA ATENCION A LA POBLACION VICTIMA DEL DEPARTAMENTO DE SUCRE , del cuatrenio, el cual fue aprobado en comité de justicia transicional."/>
    <s v="Promover el acceso a derechos y apoyo para la dignificación y reintegración social de víctimas del conflicto._x000a_Proteger y asistir a víctimas del conflicto, garantizando sus derechos fundamentales y promoviendo la reparación y no repetición, por medio del a"/>
  </r>
  <r>
    <s v="MT442"/>
    <s v="2"/>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Centros regionales o puntos de atención a víctimas dotados"/>
    <s v="4101018"/>
    <s v="Centros regionales y puntos de atención a víctimas dotados"/>
    <s v="410101800"/>
    <s v="Dotación de infraestructura en la cual se reúne la oferta institucional del nivel nacional y territorial que tiene como objetivo atender, orientar, remitir y acompañar a las víctimas del conflicto."/>
    <s v="Número de centros"/>
    <s v="No"/>
    <s v="Número"/>
    <n v="2"/>
    <s v="Acumulativo"/>
    <x v="24"/>
    <n v="0"/>
    <n v="0"/>
    <n v="1"/>
    <n v="1"/>
    <m/>
    <m/>
    <m/>
    <s v="DOTACION DEL CENTRO REGIONAL DE ATENCION A VICTIMAS (CRAV) CON EQUIPOS TECNOLOGICOS. "/>
    <m/>
    <s v="DOTACION DEL CENTRO REGIONAL DE ATENCION A VICTIMAS (CRAV) CON EQUIPOS  (Bpin: )"/>
    <m/>
    <m/>
    <m/>
    <m/>
    <m/>
    <m/>
    <m/>
    <n v="0"/>
    <s v="Minimo"/>
    <n v="0"/>
    <n v="0"/>
    <s v="Minimo"/>
    <n v="50000000"/>
    <n v="0"/>
    <n v="0"/>
    <n v="0"/>
    <n v="0"/>
    <n v="0"/>
    <n v="0"/>
    <n v="0"/>
    <n v="0"/>
    <n v="0"/>
    <n v="50000000"/>
    <n v="0"/>
    <n v="0"/>
    <n v="0"/>
    <n v="0"/>
    <n v="0"/>
    <n v="0"/>
    <n v="0"/>
    <n v="0"/>
    <n v="0"/>
    <n v="0"/>
    <n v="0"/>
    <n v="0"/>
    <n v="0"/>
    <n v="0"/>
    <n v="0"/>
    <n v="0"/>
    <n v="0"/>
    <n v="0"/>
    <n v="0"/>
    <n v="0"/>
    <n v="0"/>
    <n v="0"/>
    <n v="0"/>
    <n v="0"/>
    <n v="0"/>
    <n v="0"/>
    <n v="0"/>
    <n v="0"/>
    <n v="0"/>
    <n v="0"/>
    <n v="0"/>
    <n v="0"/>
    <n v="0"/>
    <n v="50000000"/>
    <m/>
    <s v="Promover el acceso a derechos y apoyo para la dignificación y reintegración social de víctimas del conflicto."/>
  </r>
  <r>
    <s v="MT443"/>
    <s v="3"/>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Servicio de ayuda y atención humanitaria"/>
    <s v="4101025"/>
    <s v="Personas con asistencia humanitaria"/>
    <s v="410102500"/>
    <s v="Mediante los cuales se entrega ayuda y atención humanitaria a las víctimas del conflicto armado. La ayuda humanitaria se entrega a las víctimas de otros hechos diferentes al desplazamiento forzado y la atención humanitaria a víctimas de desplazamiento forzado."/>
    <s v="Número de personas"/>
    <s v="No"/>
    <s v="Número"/>
    <n v="50"/>
    <s v="Acumulativo"/>
    <x v="24"/>
    <n v="12"/>
    <n v="12"/>
    <n v="12"/>
    <n v="14"/>
    <s v="SERVICIO DE AYUDAS HUMANITARIAS ENTREGADAS A PERSONAS VÍCTIMAS DEL CONFLICTO ARMADO VIGENCIA 2024 EN EL DEPARTAMENTO DE SUCRE (2024002700080) (BPIN: 2024002700080) (Meta del Proyecto: 50) (Ejecución 2024: 50)_x000a__x000a_AYUDAS HUMANITARIAS ADICIONALES (BPIN: Por Gestión) (Meta del Proyecto: 20) (Ejecución 2024: 20)_x000a__x000a_Apoyo a procesos de reubicación de familias en alto riesgo en la Urbanización Villa Paz 2024-2027 Municipio de Sincelejo Departamento de Sucre. (BPIN: 2023002700172) (Meta del Proyecto: 96) (Ejecución 2024: 96)"/>
    <s v="SERVICIO DE AYUDA HUMANITARIA A FAMILIAS VÍCTIMAS DEL CONFLICTO ARMADO VIGENCIA 2025 EN EL DEPARTAMENTO DE SUCRE (BPIN: 202400000003937) (Tipo de Banco: Banco Territorial)_x000a__x000a_Apoyo a procesos de reubicación de familias en alto riesgo en la Urbanización Villa Paz 2024-2027 Municipio de Sincelejo Departamento de Sucre. (BPIN: 2023002700172) (Tipo de Banco: Banco Territorial)"/>
    <s v="Servicio de ayuda humanitaria a familias victimas del conflicto armado vigencia 2025 en el Departamento de  Sucre (Bpin: 202400000003937) (Tipo de Banco: Banco Territorial) (Meta total del indicador: 100.0) (Meta total de la vigencia: 100.0) (Ejecutado: 100.0)_x000a__x000a_Apoyo a procesos de reubicación de familias en alto riesgo en la Urbanización Villa Paz 2024-2027  Municipio de Sincelejo Departamento de   Sucre (Bpin: 2023002700172) (Tipo de Banco: Banco Territorial) (Meta total del indicador: 386.0) (Meta total de la vigencia: 96.0) (Ejecutado: 96.0)"/>
    <s v="Apoyo a procesos de reubicación de familias en alto riesgo en la Urbanización Villa Paz 2024-2027 Municipio de Sincelejo Departamento de Sucre (BPIN: 2023002700172) (Meta del proyecto: 96) (Tipo de Banco: Banco Territorial)_x000a__x000a_Servicio DE AYUDA HUMANITARIA A FAMILIAS VÍCTIMAS DEL CONFLICTO ARMADO VIGENCIA 2026 EN EL DEPARTAMENTO DE Sucre (BPIN: 202600000008173) (Meta del proyecto: 280) (Tipo de Banco: Banco Territorial)"/>
    <m/>
    <s v="SERVICIO DE AYUDAS HUMANITARIAS ENTREGADAS A PERSONAS VÍCTIMAS DEL CONFLICTO ARMADO VIGENCIA 2027 (Bpin: )_x000a__x000a_Apoyo a procesos de reubicación de familias en alto riesgo en la Urbanización Villa Paz 2024-2027 Municipio de Sincelejo Departamento de Sucre (Bpin: 2023002700172) (Meta del proyecto: 96) (Tipo de banco: Banco Territorial)"/>
    <n v="166"/>
    <n v="1"/>
    <s v="Superior"/>
    <n v="196"/>
    <n v="1"/>
    <s v="Superior"/>
    <m/>
    <n v="1"/>
    <s v="Superior"/>
    <n v="362"/>
    <n v="1"/>
    <s v="Superior"/>
    <n v="0"/>
    <n v="0"/>
    <n v="0"/>
    <n v="0"/>
    <n v="0"/>
    <n v="0"/>
    <n v="0"/>
    <n v="0"/>
    <n v="0"/>
    <n v="0"/>
    <n v="0"/>
    <n v="200500000"/>
    <n v="0"/>
    <n v="0"/>
    <n v="0"/>
    <n v="0"/>
    <n v="0"/>
    <n v="0"/>
    <n v="0"/>
    <n v="0"/>
    <n v="0"/>
    <n v="200500000"/>
    <n v="0"/>
    <n v="0"/>
    <n v="0"/>
    <n v="0"/>
    <n v="0"/>
    <n v="0"/>
    <n v="0"/>
    <n v="0"/>
    <n v="0"/>
    <n v="0"/>
    <n v="0"/>
    <n v="0"/>
    <n v="0"/>
    <n v="0"/>
    <n v="0"/>
    <n v="0"/>
    <n v="0"/>
    <n v="0"/>
    <n v="0"/>
    <n v="0"/>
    <n v="0"/>
    <n v="0"/>
    <n v="200500000"/>
    <s v="Falta por priorizar _x000a_01/10/2024: Se encuentra en ejecución, es de resaltar que esta meta se plantea, pero su alcance depende de la demanda y/o solicitud de losentes territoriales."/>
    <s v="Promover el acceso a derechos y apoyo para la dignificación y reintegración social de víctimas del conflicto."/>
  </r>
  <r>
    <s v="MT444"/>
    <s v="4"/>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Servicio de ayuda humanitaria en prevención, inmediatez y emergencia en especie"/>
    <s v="4101099"/>
    <s v="Hogares víctimas con ayuda humanitaria en especie"/>
    <s v="410109900"/>
    <s v="Consiste en el suministro de bienes y/o productos (alimentarios y/o no alimentarios) con el fin de neutralizar o superar las circunstancias que generan riesgo en el marco del conflicto armado interno y así evitar la ocurrencia de violaciones de Derechos Humanos e infracciones al Derecho Internacional Humanitario."/>
    <s v="Número de hogares"/>
    <s v="No"/>
    <s v="Número"/>
    <n v="50"/>
    <s v="Acumulativo"/>
    <x v="24"/>
    <n v="0"/>
    <n v="24"/>
    <n v="12"/>
    <n v="14"/>
    <m/>
    <s v="SERVICIO DE AYUDA HUMANITARIA INMEDIATA PARA HOGARES VICTIMAS EN EL DEPARTAMENTO DE SUCRE (Tipo Banco: Banco de Gestiones) (Meta de la gestión: 24)"/>
    <s v="SERVICIO DE AYUDA HUMANITARIA INMEDIATA PARA HOGARES VICTIMAS EN EL DEPARTAMENTO DE SUCRE (Tipo de banco: Banco de Gestiones) (Meta de la gestión: 24) (Ejecutado: 15)"/>
    <s v="SERVICIO DE AYUDA HUMANITARIA A FAMILIA VICTIMAS DEL CONFLCITO ARMADO 2026 EN EL DEPARTAMENTO DE SUCRE. BPIN202600000008173 (Meta Programada: 12) (Tipo de Banco: Banco de Gestiones)"/>
    <m/>
    <s v="SERVICIO DE AYUDA HUMANITARIA INMEDIATA PARA HOGARES VICTIMAS EN EL DEPARTAMENTO DE SUCRE (Bpin: ) (Tipo de banco: Banco Territorial)"/>
    <m/>
    <m/>
    <m/>
    <n v="15"/>
    <n v="0.625"/>
    <s v="Alto"/>
    <m/>
    <n v="0"/>
    <s v="Minimo"/>
    <n v="15"/>
    <n v="0.3"/>
    <s v="Medio"/>
    <n v="40000000"/>
    <n v="0"/>
    <n v="0"/>
    <n v="0"/>
    <n v="0"/>
    <n v="0"/>
    <n v="0"/>
    <n v="0"/>
    <n v="0"/>
    <n v="0"/>
    <n v="40000000"/>
    <n v="50000000"/>
    <n v="0"/>
    <n v="0"/>
    <n v="0"/>
    <n v="0"/>
    <n v="0"/>
    <n v="0"/>
    <n v="0"/>
    <n v="0"/>
    <n v="0"/>
    <n v="50000000"/>
    <n v="0"/>
    <n v="0"/>
    <n v="0"/>
    <n v="0"/>
    <n v="0"/>
    <n v="0"/>
    <n v="0"/>
    <n v="0"/>
    <n v="0"/>
    <n v="0"/>
    <n v="0"/>
    <n v="0"/>
    <n v="0"/>
    <n v="0"/>
    <n v="0"/>
    <n v="0"/>
    <n v="0"/>
    <n v="0"/>
    <n v="0"/>
    <n v="0"/>
    <n v="0"/>
    <n v="0"/>
    <n v="90000000"/>
    <m/>
    <s v="Promover el acceso a derechos y apoyo para la dignificación y reintegración social de víctimas del conflicto."/>
  </r>
  <r>
    <s v="MT445"/>
    <s v="5"/>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Servicio de asistencia funeraria"/>
    <s v="4101027"/>
    <s v="Procesos de entrega de cuerpos o restos óseos acompañados según solicitudes remitidas por la Fiscalía"/>
    <s v="410102700"/>
    <s v="La asistencia funeraria se entrega a los familiares de las víctimas de desaparición forzada y homicidio  en el marco de un proceso de entrega de cuerpos o restos óseos."/>
    <s v="Porcentaje de procesos de entrega de cuerpos o restos óseos"/>
    <s v="No"/>
    <s v="Porcentaje"/>
    <n v="1"/>
    <s v="No acumulativo"/>
    <x v="24"/>
    <n v="1"/>
    <n v="1"/>
    <n v="1"/>
    <n v="1"/>
    <s v="SERVICIO DE AYUDAS HUMANITARIAS DE AUXILIO FUNERARIO PARA POBLACION VICTIMA DEL DEPARTAMENTO (BPIN: Por Gestión) (Meta del Proyecto: 1) (Ejecución 2024: 1)"/>
    <s v="SERVICIO DE AYUDAS HUMANITARIAS DE AUXILIO FUNERARIO PARA POBLACION VICTIMA DEL DEPARTAMENTO (SE EJECUTA EN FUNCION A LA SOLICITUD REALIZADA). (Tipo Banco: Banco de Gestiones) (Meta de la gestión: 1)"/>
    <s v="SERVICIO DE AYUDAS HUMANITARIAS DE AUXILIO FUNERARIO PARA POBLACION VICTIMA DEL DEPARTAMENTO (SE EJECUTA EN FUNCION A LA SOLICITUD REALIZADA). (Tipo de banco: Banco de Gestiones) (Meta de la gestión: 1) (Ejecutado: 1)"/>
    <m/>
    <m/>
    <m/>
    <n v="1"/>
    <n v="1"/>
    <s v="Superior"/>
    <n v="1"/>
    <n v="1"/>
    <s v="Superior"/>
    <m/>
    <n v="0"/>
    <s v="Minimo"/>
    <n v="2"/>
    <n v="1"/>
    <s v="Superior"/>
    <n v="203020050"/>
    <n v="0"/>
    <n v="0"/>
    <n v="0"/>
    <n v="0"/>
    <n v="0"/>
    <n v="0"/>
    <n v="0"/>
    <n v="0"/>
    <n v="0"/>
    <n v="203020050"/>
    <n v="120000000"/>
    <n v="0"/>
    <n v="0"/>
    <n v="0"/>
    <n v="0"/>
    <n v="0"/>
    <n v="0"/>
    <n v="0"/>
    <n v="0"/>
    <n v="0"/>
    <n v="120000000"/>
    <n v="100000000"/>
    <n v="0"/>
    <n v="0"/>
    <n v="0"/>
    <n v="0"/>
    <n v="0"/>
    <n v="0"/>
    <n v="0"/>
    <n v="0"/>
    <n v="0"/>
    <n v="100000000"/>
    <n v="0"/>
    <n v="0"/>
    <n v="0"/>
    <n v="0"/>
    <n v="0"/>
    <n v="0"/>
    <n v="0"/>
    <n v="0"/>
    <n v="0"/>
    <n v="0"/>
    <n v="0"/>
    <n v="423020049.99999988"/>
    <s v="01/10/2024: Se encuentra proyecto registrado y se cuenta con CDP, es de resaltar que el uso de estos recursos esta supeditado a las solicitudes que lleguen a la entidad"/>
    <s v="Promover el acceso a derechos y apoyo para la dignificación y reintegración social de víctimas del conflicto."/>
  </r>
  <r>
    <s v="MT446"/>
    <s v="6"/>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Servicio de apoyo para la generación de ingresos"/>
    <s v="4101073"/>
    <s v="Hogares con asistencia técnica para la generación de ingresos"/>
    <s v="410107300"/>
    <s v="Corresponde a la entrega de recursos en especie o monetarios mediante incentivos dirigidos a generar las condiciones de auto sostenimiento de los hogares desplazados o en riesgo de desplazamiento, bien sea en el marco de los procesos de retorno o de reubicación, con el fin de que logren la generación de un ingreso propio."/>
    <s v="Número de hogares"/>
    <s v="No"/>
    <s v="Número"/>
    <n v="120"/>
    <s v="Acumulativo"/>
    <x v="24"/>
    <n v="0"/>
    <n v="50"/>
    <n v="50"/>
    <n v="20"/>
    <m/>
    <s v="DOTACIÓN DE TELAS A MUJERES MODISTAS VÍCTIMAS DEL CONFLICTO ARMADO (ARTOCULADO CON LA SECRETARÍA DE INCLUSIÓN SOCIAL, MUJER Y EQUIDAD DE GÉNERO) (Tipo Banco: Banco de Gestiones) (Meta de la gestión: 50)"/>
    <s v="DOTACIÓN DE TELAS A MUJERES MODISTAS VÍCTIMAS DEL CONFLICTO ARMADO (ARTOCULADO CON LA SECRETARÍA DE INCLUSIÓN SOCIAL, MUJER Y EQUIDAD DE GÉNERO) (Tipo de banco: Banco de Gestiones) (Meta de la gestión: 50) (Ejecutado: 163)"/>
    <s v="ENTREGA DE ACTIVOS PRODUCTIVOS A MUJERES VICTIMAS (Meta Programada: 50) (Tipo de Banco: Banco de Gestiones)_x000a__x000a_FORTALECIMIENTO DE LA CAPACIDAD PRODUCTIVA Y ESCONOMICA DE LAS FAMILIAS VÍCTIMAS DEL CONFLICTO ARMADO EN EL DEPARTAMENTO DE SUCRE (Tipo de Banco: Banco de Gestiones)"/>
    <m/>
    <s v="FORTALECIMIENTO DE LA CAPACIDAD PRODUCTIVA Y ESCONOMICA DE LAS FAMILIAS VÍCTIMAS DEL CONFLICTO ARMADO EN EL DEPARTAMENTO DE SUCRE  (Bpin: ) (Tipo de banco: Banco de Gestiones)"/>
    <m/>
    <m/>
    <m/>
    <n v="163"/>
    <n v="1"/>
    <s v="Superior"/>
    <m/>
    <n v="1"/>
    <s v="Superior"/>
    <n v="163"/>
    <n v="1"/>
    <s v="Superior"/>
    <n v="120000000"/>
    <n v="0"/>
    <n v="0"/>
    <n v="0"/>
    <n v="0"/>
    <n v="0"/>
    <n v="0"/>
    <n v="0"/>
    <n v="0"/>
    <n v="0"/>
    <n v="120000000"/>
    <n v="0"/>
    <n v="0"/>
    <n v="0"/>
    <n v="0"/>
    <n v="0"/>
    <n v="0"/>
    <n v="0"/>
    <n v="0"/>
    <n v="0"/>
    <n v="0"/>
    <n v="0"/>
    <n v="90000000"/>
    <n v="0"/>
    <n v="0"/>
    <n v="0"/>
    <n v="0"/>
    <n v="0"/>
    <n v="0"/>
    <n v="0"/>
    <n v="0"/>
    <n v="0"/>
    <n v="90000000"/>
    <n v="0"/>
    <n v="0"/>
    <n v="0"/>
    <n v="0"/>
    <n v="0"/>
    <n v="0"/>
    <n v="0"/>
    <n v="0"/>
    <n v="0"/>
    <n v="0"/>
    <n v="0"/>
    <n v="210000000"/>
    <m/>
    <s v="Promover el acceso a derechos y apoyo para la dignificación y reintegración social de víctimas del conflicto."/>
  </r>
  <r>
    <s v="MT447"/>
    <s v="7"/>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Inclusión Social y Reconciliación"/>
    <s v="41"/>
    <s v="Atención, asistencia y reparación integral a las víctimas"/>
    <s v="4101"/>
    <s v="Servicio de caracterización de la población víctima para su posterior atención, asistencia y reparación integral"/>
    <s v="4101014"/>
    <s v="Víctimas caracterizadas"/>
    <s v="410101400"/>
    <s v="Mediante los cuales se caracteriza y se hace levantamiento de información individual de cada víctima y su hogar para la Asistencia Atención y Reparación Integral  "/>
    <s v="Número de víctimas"/>
    <s v="No"/>
    <s v="Número"/>
    <n v="360594"/>
    <s v="Acumulativo"/>
    <x v="24"/>
    <n v="0"/>
    <n v="120198"/>
    <n v="120198"/>
    <n v="120198"/>
    <m/>
    <s v="CARACTERIZACION DE POBLACION VICTIMA EN EL DEPARTAMENTO DE SUCRE A TRAVES DEL CRUCE DE INFORMAICON DE DIFERENTES FUENTES DE DATOS (DANE, UNIDAD DE VICTIMAS) (Tipo Banco: Banco de Gestiones) (Meta de la gestión: )"/>
    <m/>
    <s v="FORTALECIMIENTO DEL SISTEMA DE INFORMACIÓN, MEDIANTE LA CARACTERIZACIÓN, GEORREFERENCIACIÓN Y ACTUALIZACIÓN SOBRE LA POBLACIÓN VICTIMA DEL CONFLICTO ARMADO (Meta Programada: 120198) (Tipo de Banco: Banco de Gestiones)"/>
    <m/>
    <m/>
    <m/>
    <m/>
    <m/>
    <n v="0"/>
    <n v="0"/>
    <s v="Minimo"/>
    <m/>
    <n v="0"/>
    <s v="Minimo"/>
    <n v="0"/>
    <n v="0"/>
    <s v="Minimo"/>
    <n v="0"/>
    <n v="0"/>
    <n v="0"/>
    <n v="0"/>
    <n v="0"/>
    <n v="0"/>
    <n v="0"/>
    <n v="0"/>
    <n v="0"/>
    <n v="0"/>
    <n v="0"/>
    <n v="0"/>
    <n v="0"/>
    <n v="0"/>
    <n v="0"/>
    <n v="0"/>
    <n v="0"/>
    <n v="0"/>
    <n v="0"/>
    <n v="0"/>
    <n v="0"/>
    <n v="0"/>
    <n v="295000000"/>
    <n v="0"/>
    <n v="0"/>
    <n v="0"/>
    <n v="0"/>
    <n v="0"/>
    <n v="0"/>
    <n v="0"/>
    <n v="0"/>
    <n v="0"/>
    <n v="295000000"/>
    <n v="0"/>
    <n v="0"/>
    <n v="0"/>
    <n v="0"/>
    <n v="0"/>
    <n v="0"/>
    <n v="0"/>
    <n v="0"/>
    <n v="0"/>
    <n v="0"/>
    <n v="0"/>
    <n v="295000000"/>
    <m/>
    <s v="Determinar la cantidad de victimas total que se encuentran en el Departamento de Sucre con todas sus condicones sociales, economicas y culturales con la finalidad de poder brindar su debida asistencia. "/>
  </r>
  <r>
    <s v="MT448"/>
    <s v="8"/>
    <s v="Capítulo de Paz"/>
    <s v="Porcentaje de avance en la implantación de las medidas de asistencia y atención a la población víctima del conflicto en el Departamento."/>
    <s v="0,433"/>
    <s v="Porcentaje"/>
    <s v="2020-2023"/>
    <s v="Documentos técnicos de resultados de la gobernación - Unidad para la atención integral y reparación de víctimas seccional Sucre"/>
    <s v="0,58299999999999996"/>
    <s v="16-Paz Justicia e instituciones sólidas"/>
    <s v="Temática 2: Víctimas del conflicto armado en Sucre"/>
    <s v="79"/>
    <s v="Asistencia y atención"/>
    <s v="Salud y Protección Social"/>
    <s v="19"/>
    <s v="Salud Pública"/>
    <s v="1905"/>
    <s v="Cementerios remodelados"/>
    <s v="1905004"/>
    <s v="Cementerios remodelados"/>
    <s v="190500400"/>
    <s v="Incluye las acciones para la remodelación de cementerios. Cementerio se define como el &quot;lugar destinado para recibir y alojar los cadáveres, restos u órganos y/o partes humanas, ya sea en bóvedas, sepultura o tumba, osarios y cenízaros&quot; (Resolución 1447 de 2009). "/>
    <s v="Número de cementerios"/>
    <s v="No"/>
    <s v="Número de Cementerios"/>
    <n v="1"/>
    <s v="Acumulativo"/>
    <x v="24"/>
    <n v="0"/>
    <n v="0"/>
    <n v="0"/>
    <n v="1"/>
    <m/>
    <m/>
    <m/>
    <m/>
    <m/>
    <m/>
    <m/>
    <m/>
    <m/>
    <m/>
    <m/>
    <m/>
    <m/>
    <m/>
    <m/>
    <n v="0"/>
    <n v="0"/>
    <s v="Minimo"/>
    <n v="0"/>
    <n v="0"/>
    <n v="0"/>
    <n v="0"/>
    <n v="0"/>
    <n v="0"/>
    <n v="0"/>
    <n v="0"/>
    <n v="0"/>
    <n v="0"/>
    <n v="0"/>
    <n v="0"/>
    <n v="0"/>
    <n v="0"/>
    <n v="0"/>
    <n v="0"/>
    <n v="0"/>
    <n v="0"/>
    <n v="0"/>
    <n v="0"/>
    <n v="0"/>
    <n v="0"/>
    <n v="0"/>
    <n v="0"/>
    <n v="0"/>
    <n v="0"/>
    <n v="0"/>
    <n v="0"/>
    <n v="0"/>
    <n v="0"/>
    <n v="0"/>
    <n v="0"/>
    <n v="0"/>
    <n v="0"/>
    <n v="0"/>
    <n v="0"/>
    <n v="0"/>
    <n v="0"/>
    <n v="0"/>
    <n v="0"/>
    <n v="0"/>
    <n v="0"/>
    <n v="0"/>
    <n v="0"/>
    <n v="0"/>
    <m/>
    <m/>
  </r>
  <r>
    <s v="MT449"/>
    <s v="1"/>
    <s v="Capítulo de Paz"/>
    <s v="Porcentaje de medidas, acciones, acompañamiento y/o actividades implementadas en los sujetos de reparación colectiva."/>
    <s v="0,375"/>
    <s v="Porcentaje"/>
    <s v="2020-2023"/>
    <s v="Formato de documento técnico de resultados de gobernación - Unidad para la atención integral y reparación de víctimas seccional Sucre"/>
    <s v="0,52500000000000002"/>
    <s v="16-Paz Justicia e instituciones sólidas"/>
    <s v="Temática 2: Víctimas del conflicto armado en Sucre"/>
    <s v="80"/>
    <s v="Reparación integral"/>
    <s v="Inclusión Social y Reconciliación"/>
    <s v="41"/>
    <s v="Atención, asistencia y reparación integral a las víctimas"/>
    <s v="4101"/>
    <s v="Servicio de asistencia técnica para la formulación de planes y proyectos de reparación colectiva"/>
    <s v="4101045"/>
    <s v="Sujetos colectivos con proyecto o plan formulado"/>
    <s v="410104500"/>
    <s v="El diseño y la formulación de planes y proyectos  permite la identificación de actividades o acciones que a juicio del sujeto repararían el daño causado, buscando la proporcionalidad con las medidas  que conducen a la superación y resarcimiento del daño."/>
    <s v="Número de sujetos colectivos"/>
    <s v="No"/>
    <s v="Número"/>
    <n v="4"/>
    <s v="Acumulativo"/>
    <x v="24"/>
    <n v="0"/>
    <n v="2"/>
    <n v="2"/>
    <n v="0"/>
    <m/>
    <s v="SEGUIMIENTO  A LOS PLANES DE SUJETOS DE REPARACIÓN COLECTIVA DE 2 COMUNIDADES (CHENGUE EN OVEJAS Y CHINULITO EN COLOSÓ)_x000a_ (Tipo Banco: Banco de Gestiones) (Meta de la gestión: 2)"/>
    <s v="SEGUIMIENTO  A LOS PLANES DE SUJETOS DE REPARACIÓN COLECTIVA DE 2 COMUNIDADES (CHENGUE EN OVEJAS Y CHINULITO EN COLOSÓ)_x000a_ (Tipo de banco: Banco de Gestiones) (Meta de la gestión: 2) (Ejecutado: 2)"/>
    <s v="REALIZAR SEGUIMIENTO A LAS ACCIONES CONTEMPLADAS EN LOS PLANES DE SUJETOS DE REPARACIÓN COLECTIVA EN EL MUNICIPIO MORROA Y SAN ONFORE (Meta Programada: 2) (Tipo de Banco: Banco de Gestiones)"/>
    <s v="REALIZAR SEGUIMIENTO A LAS ACCIONES CONTEMPLADAS EN LOS PLANES DE SUJETOS DE REPARACIÓN COLECTIVA EN EL MUNICIPIO MORROA Y SAN ONFORE (Meta programada: 2) (Ejecución: 2) (Tipo de banco: Banco de Gestiones)"/>
    <m/>
    <m/>
    <m/>
    <m/>
    <n v="2"/>
    <n v="1"/>
    <s v="Superior"/>
    <n v="2"/>
    <n v="1"/>
    <s v="Superior"/>
    <n v="4"/>
    <n v="1"/>
    <s v="Superior"/>
    <n v="0"/>
    <n v="0"/>
    <n v="0"/>
    <n v="0"/>
    <n v="0"/>
    <n v="0"/>
    <n v="0"/>
    <n v="0"/>
    <n v="0"/>
    <n v="0"/>
    <n v="0"/>
    <n v="36000000"/>
    <n v="0"/>
    <n v="0"/>
    <n v="0"/>
    <n v="0"/>
    <n v="0"/>
    <n v="0"/>
    <n v="0"/>
    <n v="0"/>
    <n v="0"/>
    <n v="36000000"/>
    <n v="0"/>
    <n v="0"/>
    <n v="0"/>
    <n v="0"/>
    <n v="0"/>
    <n v="0"/>
    <n v="0"/>
    <n v="0"/>
    <n v="0"/>
    <n v="0"/>
    <n v="0"/>
    <n v="0"/>
    <n v="0"/>
    <n v="0"/>
    <n v="0"/>
    <n v="0"/>
    <n v="0"/>
    <n v="0"/>
    <n v="0"/>
    <n v="0"/>
    <n v="0"/>
    <n v="0"/>
    <n v="36000000"/>
    <m/>
    <s v="Proporcionar a las víctimas una reparación justa y efectiva, asegurando la reparación colectiva, retornos, reubicación, memoria histórica, y garantías de no repetición."/>
  </r>
  <r>
    <s v="MT450"/>
    <s v="2"/>
    <s v="Capítulo de Paz"/>
    <s v="Porcentaje de medidas, acciones, o actividades implementadas en las comunidades retornadas o reubicadas."/>
    <s v="0,51600000000000001"/>
    <s v="Porcentaje"/>
    <s v="2020-2023"/>
    <s v="Formato de documento técnico de resultados de gobernación - Unidad para la atención integral y reparación de víctimas seccional Sucre"/>
    <s v="0,66600000000000004"/>
    <s v="16-Paz Justicia e instituciones sólidas"/>
    <s v="Temática 2: Víctimas del conflicto armado en Sucre"/>
    <s v="80"/>
    <s v="Reparación integral"/>
    <s v="Inclusión Social y Reconciliación"/>
    <s v="41"/>
    <s v="Atención, asistencia y reparación integral a las víctimas"/>
    <s v="4101"/>
    <s v="Servicios de apoyo para el desarrollo de obras de infraestructura para la prevención y atención de emergencias humanitarias"/>
    <s v="4101090"/>
    <s v="Proyectos apoyados en ejecución de obras de infraestructura social"/>
    <s v="410109000"/>
    <s v="Orientados al suministro en físico de materiales de construcción a las entidades territoriales para la ejecución de proyectos de infraestructura social y comunitaria que contribuya a los procesos de prevención y atención de emergencias humanitarias."/>
    <s v="Número de proyectos"/>
    <s v="No"/>
    <s v="Número"/>
    <n v="4"/>
    <s v="Acumulativo"/>
    <x v="24"/>
    <n v="1"/>
    <n v="1"/>
    <n v="1"/>
    <n v="1"/>
    <s v="APOYO TÉCNICO PARA LA CONSTRUCCIÓN DE LA INSTITUCIÓN EDUCATIVA TÉCNICO AGROPECUARIA DE CHINULITO EN EL MUNICIPIO DE COLOSÓ (20211301011982) (BPIN: Por Gestión) (Meta del Proyecto: 1) (Ejecución 2024: 1)"/>
    <s v="ASISTENCIA TECNICA PARA OBRAS DE INFRAESTRUCTURA SOCIAL EN POBLACIONES SUJETO DE RETORNO Y REUBICACION (Tipo Banco: Banco de Gestiones) (Meta de la gestión: 1)"/>
    <m/>
    <s v="PENDIENTE (Meta Programada: 1) (Tipo de Banco: Banco de Gestiones)_x000a__x000a_APOYO AL CUMPLIMIENTO DE LA ORDEN DE LA JEP PARA LA RECONSTRUCCIÓN DEL MONUMENTO DE MEMORIA, UBICADO EN LA FINCA EL PALMAR DEL MUNICIPIO DE SAN ONOFRE (Meta Programada: 1) (Tipo de Banco: Banco de Gestiones)"/>
    <m/>
    <m/>
    <n v="1"/>
    <n v="1"/>
    <s v="Superior"/>
    <n v="0"/>
    <n v="0"/>
    <s v="Minimo"/>
    <m/>
    <n v="0"/>
    <s v="Minimo"/>
    <n v="1"/>
    <n v="0.25"/>
    <s v="Minimo"/>
    <n v="100000000"/>
    <n v="0"/>
    <n v="0"/>
    <n v="0"/>
    <n v="0"/>
    <n v="0"/>
    <n v="0"/>
    <n v="0"/>
    <n v="0"/>
    <n v="0"/>
    <n v="100000000"/>
    <n v="0"/>
    <n v="0"/>
    <n v="0"/>
    <n v="0"/>
    <n v="0"/>
    <n v="0"/>
    <n v="0"/>
    <n v="0"/>
    <n v="0"/>
    <n v="0"/>
    <n v="0"/>
    <n v="0"/>
    <n v="0"/>
    <n v="0"/>
    <n v="0"/>
    <n v="0"/>
    <n v="0"/>
    <n v="0"/>
    <n v="0"/>
    <n v="0"/>
    <n v="0"/>
    <n v="0"/>
    <n v="0"/>
    <n v="0"/>
    <n v="0"/>
    <n v="0"/>
    <n v="0"/>
    <n v="0"/>
    <n v="0"/>
    <n v="0"/>
    <n v="0"/>
    <n v="0"/>
    <n v="0"/>
    <n v="100000000"/>
    <s v="01/10/2024: Se adjudico contrato para la CONSTRUCCIÓN DE LA INSTITUCIÓN EDUCATIVA TÉCNICO AGROPECUARIA DE CHINULITO EN EL MUNICIPIO DE COLOSÓ, con recursos de cooperación internacional."/>
    <s v="Proporcionar a las víctimas una reparación justa y efectiva, asegurando la reparación colectiva, retornos, reubicación, memoria histórica, y garantías de no repetición."/>
  </r>
  <r>
    <s v="MT451"/>
    <s v="3"/>
    <s v="Capítulo de Paz"/>
    <s v="Paz y víctimas - Iniciativas y acciones de memoria histórica"/>
    <s v="18"/>
    <s v=""/>
    <s v="2020-2023"/>
    <s v="Reporte de Iniciativas de memoria – CNMH"/>
    <s v="24"/>
    <s v="16-Paz Justicia e instituciones sólidas"/>
    <s v="Temática 2: Víctimas del conflicto armado en Sucre"/>
    <s v="80"/>
    <s v="Reparación integral"/>
    <s v="Inclusión Social y Reconciliación"/>
    <s v="41"/>
    <s v="Atención, asistencia y reparación integral a las víctimas"/>
    <s v="4101"/>
    <s v="Servicio de asistencia técnica para la realización de iniciativas de memoria histórica"/>
    <s v="4101011"/>
    <s v="iniciativas de memoria histórica asistidas técnicamente"/>
    <s v="410101100"/>
    <s v="Acompañamiento que se brinda a las iniciativas no oficiales de construcción de la verdad y la memoria histórica."/>
    <s v="Número de iniciativas"/>
    <s v="No"/>
    <s v="Número"/>
    <n v="22"/>
    <s v="Acumulativo"/>
    <x v="24"/>
    <n v="0"/>
    <n v="7"/>
    <n v="7"/>
    <n v="8"/>
    <m/>
    <s v="*3 ASISTENCIAS TECNICAS PEDAGOGICAS DE MEMORIA HISTORICA MUNICIPIOS DE MONTES DE MARIA_x000a_*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_x000a_ *1 asistencia técncia a la asociación de victimas &quot;Hijos de la verdad&quot; del municipio de Toluviejo. (Tipo Banco: Banco de Gestiones) (Meta de la gestión: 7)_x000a__x000a_ASISTENCIA TECNICA AL MUNICIPIO DE SAN ONOFRE EN LAS ORDENES DE MEMORIA HISTORICA DE LA JEP:_x000a_* CASA DE MEMORIA HISTORICA. AUTO11-19_x000a_* MONUMENTO DE FINCA EL PALMAR. AUTO11-19_x000a_*MONUMENTO CANAL DEL DIQUE_x000a__x000a_ (Tipo Banco: Banco de Gestiones) (Meta de la gestión: 3)"/>
    <s v="*3 ASISTENCIAS TECNICAS PEDAGOGICAS DE MEMORIA HISTORICA MUNICIPIOS DE MONTES DE MARIA_x000a_*Brindada 3 asistencia técnica a población victima de 5 comunidades rurales de Ovejas: Jornadas de construcción de Memoria y Reconciliación y  una Jornada de reconstrucción de la memoria y reconciliación En articulación con Sucre escucha, la Consejería Presidencial para la Reconciliación Nacional._x000a_ *1 asistencia técncia a la asociación de victimas &quot;Hijos de la verdad&quot; del municipio de Toluviejo. (Tipo de banco: Banco de Gestiones) (Meta de la gestión: 7) (Ejecutado: 7)_x000a__x000a_ASISTENCIA TECNICA AL MUNICIPIO DE SAN ONOFRE EN LAS ORDENES DE MEMORIA HISTORICA DE LA JEP:_x000a_* CASA DE MEMORIA HISTORICA. AUTO11-19_x000a_* MONUMENTO DE FINCA EL PALMAR. AUTO11-19_x000a_*MONUMENTO CANAL DEL DIQUE_x000a__x000a_ (Tipo de banco: Banco de Gestiones) (Meta de la gestión: 3) (Ejecutado: 3)"/>
    <s v="7 ASISTENCIAS TECNICAS, APOYO Y FORTALECIMIENTO PARA LA CONSTRUCCION DE NARRATIVA DE MEMORIA HISTORICA EN MUNICIPIOS DEL GOLFO DE MORROSQUILLO _x000a__x000a_CARTOGRAFÍA LITERARIA Y TRANSFORMANDO HISTORIAS DESDE LA ORALIDAD EN  10 MUNICIPIOS DEL DPTO DE SUCRE (LA UNIÓN, SAMPUES,SAN MARCOS, SAN ANTONIO DE PALMITOS, LOS PALMITOS, SAN PEDRO, TOLUEVIEJO, COLOSÓ Y OVEJAS). (Meta Programada: 10) (Tipo de Banco: Banco de Gestiones)_x000a__x000a_DOS ASISTENCIA TECNICA  A CADA UNA DE LAS ORDENES DE MEMORIA HISTORICA DE LA JEP EN EL MUNICIPIO DE SAN ONOFRE:_x000a_* CASA DE MEMORIA HISTORICA. AUTO11-19_x000a_* MONUMENTO DE FINCA EL PALMAR. AUTO11-19_x000a_*MONUMENTO CANAL DEL DIQUE_x000a__x000a_ (Meta Programada: 6) (Tipo de Banco: Banco de Gestiones)_x000a__x000a_INICIATIVA: CARTOGRAFÍA LITERARIA Y TRANSFORMANDO HISTORIAS DESDE LA ORALIDAD (Meta Programada: 18) (Tipo de Banco: Banco de Gestiones)"/>
    <m/>
    <m/>
    <m/>
    <m/>
    <m/>
    <n v="10"/>
    <n v="1"/>
    <s v="Superior"/>
    <m/>
    <n v="0"/>
    <s v="Minimo"/>
    <n v="10"/>
    <n v="0.45454545454545453"/>
    <s v="Medio"/>
    <n v="75000000"/>
    <n v="0"/>
    <n v="0"/>
    <n v="0"/>
    <n v="0"/>
    <n v="0"/>
    <n v="0"/>
    <n v="0"/>
    <n v="0"/>
    <n v="0"/>
    <n v="75000000"/>
    <n v="0"/>
    <n v="0"/>
    <n v="0"/>
    <n v="0"/>
    <n v="0"/>
    <n v="0"/>
    <n v="0"/>
    <n v="0"/>
    <n v="0"/>
    <n v="0"/>
    <n v="0"/>
    <n v="0"/>
    <n v="0"/>
    <n v="0"/>
    <n v="0"/>
    <n v="0"/>
    <n v="0"/>
    <n v="0"/>
    <n v="0"/>
    <n v="0"/>
    <n v="0"/>
    <n v="0"/>
    <n v="0"/>
    <n v="0"/>
    <n v="0"/>
    <n v="0"/>
    <n v="0"/>
    <n v="0"/>
    <n v="0"/>
    <n v="0"/>
    <n v="0"/>
    <n v="0"/>
    <n v="0"/>
    <n v="75000000"/>
    <m/>
    <s v="Proporcionar a las víctimas una reparación justa y efectiva, asegurando la reparación colectiva, retornos, reubicación, memoria histórica, y garantías de no repetición."/>
  </r>
  <r>
    <s v="MT452"/>
    <s v="4"/>
    <s v="Capítulo de Paz"/>
    <s v="Paz y víctimas - Iniciativas y acciones de memoria histórica"/>
    <s v="18"/>
    <s v=""/>
    <s v="2020-2023"/>
    <s v="Reporte de Iniciativas de memoria – CNMH"/>
    <s v="24"/>
    <s v="16-Paz Justicia e instituciones sólidas"/>
    <s v="Temática 2: Víctimas del conflicto armado en Sucre"/>
    <s v="80"/>
    <s v="Reparación integral"/>
    <s v="Inclusión Social y Reconciliación"/>
    <s v="41"/>
    <s v="Atención, asistencia y reparación integral a las víctimas"/>
    <s v="4101"/>
    <s v="Servicios de divulgación de temáticas de memoria histórica"/>
    <s v="4101068"/>
    <s v="Campañas realizadas"/>
    <s v="410106800"/>
    <s v="Comprende las  acciones de socialización de memoria histórica  por medio audiovisual, pedagógico, periodístico, artístico e investigativo "/>
    <s v="Número de campañas"/>
    <s v="No"/>
    <s v="Número"/>
    <n v="1"/>
    <s v="Acumulativo"/>
    <x v="24"/>
    <n v="0"/>
    <n v="1"/>
    <n v="0"/>
    <n v="0"/>
    <m/>
    <s v="CAMPAÑA DE COMUNICACIÓN PEDAGOGICA  DE LA MEMORIA HISTORICA EN EL DEPARAMENTO DE SUCRE (Tipo Banco: Banco de Gestiones) (Meta de la gestión: 1)"/>
    <s v="CAMPAÑA DE COMUNICACIÓN PEDAGOGICA  DE LA MEMORIA HISTORICA EN EL DEPARAMENTO DE SUCRE (Tipo de banco: Banco de Gestiones) (Meta de la gestión: 1) (Ejecutado: 1)"/>
    <s v="DISEÑO, ELABORACIÓN, LANZAMIENTO Y DIVULGACIÓN DEL BOLETÍN VIRTUAL DE MEMORIA HISTÓRICA DE SUCRE. (Meta Programada: 1) (Tipo de Banco: Banco de Gestiones)"/>
    <m/>
    <m/>
    <m/>
    <m/>
    <m/>
    <n v="1"/>
    <n v="1"/>
    <s v="Superior"/>
    <m/>
    <m/>
    <m/>
    <n v="1"/>
    <n v="1"/>
    <s v="Superior"/>
    <n v="20000000"/>
    <n v="0"/>
    <n v="0"/>
    <n v="0"/>
    <n v="0"/>
    <n v="0"/>
    <n v="0"/>
    <n v="0"/>
    <n v="0"/>
    <n v="0"/>
    <n v="20000000"/>
    <n v="0"/>
    <n v="0"/>
    <n v="0"/>
    <n v="0"/>
    <n v="0"/>
    <n v="0"/>
    <n v="0"/>
    <n v="0"/>
    <n v="0"/>
    <n v="0"/>
    <n v="0"/>
    <n v="0"/>
    <n v="0"/>
    <n v="0"/>
    <n v="0"/>
    <n v="0"/>
    <n v="0"/>
    <n v="0"/>
    <n v="0"/>
    <n v="0"/>
    <n v="0"/>
    <n v="0"/>
    <n v="0"/>
    <n v="0"/>
    <n v="0"/>
    <n v="0"/>
    <n v="0"/>
    <n v="0"/>
    <n v="0"/>
    <n v="0"/>
    <n v="0"/>
    <n v="0"/>
    <n v="0"/>
    <n v="20000000"/>
    <m/>
    <s v="Proporcionar a las víctimas una reparación justa y efectiva, asegurando la reparación colectiva, retornos, reubicación, memoria histórica, y garantías de no repetición."/>
  </r>
  <r>
    <s v="MT453"/>
    <s v="5"/>
    <s v="Capítulo de Paz"/>
    <s v="Paz y víctimas - Iniciativas y acciones de memoria histórica"/>
    <s v="18"/>
    <s v=""/>
    <s v="2020-2023"/>
    <s v="Reporte de Iniciativas de memoria – CNMH"/>
    <s v="24"/>
    <s v="16-Paz Justicia e instituciones sólidas"/>
    <s v="Temática 2: Víctimas del conflicto armado en Sucre"/>
    <s v="80"/>
    <s v="Reparación integral"/>
    <s v="Inclusión Social y Reconciliación"/>
    <s v="41"/>
    <s v="Atención, asistencia y reparación integral a las víctimas"/>
    <s v="4101"/>
    <s v="Servicios de satisfacción y garantías de no repetición a víctimas del conflicto armado"/>
    <s v="4101092"/>
    <s v="Víctimas que acceden a medidas de satisfacción y de garantías de no repetición a nivel individual"/>
    <s v="410109200"/>
    <s v="Corresponde a la implementación de medidas de satisfacción y garantías de no repetición a víctimas del conflicto armado dentro del proceso de Reparación Integral. Comprende la implementación de acciones concertadas y estrategias grupales en los componentes de memoria, dignificación y recuperación de prácticas sociales. Este incluye el reconocimiento de víctima ante la comunidad y el ofensor, reconocimiento de responsabilidad de los hechos y solicitudes de perdón, homenajes y actos conmemorativos a las victimas del conflicto armado, difusión del relato de víctimas y apoyo psicosocial en entrega de restos a familiares de víctimas de desaparición forzada, así como, acciones en el marco de la medida de garantías de no repetición a nivel individual enfocada en los componentes de pedagogía social y reconciliación."/>
    <s v="Número de víctimas"/>
    <s v="No"/>
    <s v="Número"/>
    <n v="100"/>
    <s v="Acumulativo"/>
    <x v="24"/>
    <n v="0"/>
    <n v="0"/>
    <n v="100"/>
    <n v="0"/>
    <m/>
    <s v="MONUMENTO DE MEMORIA HISTORICA CONSTRUCCIÓN DE LA CANOA EN EL CORREGIMIENTO DE SAN ANTONIO DEL MUNICIPIO DE SAN ONOFRE (Tipo Banco: Banco de Gestiones) (Meta de la gestión: 0)"/>
    <m/>
    <s v="Apoyo LOGÍSTICO A LA REALIZACIÓN DE SESIONES DE LA MESA DE PARTICIPACIÓN EFECTIVA Y ORGANIZACIONES DEFENSORAS DE VICTIMAS DEL CONFLICTO ARMADO VIGENCIA 2026 EN EL DEPARTAMENTO DE Sucre (BPIN: 202600000009557) (Meta del proyecto: 35) (Tipo de Banco: Banco Territorial)_x000a__x000a_MONUMENTO DE MEMORIA HISTORICA CONSTRUCCIÓN DE LA CANOA EN EL CORREGIMIENTO DE SAN ANTONIO DEL MUNICIPIO DE SAN ONOFRE (Meta Programada: 1) (Tipo de Banco: Banco de Gestiones)"/>
    <m/>
    <m/>
    <m/>
    <m/>
    <m/>
    <n v="0"/>
    <m/>
    <m/>
    <m/>
    <n v="0"/>
    <s v="Minimo"/>
    <n v="0"/>
    <n v="0"/>
    <s v="Minimo"/>
    <n v="40000000"/>
    <n v="0"/>
    <n v="0"/>
    <n v="0"/>
    <n v="0"/>
    <n v="0"/>
    <n v="0"/>
    <n v="0"/>
    <n v="0"/>
    <n v="0"/>
    <n v="40000000"/>
    <n v="0"/>
    <n v="0"/>
    <n v="0"/>
    <n v="0"/>
    <n v="0"/>
    <n v="0"/>
    <n v="0"/>
    <n v="0"/>
    <n v="0"/>
    <n v="0"/>
    <n v="0"/>
    <n v="0"/>
    <n v="0"/>
    <n v="0"/>
    <n v="0"/>
    <n v="0"/>
    <n v="0"/>
    <n v="0"/>
    <n v="0"/>
    <n v="0"/>
    <n v="0"/>
    <n v="0"/>
    <n v="0"/>
    <n v="0"/>
    <n v="0"/>
    <n v="0"/>
    <n v="0"/>
    <n v="0"/>
    <n v="0"/>
    <n v="0"/>
    <n v="0"/>
    <n v="0"/>
    <n v="0"/>
    <n v="40000000"/>
    <m/>
    <s v="monumento memoria historica"/>
  </r>
  <r>
    <s v="MT454"/>
    <s v="1"/>
    <s v="Capítulo de Paz"/>
    <s v="Porcentaje de avance en el funcionamiento de mesas de participación, elecciones y caracterización población de víctimas en el Departamento de Sucre"/>
    <s v="0,625"/>
    <s v="Porcentaje"/>
    <s v="2020-2023"/>
    <s v="Documento técnico de resultados de gobernación - Unidad para la atención integral y reparación de víctimas seccional Sucre"/>
    <s v="0,77500000000000002"/>
    <s v="16-Paz Justicia e instituciones sólidas"/>
    <s v="Temática 2: Víctimas del conflicto armado en Sucre"/>
    <s v="81"/>
    <s v="Temas transversales – Derechos humanos"/>
    <s v="Inclusión Social y Reconciliación"/>
    <s v="41"/>
    <s v="Atención, asistencia y reparación integral a las víctimas"/>
    <s v="4101"/>
    <s v="Servicio de asistencia técnica para la participación de las víctimas"/>
    <s v="4101038"/>
    <s v="Eventos de participación realizados"/>
    <s v="410103800"/>
    <s v="Orientados a generar mecanismos mediante los cuales las víctimas tengan participación conjunta y activa en la determinación de las medidas y programas que se desarrollan en su proceso de atención y reparación."/>
    <s v="Número de eventos"/>
    <s v="No"/>
    <s v="Número"/>
    <n v="4"/>
    <s v="Acumulativo"/>
    <x v="24"/>
    <n v="1"/>
    <n v="1"/>
    <n v="1"/>
    <n v="1"/>
    <s v="APOYO LOGISTICO A LA REALIZACIÓN DE SESIONES DE LA MESA DE PARTICIPACIÓN EFECTIVA Y ORGANIZACIONES DEFENSORAS DE VICTIMAS DEL CONFLICTO ARMADO VIGENCIA 2024, EN EL DEPARTAMENTO DE SUCRE (BPIN: 2024002700032) (Meta del Proyecto: 1) (Ejecución 2024: 1)"/>
    <s v="FORTALECIMIENTO Y ASISTENCIA TECNICA PARA LA MESA DE PARTICIPACIÓN EFECTIVA DE VICTIMAS EN EL DEPARTAMENTO DE SUCRE (BPIN: 202400000003943) (Tipo de Banco: Banco Territorial)_x000a__x000a_APOYO LOGISTICO A LA REALIZACIÓN DE SESIONES DE LA MESA DE PARTICIPACION EFECTIVA Y ORGANIZACIONES DEFENSORAS DE VICTIMAS DEL CONFLICTO ARMADO VIGENCIA 2025 EN EL DEPARTAMENTO DE SUCRE (BPIN: 202500000001111) (Tipo de Banco: Banco Territorial)"/>
    <s v="Apoyo logistico a la realizacion de sesiones de la mesa de participacion efectiva y organizaciones defensoras de victimas del conflicto armado vigencia 2025 en el departamento de  Sucre (Bpin: 202500000001111) (Tipo de Banco: Banco Territorial) (Meta total del indicador: 1.0) (Meta total de la vigencia: 1.0) (Ejecutado: 1.0)_x000a__x000a_Fortalecimiento y asistencia técnica para la Mesa de Participación Efectiva de Víctimas en el Departamento de  Sucre (Bpin: 202400000003943) (Tipo de Banco: Banco Territorial) (Meta total del indicador: 1.0) (Meta total de la vigencia: 1.0) (Ejecutado: 1.0)"/>
    <s v="Apoyo LOGÍSTICO A LA REALIZACIÓN DE SESIONES DE LA MESA DE PARTICIPACIÓN EFECTIVA Y ORGANIZACIONES DEFENSORAS DE VICTIMAS DEL CONFLICTO ARMADO VIGENCIA 2026 EN EL DEPARTAMENTO DE Sucre (BPIN: 202600000009557) (Meta del proyecto: 7) (Tipo de Banco: Banco Territorial) (Estado en Portafolio: En estudios previos)_x000a__x000a_FORO DE RECONCILIACIÒN (MUNICIPIO DE TOLUVIEJO) (Meta Programada: 1) (Tipo de Banco: Banco de Gestiones)"/>
    <m/>
    <m/>
    <n v="1"/>
    <n v="1"/>
    <s v="Superior"/>
    <n v="2"/>
    <n v="1"/>
    <s v="Superior"/>
    <m/>
    <n v="1"/>
    <s v="Superior"/>
    <n v="3"/>
    <n v="0.75"/>
    <s v="Alto"/>
    <n v="209000000"/>
    <n v="0"/>
    <n v="0"/>
    <n v="0"/>
    <n v="0"/>
    <n v="0"/>
    <n v="0"/>
    <n v="0"/>
    <n v="0"/>
    <n v="0"/>
    <n v="209000000"/>
    <n v="211000000"/>
    <n v="0"/>
    <n v="0"/>
    <n v="0"/>
    <n v="0"/>
    <n v="0"/>
    <n v="0"/>
    <n v="0"/>
    <n v="0"/>
    <n v="0"/>
    <n v="211000000"/>
    <n v="213000000"/>
    <n v="0"/>
    <n v="0"/>
    <n v="0"/>
    <n v="0"/>
    <n v="0"/>
    <n v="0"/>
    <n v="0"/>
    <n v="0"/>
    <n v="0"/>
    <n v="213000000"/>
    <n v="215000000"/>
    <n v="0"/>
    <n v="0"/>
    <n v="0"/>
    <n v="0"/>
    <n v="0"/>
    <n v="0"/>
    <n v="0"/>
    <n v="0"/>
    <n v="0"/>
    <n v="215000000"/>
    <n v="848000000"/>
    <s v="se desarrollaron 5 seciones de las mesas y dos de manera extraordinaria, las cuales  finalizaron en su totalidad, solo queda pendiente la realización del comité ejecutivó de la mesa de participación efectiva de victimas"/>
    <s v="Garantizar la participación activa de las víctimas en el diseño, ejecución y evaluación de políticas públicas para su atención integral."/>
  </r>
  <r>
    <s v="MT455"/>
    <s v="1"/>
    <s v="Capítulo de Paz"/>
    <s v="Porcentaje de avance en la implementación de los acuerdos de Paz"/>
    <s v="ND"/>
    <s v="Porcentaje (ND)"/>
    <s v="N/D"/>
    <s v="N/D"/>
    <s v="0,9"/>
    <s v="16-Paz Justicia e instituciones sólidas"/>
    <s v="Temática 2: Víctimas del conflicto armado en Sucre"/>
    <s v="82"/>
    <s v="Derechos humanos"/>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4"/>
    <s v="Acumulativo"/>
    <x v="24"/>
    <n v="1"/>
    <n v="1"/>
    <n v="1"/>
    <n v="1"/>
    <s v="SUCRE ESCUCHA ARTICULADO CON POBLACION REINCORPORADA EN EL DEPARTAMENTO DE SUCRE, DAMASCO CORREGIMIENTO DE OVEJAS (BPIN: Por Gestión) (Meta del Proyecto: 1) (Ejecución 2024: 1)_x000a__x000a_APOYO LOGISTICO A LAS MESAS DE PARTICIPACIÓN EFECTIVAS DEL CONSEJO DE PAZ TERRITORIAL EN EL DEPARTAMENTO DE SUCRE (BPIN: 2024002700078) (Meta del Proyecto: 1) (Ejecución 2024: 1)"/>
    <s v="APOYO LOGISTICO A LAS MESAS DE PARTICIPACIÓN EFECTIVAS DEL CONSEJO DE PAZ TERRITORIAL EN EL DEPARTAMENTO DE SUCRE (BPIN: 202400000002786) (Tipo de Banco: Banco Territorial)"/>
    <s v="Apoyo logístico para la organización y funcionamiento de los espacios de participación del Consejo de Paz en el Departamento de  Sucre (Bpin: 202400000002786) (Tipo de Banco: Banco Territorial) (Meta total del indicador: 2.0) (Meta total de la vigencia: 2.0) (Ejecutado: 2.0)"/>
    <s v="JORNADAS CON ENTIDADES DEL SRARIV, EN EL CORREGIMIENTO DE MORALITO SINCÈ (Meta Programada: 1) (Tipo de Banco: Banco de Gestiones)"/>
    <m/>
    <m/>
    <n v="2"/>
    <n v="1"/>
    <s v="Superior"/>
    <n v="2"/>
    <n v="1"/>
    <s v="Superior"/>
    <m/>
    <n v="1"/>
    <s v="Superior"/>
    <n v="4"/>
    <n v="1"/>
    <s v="Superior"/>
    <n v="0"/>
    <n v="0"/>
    <n v="0"/>
    <n v="0"/>
    <n v="0"/>
    <n v="0"/>
    <n v="0"/>
    <n v="0"/>
    <n v="0"/>
    <n v="0"/>
    <n v="0"/>
    <n v="30000000"/>
    <n v="0"/>
    <n v="0"/>
    <n v="0"/>
    <n v="0"/>
    <n v="0"/>
    <n v="0"/>
    <n v="0"/>
    <n v="0"/>
    <n v="0"/>
    <n v="30000000"/>
    <n v="0"/>
    <n v="0"/>
    <n v="0"/>
    <n v="0"/>
    <n v="0"/>
    <n v="0"/>
    <n v="0"/>
    <n v="0"/>
    <n v="0"/>
    <n v="0"/>
    <n v="0"/>
    <n v="0"/>
    <n v="0"/>
    <n v="0"/>
    <n v="0"/>
    <n v="0"/>
    <n v="0"/>
    <n v="0"/>
    <n v="0"/>
    <n v="0"/>
    <n v="0"/>
    <n v="0"/>
    <n v="30000000"/>
    <s v="Se esta a la espera de la restructuración de los miembros del consejo de paz, la sesión esta prevista para la ultima semana de octubre, el proyecto cuenta con acta de inicio."/>
    <s v="Dar cumplimiento y avance a la implementación de los compromisos del acuerdo de Paz."/>
  </r>
  <r>
    <s v="MT456"/>
    <s v="2"/>
    <s v="Capítulo de Paz"/>
    <s v="Paz y víctimas - Víctimas que superaron la situación de vulnerabilidad"/>
    <s v="ND"/>
    <s v=""/>
    <s v="N/D"/>
    <s v="N/D"/>
    <s v="0,9"/>
    <s v="16-Paz Justicia e instituciones sólidas"/>
    <s v="Temática 2: Víctimas del conflicto armado en Sucre"/>
    <s v="82"/>
    <s v="Derechos humanos"/>
    <s v="Gobierno Territorial"/>
    <s v="45"/>
    <s v="Fortalecimiento del buen gobierno para el respeto y garantía de los derechos humanos"/>
    <s v="4502"/>
    <s v="Servicio de promoción de la garantía de derechos"/>
    <s v="4502038"/>
    <s v="Estrategias de promoción de la garantía de derechos implementadas"/>
    <s v="450203800"/>
    <s v="Incluye el desarrollo de acciones orientadas a divulgar y promover los mecanismos de atención, protección y ejercicio de los derechos de las mujeres, población LGTBI y personas y comunidades en riesgo así como la prevención de su vulneración."/>
    <s v="Número de estrategias"/>
    <s v="No"/>
    <s v="Número"/>
    <n v="2"/>
    <s v="Acumulativo"/>
    <x v="24"/>
    <n v="0"/>
    <n v="1"/>
    <n v="1"/>
    <n v="0"/>
    <m/>
    <s v="ESTRATEGIAS PARA LA PREVENCIÓN DEL RECLUTAMIENTO DE NIÑOS, NIÑAS Y ADOLESCENTES POR PARTE DE GRUPOS ARMADOS ORGANIZADOS, IMPLEMENTADAS EN LOS MUNICIPIOS DONDE HAY ALERTAS TEMPRANAS EN SUCRE. (Tipo Banco: Banco de Gestiones) (Meta de la gestión: 1)_x000a__x000a_ENCUENTROS DE PAZ Y RECONCILIACION REALIZADOS_x000a_•Población firmante de paz - reincorporada y la academia (CECAR)_x000a__x000a_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Tipo Banco: Banco de Gestiones) (Meta de la gestión: 1)"/>
    <s v="ESTRATEGIAS PARA LA PREVENCIÓN DEL RECLUTAMIENTO DE NIÑOS, NIÑAS Y ADOLESCENTES POR PARTE DE GRUPOS ARMADOS ORGANIZADOS, IMPLEMENTADAS EN LOS MUNICIPIOS DONDE HAY ALERTAS TEMPRANAS EN SUCRE. (Tipo de banco: Banco de Gestiones) (Meta de la gestión: 1) (Ejecutado: 1)_x000a__x000a_ENCUENTROS DE PAZ Y RECONCILIACION REALIZADOS_x000a_•Población firmante de paz - reincorporada y la academia (CECAR)_x000a__x000a_21/04/2025. Se hizo articulcion con CECAR Y la ART,  la Jornada de Prevención de la Estigmatización hacia la Población Firmante de Paz en Reincorporación, como espacio de diálogo y sensibilización para fortalecer la comprensión y el respeto hacia los procesos de reincorporación en el Departamento.  (Tipo de banco: Banco de Gestiones) (Meta de la gestión: 1) (Ejecutado: 1)"/>
    <s v="Apoyo LOGÍSTICO PARA LA ORGANIZACIÓN Y FUNCIONAMIENTO DE LOS ESPACIOS DE PARTICIPACIÓN DEL CONSEJO DE PAZ Y LAS COMUNIDADES ETNICAS, VIGENCIA 2026 EN EL DEPARTAMENTO DE Sucre (BPIN: 202600000008137) (Meta del proyecto: 1) (Tipo de Banco: Banco Territorial)_x000a__x000a_ESTRATEGIAS PARA LA PREVENCIÓN DEL RECLUTAMIENTO, USO Y UTILIZACIÓN CONTRA  NIÑOS, NIÑAS Y ADOLESCENTES, IMPLEMENTADAS EN LOS MUNICIPIOS VINCULADOS A LAS  ALERTAS TEMPRANAS EN SUCRE. (Meta Programada: 1) (Tipo de Banco: Banco de Gestiones)"/>
    <s v="ESTRATEGIAS PARA LA PREVENCIÓN DEL RECLUTAMIENTO, USO Y UTILIZACIÓN CONTRA  NIÑOS, NIÑAS Y ADOLESCENTES, IMPLEMENTADAS EN LOS MUNICIPIOS VINCULADOS A LAS  ALERTAS TEMPRANAS EN SUCRE. (Meta programada: 1) (Ejecución: 0,15) (Tipo de banco: Banco de Gestiones)"/>
    <m/>
    <m/>
    <m/>
    <m/>
    <n v="2"/>
    <n v="1"/>
    <s v="Superior"/>
    <n v="0.15"/>
    <n v="1"/>
    <s v="Superior"/>
    <n v="2.15"/>
    <n v="1"/>
    <s v="Superior"/>
    <n v="50000000"/>
    <n v="0"/>
    <n v="0"/>
    <n v="0"/>
    <n v="0"/>
    <n v="0"/>
    <n v="0"/>
    <n v="0"/>
    <n v="0"/>
    <n v="0"/>
    <n v="50000000"/>
    <n v="0"/>
    <n v="0"/>
    <n v="0"/>
    <n v="0"/>
    <n v="0"/>
    <n v="0"/>
    <n v="0"/>
    <n v="0"/>
    <n v="0"/>
    <n v="0"/>
    <n v="0"/>
    <n v="0"/>
    <n v="0"/>
    <n v="0"/>
    <n v="0"/>
    <n v="0"/>
    <n v="0"/>
    <n v="0"/>
    <n v="0"/>
    <n v="0"/>
    <n v="0"/>
    <n v="0"/>
    <n v="50000000"/>
    <n v="0"/>
    <n v="0"/>
    <n v="0"/>
    <n v="0"/>
    <n v="0"/>
    <n v="0"/>
    <n v="0"/>
    <n v="0"/>
    <n v="0"/>
    <n v="50000000"/>
    <n v="100000000"/>
    <m/>
    <s v="Dar cumplimiento y avance a la implementación de los compromisos del acuerdo de Paz."/>
  </r>
  <r>
    <s v="MT457"/>
    <s v="3"/>
    <s v="Capítulo de Paz"/>
    <s v="Porcentaje de avance en la implementación de los acuerdos de Paz"/>
    <s v="ND"/>
    <s v="Porcentaje (ND)"/>
    <s v="N/D"/>
    <s v="N/D"/>
    <s v="0,9"/>
    <s v="16-Paz Justicia e instituciones sólidas"/>
    <s v="Temática 2: Víctimas del conflicto armado en Sucre"/>
    <s v="82"/>
    <s v="Derechos humanos"/>
    <s v="Gobierno Territorial"/>
    <s v="45"/>
    <s v="Fortalecimiento del buen gobierno para el respeto y garantía de los derechos humanos"/>
    <s v="4502"/>
    <s v="Documentos normativos"/>
    <s v="4502026"/>
    <s v="Documentos normativos realizados"/>
    <s v="450202600"/>
    <s v="Incluye la realización de los documentos de contenido normativo para la reglamentación de las diferentes lineas de acción del programa."/>
    <s v="Número de documentos"/>
    <s v="No"/>
    <s v="Número de documentos"/>
    <n v="1"/>
    <s v="Acumulativo"/>
    <x v="24"/>
    <n v="0"/>
    <n v="0"/>
    <n v="1"/>
    <n v="0"/>
    <m/>
    <m/>
    <m/>
    <s v="ELABORACIÒN DEL PLAN DE ACCIÒN  PESP (Meta Programada: 1) (Tipo de Banco: Banco de Gestiones)"/>
    <m/>
    <m/>
    <m/>
    <m/>
    <m/>
    <m/>
    <m/>
    <m/>
    <m/>
    <n v="0"/>
    <s v="Minimo"/>
    <n v="0"/>
    <n v="0"/>
    <s v="Minimo"/>
    <n v="0"/>
    <n v="0"/>
    <n v="0"/>
    <n v="0"/>
    <n v="0"/>
    <n v="0"/>
    <n v="0"/>
    <n v="0"/>
    <n v="0"/>
    <n v="0"/>
    <n v="0"/>
    <n v="0"/>
    <n v="0"/>
    <n v="0"/>
    <n v="0"/>
    <n v="0"/>
    <n v="0"/>
    <n v="0"/>
    <n v="0"/>
    <n v="0"/>
    <n v="0"/>
    <n v="0"/>
    <n v="0"/>
    <n v="0"/>
    <n v="0"/>
    <n v="0"/>
    <n v="0"/>
    <n v="0"/>
    <n v="0"/>
    <n v="0"/>
    <n v="0"/>
    <n v="0"/>
    <n v="0"/>
    <n v="0"/>
    <n v="0"/>
    <n v="0"/>
    <n v="0"/>
    <n v="0"/>
    <n v="0"/>
    <n v="0"/>
    <n v="0"/>
    <n v="0"/>
    <n v="0"/>
    <n v="0"/>
    <n v="0"/>
    <s v="En PPI aparecen progradas 2, y dice la siguiente observación: Cumplimiento al acuerdo de paz "/>
    <m/>
  </r>
  <r>
    <s v="MT458"/>
    <s v="1"/>
    <s v="Capítulo de Paz"/>
    <s v="Implementación y ejecución de actividades desarrolladas para realizar avance en la política para la reintegración efectiva y sostenible de personas reincorporadas"/>
    <s v="ND"/>
    <s v=""/>
    <s v="N/D"/>
    <s v="Agencia Para La Reincorporación y la Normalización (ARN) Grupo Territorial Sucre-Bolívar-Córdoba Propuestas Para La Inclusión De La Política De Reintegración Y Reincorporación en el Plan De Desarrollo Territorial 2024-2027"/>
    <s v="0,5"/>
    <s v="16-Paz Justicia e instituciones sólidas"/>
    <s v="Temática 3: Reincorporación y reintegración ex combatientes FARC"/>
    <s v="83"/>
    <s v="Fortalecimiento a la Mesa Técnica de Reincorporación del Departamento de Sucre"/>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n v="4"/>
    <s v="Acumulativo"/>
    <x v="24"/>
    <n v="1"/>
    <n v="1"/>
    <n v="1"/>
    <n v="1"/>
    <s v="APOYO LOGISTICO A LAS MESAS DE PARTICIPACION EFECTIVAS DEL CONCEJO DE PAZ TERRITORIAL EN EL DEPARTAMENTO DE SUCRE. (BPIN: 2024002700078) (Meta del Proyecto: 1) (Ejecución 2024: 1)"/>
    <s v="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_x000a__x000a_Espacio de Dialogo, Paz y Reconciliación. Se realizó en articulación con CECAR y la ARN, la jornada de Prevención de la estigmatización hacia la población firmante de paz en reincorporación (Tipo Banco: Banco de Gestiones) (Meta de la gestión: 1)"/>
    <s v="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_x000a__x000a_Espacio de Dialogo, Paz y Reconciliación. Se realizó en articulación con CECAR y la ARN, la jornada de Prevención de la estigmatización hacia la población firmante de paz en reincorporación (Tipo de banco: Banco de Gestiones) (Meta de la gestión: 1) (Ejecutado: 2)"/>
    <s v="APOYO LOGÍSTICO Y TÉCNICO, ASÍ COMO LA PROVISIÓN DE LAS GARANTÍAS NECESARIAS, PARA LA REALIZACIÓN DE CUATRO (4) MESAS DEPARTAMENTALES DE SEGUIMIENTO A LA POLÍTICA PÚBLICA DE LA POBLACIÓN EN PROCESO DE REINCORPORACIÓN, EN ARTICULACIÓN CON LA AGENCIA PARA LA REINCORPORACIÓN Y LA NORMALIZACIÓN (ARN). (Meta Programada: 1) (Tipo de Banco: Banco de Gestiones)"/>
    <m/>
    <s v="MESA DE REINCORPORADOS (Meta del proyecto: 2) (Tipo de banco: Sin Tipo de Banco)"/>
    <n v="1"/>
    <n v="1"/>
    <s v="Superior"/>
    <n v="2"/>
    <n v="1"/>
    <s v="Superior"/>
    <m/>
    <n v="1"/>
    <s v="Superior"/>
    <n v="3"/>
    <n v="0.75"/>
    <s v="Alto"/>
    <n v="120000000"/>
    <n v="0"/>
    <n v="0"/>
    <n v="0"/>
    <n v="0"/>
    <n v="0"/>
    <n v="200000000"/>
    <n v="0"/>
    <n v="0"/>
    <n v="0"/>
    <n v="320000000"/>
    <n v="0"/>
    <n v="0"/>
    <n v="0"/>
    <n v="0"/>
    <n v="0"/>
    <n v="0"/>
    <n v="0"/>
    <n v="0"/>
    <n v="0"/>
    <n v="0"/>
    <n v="0"/>
    <n v="0"/>
    <n v="0"/>
    <n v="0"/>
    <n v="0"/>
    <n v="0"/>
    <n v="0"/>
    <n v="0"/>
    <n v="0"/>
    <n v="0"/>
    <n v="0"/>
    <n v="0"/>
    <n v="0"/>
    <n v="0"/>
    <n v="0"/>
    <n v="0"/>
    <n v="0"/>
    <n v="0"/>
    <n v="0"/>
    <n v="0"/>
    <n v="0"/>
    <n v="0"/>
    <n v="0"/>
    <n v="320000000"/>
    <m/>
    <s v="Promover espacios de diálogo territorial con la población reincorporada para fomentar la construcción de paz y armonía en el territorio."/>
  </r>
  <r>
    <s v="MT459"/>
    <s v="1"/>
    <s v="Capítulo de Paz"/>
    <s v="Implementación y ejecución de acciones desarrolladas en atención a salud y convivencia de las personas en proceso de reincorporación"/>
    <s v="ND"/>
    <s v=""/>
    <s v="N/D"/>
    <s v="Agencia Para la Reincorporación y la Normalización (ARN) Grupo Territorial Sucre-Bolívar-Córdoba Propuestas Para la Inclusión De La Política De Reintegración Y Reincorporación En el Plan De Desarrollo Territorial 2024-2027"/>
    <s v="0,5"/>
    <s v="3 - Salud y Bienestar"/>
    <s v="Temática 3: Reincorporación y reintegración ex combatientes FARC"/>
    <s v="84"/>
    <s v="Acciones en atención de salud mental y convivencia social a personas en proceso de reincorporación y otros sujetos de atención de la ARN"/>
    <s v="Salud y Protección Social"/>
    <s v="19"/>
    <s v="Salud pública"/>
    <s v="1905"/>
    <s v="Servicio de promoción de la salud"/>
    <s v="1905054"/>
    <s v="Estrategias de promoción de la salud implementadas"/>
    <s v="190505400"/>
    <s v="Corresponde a las estrategias, acciones, procedimientos e intervenciones integrales que permite a las personas incrementar el control sobre su salud. El servicio de promoción en salud pública incluye la formulación de política pública, creación de ambientes favorables a la salud, fortalecimiento de la acción y participación comunitaria, generación de entornos saludables, generación de capacidades sociales e individuales, educación en salud, desarrollo de actitudes personales saludables, reorientación de los servicios de salud para la transformación de las condiciones de salud, entre otros."/>
    <s v="Número de estrategias"/>
    <s v="No"/>
    <s v="Número "/>
    <n v="4"/>
    <s v="Acumulativo"/>
    <x v="24"/>
    <n v="2"/>
    <n v="2"/>
    <n v="0"/>
    <n v="0"/>
    <s v="SUCRE ESCUCHA ARTICULADO CON POBLACION REINCORPORADA EN EL DEPARTAMENTO DE SUCRE  (BPIN: Por Gestión) (Meta del Proyecto: 1) (Ejecución 2024: 1)_x000a__x000a_JORNADA DE MIGRANTES (CONMEMORACION Y OFERTA GASTRONOMICA Y ARTESANAL) (BPIN: Por Gestión) (Meta del Proyecto: 2) (Ejecución 2024: 2)"/>
    <m/>
    <m/>
    <s v="Implementación DE ACCIONES EN SALUD PÚBLICA PARA EL DESARROLLO DE LAS INTERVENCIONES INDIVIDUALES Y COLECTIVAS PARA LA AFECTACIÓN POSITIVA DE LOS DETERMINANTES SOCIALES DE LA SALUD, CON ENFOQUE FAMILIAR Y DE ATENCIÓN PRIMARIA EN SALUD VIGENCIA 2026 EN EL DEPARTAMENTO DE Sucre (BPIN: 202500000048253) (Meta del proyecto: 14) (Tipo de Banco: Banco Territorial) (Estado en Portafolio: Registrado en banco)_x000a__x000a_BRIGADA DE SALUD EN LAS ZONAS DE UBICACIÒN DE LA POBLACIÒN REINCORPORADA (Meta Programada: 1) (Tipo de Banco: Banco de Gestiones)"/>
    <m/>
    <m/>
    <n v="3"/>
    <n v="1"/>
    <s v="Superior"/>
    <n v="0"/>
    <n v="0.5"/>
    <s v="Medio"/>
    <m/>
    <m/>
    <m/>
    <n v="3"/>
    <n v="0.75"/>
    <s v="Alto"/>
    <n v="0"/>
    <n v="0"/>
    <n v="0"/>
    <n v="0"/>
    <n v="0"/>
    <n v="0"/>
    <n v="0"/>
    <n v="0"/>
    <n v="0"/>
    <n v="0"/>
    <n v="0"/>
    <n v="0"/>
    <n v="0"/>
    <n v="0"/>
    <n v="0"/>
    <n v="0"/>
    <n v="0"/>
    <n v="0"/>
    <n v="0"/>
    <n v="0"/>
    <n v="0"/>
    <n v="0"/>
    <n v="0"/>
    <n v="0"/>
    <n v="0"/>
    <n v="0"/>
    <n v="0"/>
    <n v="0"/>
    <n v="0"/>
    <n v="0"/>
    <n v="0"/>
    <n v="0"/>
    <n v="0"/>
    <n v="0"/>
    <n v="0"/>
    <n v="0"/>
    <n v="0"/>
    <n v="0"/>
    <n v="0"/>
    <n v="0"/>
    <n v="0"/>
    <n v="0"/>
    <n v="0"/>
    <n v="0"/>
    <n v="0"/>
    <s v="Implementar acciones enfocadas en salud mental y convivencia social para apoyar a personas en reincorporación y otros sujetos atendidos por la Agencia de Reincorporación y Normalización - ARN."/>
    <s v="Implementar acciones enfocadas en salud mental y convivencia social para apoyar a personas en reincorporación y otros sujetos atendidos por la Agencia de Reincorporación y Normalización - ARN."/>
  </r>
  <r>
    <s v="MT460"/>
    <s v="1"/>
    <s v="Capítulo de Paz"/>
    <s v="Implementación y ejecución de documentos de planeación en apoyo y acompañamiento efectivo durante el proceso productivos a diferentes actores comunitarios en el Departamento."/>
    <s v="ND"/>
    <s v=""/>
    <s v="N/D"/>
    <s v="Agencia para la Reincorporación y la Normalización (ARN) Grupo Territorial Sucre-Bolívar-Córdoba Propuestas Para La Inclusión De la Política De Reintegración Y Reincorporación En Plan De Desarrollo Territorial 2024-2027"/>
    <s v="0,5"/>
    <s v="1 - Fin de la pobreza._x000a_2 - Hambre Cero. _x000a_8 - Trabajo y crecimiento económico"/>
    <s v="Temática 3: Reincorporación y reintegración ex combatientes FARC"/>
    <s v="85"/>
    <s v="Apoyo, acompañamiento y seguimiento de procesos productivos en el departamento y diferentes actores comunitarios"/>
    <s v="Agricultura y Desarrollo Rural"/>
    <s v="17"/>
    <s v="Ordenamiento social y uso productivo del territorio rural"/>
    <s v="1704"/>
    <s v="Documentos de planeación"/>
    <s v="1704003"/>
    <s v="Documentos de planeación elaborados"/>
    <s v="170400300"/>
    <s v="Documentos cuyo objetivo es plasmar una visión de futuro a nivel país, entidad territorial, comunidad, sector, región, entidad o cualquier nivel de desagregación que se requiera. Incluye objetivos, estrategias, metas e indicadores"/>
    <s v="Número de documentos"/>
    <s v="Sí"/>
    <s v="Número"/>
    <n v="1"/>
    <s v="Acumulativo"/>
    <x v="24"/>
    <n v="0"/>
    <n v="0"/>
    <n v="1"/>
    <n v="0"/>
    <m/>
    <m/>
    <m/>
    <s v="ELABORAR DOCUMENTO DE RUTA (CONSEJO DE PAZ DEL CARIBE (DR VICTOR REVISAR EL PRODUCTO E INDICADOR)   (Meta Programada: 1) (Tipo de Banco: Banco de Gestiones)"/>
    <m/>
    <m/>
    <m/>
    <m/>
    <m/>
    <m/>
    <m/>
    <m/>
    <m/>
    <n v="0"/>
    <s v="Minimo"/>
    <n v="0"/>
    <n v="0"/>
    <s v="Minimo"/>
    <n v="60000000"/>
    <n v="0"/>
    <n v="0"/>
    <n v="0"/>
    <n v="0"/>
    <n v="0"/>
    <n v="30000000"/>
    <n v="0"/>
    <n v="0"/>
    <n v="0"/>
    <n v="90000000"/>
    <n v="0"/>
    <n v="0"/>
    <n v="0"/>
    <n v="0"/>
    <n v="0"/>
    <n v="0"/>
    <n v="0"/>
    <n v="0"/>
    <n v="0"/>
    <n v="0"/>
    <n v="0"/>
    <n v="0"/>
    <n v="0"/>
    <n v="0"/>
    <n v="0"/>
    <n v="0"/>
    <n v="0"/>
    <n v="0"/>
    <n v="0"/>
    <n v="0"/>
    <n v="0"/>
    <n v="0"/>
    <n v="0"/>
    <n v="0"/>
    <n v="0"/>
    <n v="0"/>
    <n v="0"/>
    <n v="0"/>
    <n v="0"/>
    <n v="0"/>
    <n v="0"/>
    <n v="0"/>
    <n v="0"/>
    <n v="90000000"/>
    <s v="La población reincorporada esta solicitando una politica pública (Por Gestión)"/>
    <s v="Fortalecer el apoyo, acompañamiento y seguimiento a procesos productivos de la población reincorporada y actores comunitarios en el departamento."/>
  </r>
  <r>
    <s v="MT461"/>
    <s v="1"/>
    <s v="Capítulo de Paz"/>
    <s v="Implementación y ejecución de proyectos productivos en reincorporación y otros sujetos de atención de la ARN cofinanciados por la Gobernación de Sucre"/>
    <s v="ND"/>
    <s v=""/>
    <s v="N/D"/>
    <s v="Agencia Para La Reincorporación Y La Normalización (ARN) Grupo Territorial Sucre-Bolívar-Córdoba Propuestas Para La Inclusión De Las Política De Reintegración Y Reincorporación En Plan De Desarrollo Territorial 2024-2027"/>
    <s v="0,5"/>
    <s v="1- Fin de la pobreza. _x000a_2 - Hambre Cero. _x000a_8 - Trabajo y crecimiento económico "/>
    <s v="Temática 3: Reincorporación y reintegración ex combatientes FARC"/>
    <s v="86"/>
    <s v="Cofinanciar proyectos productivos de población en reincorporación y otros sujetos de atención de la Agencia de Reincorporación y Normalización -ARN"/>
    <s v="Agricultura y Desarrollo Rural"/>
    <s v="17"/>
    <s v="Inclusión productiva de pequeños productores rurales"/>
    <s v="1702"/>
    <s v="Servicio de apoyo financiero para proyectos productivos"/>
    <s v="1702007"/>
    <s v="Proyectos productivos cofinanciados"/>
    <s v="170200700"/>
    <s v="Subsidio o cofinanciación para el establecimiento o fortalecimiento de proyectos productivos agropecuarios."/>
    <s v="Número de proyectos"/>
    <s v="No"/>
    <s v="Número"/>
    <n v="7"/>
    <s v="Acumulativo"/>
    <x v="24"/>
    <n v="0"/>
    <n v="0"/>
    <n v="4"/>
    <n v="3"/>
    <m/>
    <m/>
    <m/>
    <m/>
    <m/>
    <m/>
    <m/>
    <m/>
    <m/>
    <m/>
    <m/>
    <m/>
    <m/>
    <n v="0"/>
    <s v="Minimo"/>
    <n v="0"/>
    <n v="0"/>
    <s v="Minimo"/>
    <n v="210000000"/>
    <n v="0"/>
    <n v="0"/>
    <n v="0"/>
    <n v="0"/>
    <n v="0"/>
    <n v="400000000"/>
    <n v="0"/>
    <n v="0"/>
    <n v="0"/>
    <n v="610000000"/>
    <n v="0"/>
    <n v="0"/>
    <n v="0"/>
    <n v="0"/>
    <n v="0"/>
    <n v="0"/>
    <n v="0"/>
    <n v="0"/>
    <n v="0"/>
    <n v="0"/>
    <n v="0"/>
    <n v="0"/>
    <n v="0"/>
    <n v="0"/>
    <n v="0"/>
    <n v="0"/>
    <n v="0"/>
    <n v="0"/>
    <n v="0"/>
    <n v="0"/>
    <n v="0"/>
    <n v="0"/>
    <n v="0"/>
    <n v="0"/>
    <n v="0"/>
    <n v="0"/>
    <n v="0"/>
    <n v="0"/>
    <n v="0"/>
    <n v="0"/>
    <n v="0"/>
    <n v="0"/>
    <n v="0"/>
    <n v="610000000"/>
    <s v="Mediante el "/>
    <s v="Facilitar la cofinanciación de iniciativas productivas destinadas a la población en reincorporación y otros beneficiarios de la ARN, impulsando su integración económica.  "/>
  </r>
  <r>
    <s v="MT462"/>
    <s v="1"/>
    <s v="Capítulo de Paz"/>
    <s v="Implementación y ejecución de espacios de diálogos territoriales proporcionados para la construcción de Paz territorial en la Población de reincorporados"/>
    <s v="ND"/>
    <s v=""/>
    <s v="2024"/>
    <s v="Agencia Para La Reincorporación y la Normalización (ARN) Grupo Territorial Sucre-Bolívar-Córdoba Propuestas Para La Inclusión De La Política De Reintegración Y Reincorporación en el Plan De Desarrollo Territorial 2024-2027"/>
    <s v="0,5"/>
    <s v="16-Paz Justicia e instituciones sólidas"/>
    <s v="Temática 3: Reincorporación y reintegración ex combatientes FARC"/>
    <s v="87"/>
    <s v="Espacios de diálogos territoriales de población en Reincorporación para la construcción de paz territorial"/>
    <s v="Gobierno Territorial"/>
    <s v="45"/>
    <s v="Fortalecimiento del buen gobierno para el respeto y garantía de los derechos humanos"/>
    <s v="4502"/>
    <s v="Servicio de promoción a la participación ciudadana"/>
    <s v="4502001"/>
    <s v="Espacios de participación promovidos"/>
    <s v="450200100"/>
    <s v="Corresponde al diseño e implementación de acciones y estrategias que promuevan el ejercicio de la participación ciudadana para el respeto y garantía de los derechos humanos"/>
    <s v="Número de iniciativas"/>
    <s v="No"/>
    <s v="Número "/>
    <n v="4"/>
    <s v="Acumulativo"/>
    <x v="24"/>
    <n v="1"/>
    <n v="1"/>
    <n v="1"/>
    <n v="1"/>
    <s v="GARANTIAS PARA LOS ESPACIOS DE PARTICIPACION DE LA POBLACION REINCORPORADA  (BPIN: Por Gestión) (Meta del Proyecto: 4) (Ejecución 2024: 4)"/>
    <s v="ESPACIO DE DIALOGO Y CAPACITACIÓN SOBRE LOS LINEAMIENTOS DE LA IMPLEMENTACIÓN DEL PESP – “PLAN ESTRATÉGICO DE SEGURIDAD HUMANA”, CON POBALCIÓN REINCORPORADA (Tipo Banco: Banco de Gestiones) (Meta de la gestión: 1)"/>
    <s v="ESPACIO DE DIALOGO Y CAPACITACIÓN SOBRE LOS LINEAMIENTOS DE LA IMPLEMENTACIÓN DEL PESP – “PLAN ESTRATÉGICO DE SEGURIDAD HUMANA”, CON POBALCIÓN REINCORPORADA (Tipo de banco: Banco de Gestiones) (Meta de la gestión: 1) (Ejecutado: 1)"/>
    <m/>
    <m/>
    <s v="GARANTIAS PARA LOS ESPACIOS DE PARTICIPACION DE LA POBLACION REINCORPORADA  (Bpin: )"/>
    <n v="4"/>
    <n v="1"/>
    <s v="Superior"/>
    <n v="1"/>
    <n v="1"/>
    <s v="Superior"/>
    <m/>
    <n v="1"/>
    <s v="Superior"/>
    <n v="5"/>
    <n v="1"/>
    <s v="Superior"/>
    <n v="0"/>
    <n v="0"/>
    <n v="0"/>
    <n v="0"/>
    <n v="0"/>
    <n v="0"/>
    <n v="0"/>
    <n v="0"/>
    <n v="0"/>
    <n v="0"/>
    <n v="0"/>
    <n v="0"/>
    <n v="0"/>
    <n v="0"/>
    <n v="0"/>
    <n v="0"/>
    <n v="0"/>
    <n v="0"/>
    <n v="0"/>
    <n v="0"/>
    <n v="0"/>
    <n v="0"/>
    <n v="0"/>
    <n v="0"/>
    <n v="0"/>
    <n v="0"/>
    <n v="0"/>
    <n v="0"/>
    <n v="0"/>
    <n v="0"/>
    <n v="0"/>
    <n v="0"/>
    <n v="0"/>
    <n v="0"/>
    <n v="0"/>
    <n v="0"/>
    <n v="0"/>
    <n v="0"/>
    <n v="0"/>
    <n v="0"/>
    <n v="0"/>
    <n v="0"/>
    <n v="0"/>
    <n v="0"/>
    <n v="0"/>
    <s v="01/10/2024: Sehan realizado varias mesas de trabajo y espera realizar la tercera mesa técnica para la poblacion reincorporada el 09 de octubre de 2024."/>
    <s v="Fortalecer la Mesa Técnica de Reincorporación en Sucre, impulsando políticas para la reintegración efectiva y sostenible de personas reincorporadas. "/>
  </r>
  <r>
    <s v="MT463"/>
    <s v="1"/>
    <s v="Capítulo de Paz"/>
    <s v="Porcentaje de avance en la construcción del Plan Integral de prevención de la estigmatización"/>
    <s v="ND"/>
    <s v="Porcentaje (ND)"/>
    <s v="N/D"/>
    <s v="Agencia Para La Reincorporación Y La Normalización (ARN) Grupo Territorial Sucre-Bolívar-Córdoba Propuestas Para La Inclusión De Las Política De Reintegración Y Reincorporación En Plan De Desarrollo Territorial 2024-2027"/>
    <s v="0,7"/>
    <s v="16-Paz Justicia e instituciones sólidas"/>
    <s v="Temática 3: Reincorporación y reintegración ex combatientes FARC"/>
    <s v="88"/>
    <s v="Construcción del Plan Integral de Prevención de la Estigmatización"/>
    <s v="Gobierno Territorial"/>
    <s v="45"/>
    <s v="Fortalecimiento de la convivencia y la seguridad ciudadana"/>
    <s v="4501"/>
    <s v="Documentos Planeacion"/>
    <s v="4501026"/>
    <s v="Planes estratégicos elaborados"/>
    <s v="450102600"/>
    <s v="Documentos cuyo objetivo es plasmar una visión de futuro a anivel de entidad territorial, comunidad, sector, región, entidad o cualquier nivel de desagregación que se requiera. Incluye objetivos, estrategias, metas e indicadores."/>
    <s v="Número de documentos"/>
    <s v="No"/>
    <s v="Número"/>
    <n v="1"/>
    <s v="Acumulativo"/>
    <x v="24"/>
    <n v="0"/>
    <n v="0"/>
    <n v="1"/>
    <n v="0"/>
    <m/>
    <s v="PLAN INTEGRAL DE PREVENCIÓN DE LA ESTIGMATIZACION DE LA POBLACION REINCORPORADA. (Tipo Banco: Banco de Gestiones) (Meta de la gestión: 0)"/>
    <m/>
    <s v="PLAN INTEGRAL DE PREVENCIÓN DE LA ESTIGMATIZACION DE LA POBLACION REINCORPORADA. (Meta Programada: 1) (Tipo de Banco: Banco de Gestiones)"/>
    <m/>
    <m/>
    <n v="0"/>
    <m/>
    <m/>
    <n v="0"/>
    <m/>
    <m/>
    <m/>
    <n v="0"/>
    <s v="Minimo"/>
    <n v="0"/>
    <n v="0"/>
    <s v="Minimo"/>
    <n v="100000000"/>
    <n v="0"/>
    <n v="0"/>
    <n v="0"/>
    <n v="0"/>
    <n v="0"/>
    <n v="0"/>
    <n v="0"/>
    <n v="0"/>
    <n v="0"/>
    <n v="100000000"/>
    <n v="0"/>
    <n v="0"/>
    <n v="0"/>
    <n v="0"/>
    <n v="0"/>
    <n v="0"/>
    <n v="0"/>
    <n v="0"/>
    <n v="0"/>
    <n v="0"/>
    <n v="0"/>
    <n v="0"/>
    <n v="0"/>
    <n v="0"/>
    <n v="0"/>
    <n v="0"/>
    <n v="0"/>
    <n v="0"/>
    <n v="0"/>
    <n v="0"/>
    <n v="0"/>
    <n v="0"/>
    <n v="0"/>
    <n v="0"/>
    <n v="0"/>
    <n v="0"/>
    <n v="0"/>
    <n v="0"/>
    <n v="0"/>
    <n v="0"/>
    <n v="0"/>
    <n v="0"/>
    <n v="0"/>
    <n v="100000000"/>
    <m/>
    <s v="Elaborar e implementar en el departamento un (1) plan integral de prevención de la estigmatización acorde en lo dispuesto en el Decreto 660 de 2018."/>
  </r>
  <r>
    <s v="MT464"/>
    <s v="3"/>
    <s v="Capítulo de Paz"/>
    <s v="Porcentaje de medidas, acciones, o actividades implementadas en las comunidades retornadas o reubicadas."/>
    <s v="0,51600000000000001"/>
    <s v="Porcentaje"/>
    <s v="2020-2023"/>
    <s v="Documentos técnicos de resultados de gobernación - Unidad para la atención integral y reparación de víctimas seccional Sucre"/>
    <s v="0,66600000000000004"/>
    <s v="16-Paz Justicia e instituciones sólidas"/>
    <s v="Temática 2: Víctimas del conflicto armado en Sucre"/>
    <s v="80"/>
    <s v="Reparación integral"/>
    <s v="Inclusión Social y Reconciliación"/>
    <s v="41"/>
    <s v="Atención, asistencia y reparación integral a las víctimas"/>
    <s v="4101"/>
    <s v="Servicio de asistencia técnica para el acompañamiento al retorno, reubicación o integración local de víctimas del desplazamiento forzado"/>
    <s v="4101093"/>
    <s v="Entidades del Sistema Nacional de Atención y Reparación Integral a las Víctimas asistidas técnicamente"/>
    <s v="410109300"/>
    <m/>
    <m/>
    <m/>
    <s v="Número "/>
    <n v="4"/>
    <s v="Acumulativo"/>
    <x v="24"/>
    <n v="1"/>
    <n v="1"/>
    <n v="1"/>
    <n v="1"/>
    <s v="POR GESTION MISIONAL ASISTENCIA TECNICA, MUNICIPIOS DEPARTAMENTO DE SUCRE SNARIV (BPIN: Por Gestión) (Meta del Proyecto: 6) (Ejecución 2024: 6)"/>
    <s v="Brindada   asistencia técnica a entidades del Sistema Nacional de Atención y Reparación Integral a las Víctimas (SNARIV) y a las administraciones municipales, mediante mesas de trabajo virtual y acompañamiento directo en los territorios, orientados a:_x000a_• La socialización de rutas y lineamientos para la actualización del Plan de Contingencia._x000a_• Ruta para el acceso a la Ayuda Humanitaria Inmediata brindada por la Gobernación de Sucre._x000a_• La actualización de los Planes Integrales de Prevención y Protección._x000a_Los municipios beneficiados de manera directa fueron: Toluviejo, San Onofre, Chalán, Sampués, Morroa, San Pedro, Galeras y Coveñas_x000a__x000a_Lo anterior mediante gestión y articulación con Ministerio del Interior. (Tipo Banco: Banco de Gestiones) (Meta de la gestión: 1)"/>
    <s v="Brindada   asistencia técnica a entidades del Sistema Nacional de Atención y Reparación Integral a las Víctimas (SNARIV) y a las administraciones municipales, mediante mesas de trabajo virtual y acompañamiento directo en los territorios, orientados a:_x000a_• La socialización de rutas y lineamientos para la actualización del Plan de Contingencia._x000a_• Ruta para el acceso a la Ayuda Humanitaria Inmediata brindada por la Gobernación de Sucre._x000a_• La actualización de los Planes Integrales de Prevención y Protección._x000a_Los municipios beneficiados de manera directa fueron: Toluviejo, San Onofre, Chalán, Sampués, Morroa, San Pedro, Galeras y Coveñas_x000a__x000a_Lo anterior mediante gestión y articulación con Ministerio del Interior. (Tipo de banco: Banco de Gestiones) (Meta de la gestión: 1) (Ejecutado: 8)"/>
    <s v="BRINDADA ASISTENCIA TÉCNICA A ENTIDADES DEL SISTEMA NACIONAL DE ATENCIÓN Y REPARACIÓN INTEGRAL A LAS VÍCTIMAS (SNARIV) Y A LAS ADMINISTRACIONES MUNICIPALES, MEDIANTE MESAS DE TRABAJO VIRTUAL Y ACOMPAÑAMIENTO DIRECTO EN LOS TERRITORIOS, ORIENTADOS A:_x000a_• LA SOCIALIZACIÓN DE RUTAS Y LINEAMIENTOS PARA LA ACTUALIZACIÓN DEL PLAN DE CONTINGENCIA._x000a_• RUTA PARA EL ACCESO A LA AYUDA HUMANITARIA INMEDIATA BRINDADA POR LA GOBERNACIÓN DE SUCRE._x000a_• LA ACTUALIZACIÓN DE LOS PLANES INTEGRALES DE PREVENCIÓN Y PROTECCIÓN._x000a__x000a_ (Meta Programada: 1) (Tipo de Banco: Banco de Gestiones)"/>
    <s v="BRINDADA ASISTENCIA TÉCNICA A ENTIDADES DEL SISTEMA NACIONAL DE ATENCIÓN Y REPARACIÓN INTEGRAL A LAS VÍCTIMAS (SNARIV) Y A LAS ADMINISTRACIONES MUNICIPALES, MEDIANTE MESAS DE TRABAJO VIRTUAL Y ACOMPAÑAMIENTO DIRECTO EN LOS TERRITORIOS, ORIENTADOS A:_x000a_• LA SOCIALIZACIÓN DE RUTAS Y LINEAMIENTOS PARA LA ACTUALIZACIÓN DEL PLAN DE CONTINGENCIA._x000a_• RUTA PARA EL ACCESO A LA AYUDA HUMANITARIA INMEDIATA BRINDADA POR LA GOBERNACIÓN DE SUCRE._x000a_• LA ACTUALIZACIÓN DE LOS PLANES INTEGRALES DE PREVENCIÓN Y PROTECCIÓN._x000a__x000a_ (Meta programada: 1) (Ejecución: 0,25) (Tipo de banco: Banco de Gestiones)"/>
    <s v="POR GESTION MISIONAL ASISTENCIA TECNICA, MUNICIPIOS DEPARTAMENTO DE SUCRE SNARIV (Bpin: )"/>
    <n v="6"/>
    <n v="1"/>
    <s v="Superior"/>
    <n v="8"/>
    <n v="1"/>
    <s v="Superior"/>
    <n v="0.25"/>
    <n v="1"/>
    <s v="Superior"/>
    <n v="14.25"/>
    <n v="1"/>
    <s v="Superior"/>
    <n v="0"/>
    <n v="0"/>
    <n v="0"/>
    <n v="0"/>
    <n v="0"/>
    <n v="0"/>
    <n v="0"/>
    <n v="0"/>
    <n v="0"/>
    <n v="0"/>
    <n v="0"/>
    <n v="0"/>
    <n v="0"/>
    <n v="0"/>
    <n v="0"/>
    <n v="0"/>
    <n v="0"/>
    <n v="0"/>
    <n v="0"/>
    <n v="0"/>
    <n v="0"/>
    <n v="0"/>
    <n v="0"/>
    <n v="0"/>
    <n v="0"/>
    <n v="0"/>
    <n v="0"/>
    <n v="0"/>
    <n v="0"/>
    <n v="0"/>
    <n v="0"/>
    <n v="0"/>
    <n v="0"/>
    <n v="0"/>
    <n v="0"/>
    <n v="0"/>
    <n v="0"/>
    <n v="0"/>
    <n v="0"/>
    <n v="0"/>
    <n v="0"/>
    <n v="0"/>
    <n v="0"/>
    <n v="0"/>
    <n v="0"/>
    <s v="01/10/2024 Se ha realizado asistencia técnica en articulación con el ministerio del interior para la elaboración de los planes integrales deprevención y protección"/>
    <s v="Proporcionar a las víctimas una reparación justa y efectiva, asegurando la reparación colectiva, retornos, reubicación, memoria histórica, y garantías de no repetición."/>
  </r>
  <r>
    <s v="MT465"/>
    <s v="1"/>
    <s v="Capítulo de Paz"/>
    <s v="Paz y víctimas - Iniciativas PDET con ruta de implementación activada"/>
    <s v="61"/>
    <s v=""/>
    <s v="2024"/>
    <s v="Central de Información - Agencia de Renovación del Territorio (ART)"/>
    <s v="62"/>
    <s v="13. Acción Por el Clima._x000a_16. Paz Justicia e instituciones sólidas. "/>
    <s v="Sin sector PDD"/>
    <s v="90"/>
    <s v="Sin programa PDD"/>
    <s v="Agricultura y Desarrollo Rural"/>
    <s v="17"/>
    <s v="Ciencia, tecnología e innovación agropecuaria"/>
    <s v="1708"/>
    <s v="Servicio de extensión agropecuaria"/>
    <s v="1708041"/>
    <s v="Productores atendidos con servicio de extensión agropecuaria"/>
    <s v="170804100"/>
    <s v="Comprende acciones de acompañamiento integral orientadas a diagnosticar, recomendar, actualizar, formar, transferir, asistir, empoderar y generar capacidad en los productores agropecuarios para que estos incorporen en su actividad productiva prácticas, productos tecnológicos, tecnologías, conocimientos y comportamientos que beneficien su desempeño y mejoren su competitividad y sostenibilidad."/>
    <s v="Número de productores"/>
    <s v="No"/>
    <s v="Número"/>
    <n v="500"/>
    <s v="Acumulativo"/>
    <x v="34"/>
    <n v="0"/>
    <n v="500"/>
    <n v="0"/>
    <n v="0"/>
    <m/>
    <s v="PROYECTO DE INVERSIÓN A TRAVÉS DE LA AGENCIA DE DESARROLLO RURAL ENTIDAD ADSCRITA AL MINISTERIO DE AGRICULTURA Y DESARROLLO RURAL- FASE I EPSEA: UNIVERSIDAD DE SUCRE (Tipo Banco: Banco de Gestiones) (Meta de la gestión: 500)"/>
    <s v="PROYECTO DE INVERSIÓN A TRAVÉS DE LA AGENCIA DE DESARROLLO RURAL ENTIDAD ADSCRITA AL MINISTERIO DE AGRICULTURA Y DESARROLLO RURAL- FASE I EPSEA: UNIVERSIDAD DE SUCRE (Tipo de banco: Banco de Gestiones) (Meta de la gestión: 500) (Ejecutado: 1244)"/>
    <m/>
    <m/>
    <m/>
    <m/>
    <m/>
    <m/>
    <n v="1244"/>
    <n v="1"/>
    <s v="Superior"/>
    <m/>
    <m/>
    <m/>
    <n v="1244"/>
    <n v="1"/>
    <s v="Superior"/>
    <n v="0"/>
    <n v="0"/>
    <n v="0"/>
    <n v="0"/>
    <n v="0"/>
    <n v="0"/>
    <n v="0"/>
    <n v="0"/>
    <n v="0"/>
    <n v="0"/>
    <n v="0"/>
    <n v="0"/>
    <n v="0"/>
    <n v="0"/>
    <n v="0"/>
    <n v="0"/>
    <n v="0"/>
    <n v="0"/>
    <n v="0"/>
    <n v="0"/>
    <n v="0"/>
    <n v="0"/>
    <n v="0"/>
    <n v="0"/>
    <n v="0"/>
    <n v="0"/>
    <n v="0"/>
    <n v="0"/>
    <n v="0"/>
    <n v="0"/>
    <n v="0"/>
    <n v="0"/>
    <n v="0"/>
    <n v="0"/>
    <n v="0"/>
    <n v="0"/>
    <n v="0"/>
    <n v="0"/>
    <n v="0"/>
    <n v="0"/>
    <n v="0"/>
    <n v="0"/>
    <n v="0"/>
    <n v="0"/>
    <n v="0"/>
    <m/>
    <m/>
  </r>
  <r>
    <s v="MT466"/>
    <s v="2"/>
    <s v="Capítulo de Paz"/>
    <s v="Paz y víctimas - Iniciativas PDET con ruta de implementación activada"/>
    <s v="61"/>
    <s v=""/>
    <s v="2024"/>
    <s v="Central de Información - Agencia de Renovación del Territorio (ART)"/>
    <s v="62"/>
    <s v="13. Acción Por el Clima._x000a_16. Paz Justicia e instituciones sólidas. "/>
    <s v="Sin sector PDD"/>
    <s v="90"/>
    <s v="Sin programa PDD"/>
    <s v="Tecnologías de la Información y las Comunicaciones"/>
    <s v="23"/>
    <s v="Facilitar el acceso y uso de las Tecnologías de la Información y las Comunicaciones en todo el territorio nacional"/>
    <s v="2301"/>
    <s v="Servicio de acceso y uso de Tecnologías de la Información y las Comunicaciones"/>
    <s v="2301024"/>
    <s v="Centros de Acceso Comunitario en zonas urbanas y/o rurales y/o apartadas funcionando"/>
    <s v="230102400"/>
    <s v="Se prestan Servicio a la comunidad, tales como: i) acceso a Internet, ii) uso de aula de capacitaciones enfocada en informática e Internet  y iii) Entretenimiento a través de consolas de video juegos. Adicionalmente, se cuenta con un área de competencias especializadas, para la formación de estudiantes en competencias en Tecnologías de la Información, tales como animación 2D, 3D, emprendimiento Digital, producción de audio y video digital para socializar a través de la web, diseño de efectos especiales, desarrollo web para móviles y videojuegos, entre otros.  Se prestan Servicio telecomunicaciones básicos para las comunidades donde este acceso es limitado o nulo."/>
    <s v="Número de centros"/>
    <s v="Sí"/>
    <s v="Número"/>
    <n v="8"/>
    <s v="Acumulativo"/>
    <x v="24"/>
    <n v="0"/>
    <n v="2"/>
    <n v="3"/>
    <n v="3"/>
    <m/>
    <m/>
    <m/>
    <m/>
    <m/>
    <m/>
    <m/>
    <m/>
    <m/>
    <n v="0"/>
    <n v="0"/>
    <s v="Minimo"/>
    <m/>
    <n v="0"/>
    <s v="Minimo"/>
    <n v="0"/>
    <n v="0"/>
    <s v="Minimo"/>
    <n v="0"/>
    <n v="0"/>
    <n v="0"/>
    <n v="0"/>
    <n v="0"/>
    <n v="0"/>
    <n v="0"/>
    <n v="0"/>
    <n v="0"/>
    <n v="0"/>
    <n v="0"/>
    <n v="0"/>
    <n v="0"/>
    <n v="0"/>
    <n v="0"/>
    <n v="0"/>
    <n v="0"/>
    <n v="0"/>
    <n v="0"/>
    <n v="0"/>
    <n v="0"/>
    <n v="0"/>
    <n v="0"/>
    <n v="0"/>
    <n v="0"/>
    <n v="0"/>
    <n v="0"/>
    <n v="0"/>
    <n v="0"/>
    <n v="0"/>
    <n v="0"/>
    <n v="0"/>
    <n v="0"/>
    <n v="0"/>
    <n v="0"/>
    <n v="0"/>
    <n v="0"/>
    <n v="0"/>
    <n v="0"/>
    <n v="0"/>
    <n v="0"/>
    <n v="0"/>
    <n v="0"/>
    <n v="0"/>
    <n v="0"/>
    <s v="No es una meta de la Secretaria de Interior"/>
    <m/>
  </r>
  <r>
    <s v="MT467"/>
    <s v="4"/>
    <s v="Capítulo de Paz"/>
    <s v="Paz y víctimas - Víctimas que superaron la situación de vulnerabilidad"/>
    <s v="ND"/>
    <s v=""/>
    <s v="N/D"/>
    <s v="N/D"/>
    <s v="0,9"/>
    <s v="16-Paz Justicia e instituciones sólidas"/>
    <s v="Sin sector PDD"/>
    <s v="90"/>
    <s v="Sin programa PDD"/>
    <s v="Gobierno Territorial"/>
    <s v="45"/>
    <s v="Fortalecimiento del buen gobierno para el respeto y garantía de los derechos humanos"/>
    <s v="4502"/>
    <s v="Servicio de Educación Informal"/>
    <s v="4502034"/>
    <s v="Personas Capacitadas"/>
    <s v="450203400"/>
    <s v="Corresponde al diseño y desarrollo de estrategias educativas que tienen como objetivo brindar oportunidades para apropiar, complementar, actualizar, perfeccionar, renovar o profundizar conocimientos, habilidades, técnicas y prácticas, este conocimiento libre y espontáneo adquirido, puede provenir de personas, entidades, medios masivos de comunicación, medios impresos, tradiciones, costumbres, comportamientos sociales y otros no estructurados y su duración es inferior a 160 horas."/>
    <s v="Número de personas"/>
    <s v="No"/>
    <s v="Número"/>
    <n v="4"/>
    <s v="Acumulativo"/>
    <x v="24"/>
    <n v="0"/>
    <n v="2"/>
    <n v="1"/>
    <n v="1"/>
    <m/>
    <s v="CAPACITACION Y ACOMPAÑAMIENTO TECNICO  A MUNICIPIOS CON INCIDENCIA EN POSIBLES DESAPARICIONES FORZADAS O CON OCASIÓN DE LA VIOLENCIA, CON RESTOS OSEOS EN CEMENTERIOS O OTROS. (Tipo Banco: Banco de Gestiones) (Meta de la gestión: 52)_x000a__x000a_CAPACITACIÓN A 50 PERSONAS CONCILIADORES EN EQUIDAD (Tipo Banco: Banco de Gestiones) (Meta de la gestión: 50)"/>
    <s v="CAPACITACION Y ACOMPAÑAMIENTO TECNICO  A MUNICIPIOS CON INCIDENCIA EN POSIBLES DESAPARICIONES FORZADAS O CON OCASIÓN DE LA VIOLENCIA, CON RESTOS OSEOS EN CEMENTERIOS O OTROS. (Tipo de banco: Banco de Gestiones) (Meta de la gestión: 52) (Ejecutado: 52)_x000a__x000a_CAPACITACIÓN A 50 PERSONAS CONCILIADORES EN EQUIDAD (Tipo de banco: Banco de Gestiones) (Meta de la gestión: 50) (Ejecutado: 50)"/>
    <s v="CAPACITACION Y ACOMPAÑAMIENTO TECNICO  A MUNICIPIOS CON INCIDENCIA EN POSIBLES DESAPARICIONES FORZADAS O CON OCASIÓN DE LA VIOLENCIA, CON RESTOS OSEOS EN CEMENTERIOS O OTROS. _x000a__x000a_CAPACITACION Y ACOMPAÑAMIENTO TECNICO  A MUNICIPIOS CON INCIDENCIA EN POSIBLES DESAPARICIONES FORZADAS O CON OCASIÓN DE LA VIOLENCIA, CON RESTOS OSEOS EN CEMENTERIOS O OTROS. (Meta Programada: 1) (Tipo de Banco: Banco de Gestiones)"/>
    <s v="CAPACITACION Y ACOMPAÑAMIENTO TECNICO  A MUNICIPIOS CON INCIDENCIA EN POSIBLES DESAPARICIONES FORZADAS O CON OCASIÓN DE LA VIOLENCIA, CON RESTOS OSEOS EN CEMENTERIOS O OTROS. (Meta programada: 1) (Ejecución: 0,1) (Tipo de banco: Banco de Gestiones)"/>
    <s v="CAPACITACION Y ACOMPAÑAMIENTO TECNICO  A MUNICIPIOS CON INCIDENCIA EN POSIBLES DESAPARICIONES FORZADAS O CON OCASIÓN DE LA VIOLENCIA, CON RESTOS OSEOS EN CEMENTERIOS O OTROS.  (Bpin: )"/>
    <m/>
    <m/>
    <m/>
    <n v="102"/>
    <n v="1"/>
    <s v="Superior"/>
    <n v="0.1"/>
    <n v="1"/>
    <s v="Superior"/>
    <n v="102.1"/>
    <n v="1"/>
    <s v="Superior"/>
    <n v="0"/>
    <n v="0"/>
    <n v="0"/>
    <n v="0"/>
    <n v="0"/>
    <n v="0"/>
    <n v="0"/>
    <n v="0"/>
    <n v="0"/>
    <n v="0"/>
    <n v="0"/>
    <n v="0"/>
    <n v="0"/>
    <n v="0"/>
    <n v="0"/>
    <n v="0"/>
    <n v="0"/>
    <n v="0"/>
    <n v="0"/>
    <n v="0"/>
    <n v="0"/>
    <n v="0"/>
    <n v="0"/>
    <n v="0"/>
    <n v="0"/>
    <n v="0"/>
    <n v="0"/>
    <n v="0"/>
    <n v="0"/>
    <n v="0"/>
    <n v="0"/>
    <n v="0"/>
    <n v="0"/>
    <n v="0"/>
    <n v="0"/>
    <n v="0"/>
    <n v="0"/>
    <n v="0"/>
    <n v="0"/>
    <n v="0"/>
    <n v="0"/>
    <n v="0"/>
    <n v="0"/>
    <n v="0"/>
    <n v="0"/>
    <s v="Se debe revizar el indicador y meta de cuatrienio"/>
    <s v="Cumplimiento a requerimiento a los compromisos realizados por la administración departamental con la Jurisdicción especial para la Paz con el AUTO SAR AI-017 de 2024 en el cual se evoca a medida de carácter nacional para proteger los derechos, la memoria "/>
  </r>
  <r>
    <s v="MT468"/>
    <s v="5"/>
    <s v="Capítulo de Paz"/>
    <s v="Paz y víctimas - Iniciativas y acciones de memoria histórica"/>
    <s v="18"/>
    <s v=""/>
    <s v="2023"/>
    <s v="Reporte de Iniciativas de memoria – CNMH"/>
    <s v="24"/>
    <s v="16-Paz Justicia e instituciones sólidas"/>
    <s v="Sin sector PDD"/>
    <s v="90"/>
    <s v="Sin programa PDD"/>
    <s v="Inclusión Social y Reconciliación"/>
    <s v="41"/>
    <s v="Atención, asistencia  y reparación integral a las víctimas"/>
    <s v="4101"/>
    <s v="Museos de Memoria Histórica construidos "/>
    <s v="4101001"/>
    <s v="Museos de Memoria Histórica construidos"/>
    <s v="410100100"/>
    <s v="Infraestructura construida y habilitada al público para la divulgación del patrimonio documental y los archivos referidos a las  violaciones de Derechos Humanos e infracciones al Derecho Internacional Humanitario ocurridas con ocasión del conflicto armado interno de las que trata la Ley 1448 de 211."/>
    <s v="Número de museos"/>
    <s v="No"/>
    <s v="Número"/>
    <n v="1"/>
    <s v="Acumulativo"/>
    <x v="24"/>
    <n v="0"/>
    <n v="0"/>
    <n v="1"/>
    <n v="0"/>
    <m/>
    <m/>
    <m/>
    <s v="CONSTRUCCION DE MUSEO DE LA MEMORIA HISTORICA O CASA DE LA MEMORIA HISTORICA DE SUCRE - SAN ONOFRE"/>
    <m/>
    <m/>
    <m/>
    <m/>
    <m/>
    <m/>
    <m/>
    <m/>
    <m/>
    <n v="0"/>
    <s v="Minimo"/>
    <n v="0"/>
    <n v="0"/>
    <s v="Minimo"/>
    <n v="0"/>
    <n v="0"/>
    <n v="0"/>
    <n v="0"/>
    <n v="0"/>
    <n v="0"/>
    <n v="0"/>
    <n v="0"/>
    <n v="0"/>
    <n v="0"/>
    <n v="0"/>
    <n v="0"/>
    <n v="0"/>
    <n v="0"/>
    <n v="0"/>
    <n v="0"/>
    <n v="0"/>
    <n v="0"/>
    <n v="0"/>
    <n v="0"/>
    <n v="0"/>
    <n v="0"/>
    <n v="0"/>
    <n v="0"/>
    <n v="0"/>
    <n v="0"/>
    <n v="0"/>
    <n v="0"/>
    <n v="0"/>
    <n v="0"/>
    <n v="0"/>
    <n v="0"/>
    <n v="0"/>
    <n v="0"/>
    <n v="0"/>
    <n v="0"/>
    <n v="0"/>
    <n v="0"/>
    <n v="0"/>
    <n v="0"/>
    <n v="0"/>
    <n v="0"/>
    <n v="0"/>
    <n v="0"/>
    <n v="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61DD06-8C6D-4689-B775-5D210C5DFC1B}"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D4" firstHeaderRow="0" firstDataRow="1" firstDataCol="0" rowPageCount="1" colPageCount="1"/>
  <pivotFields count="9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7">
        <item h="1" x="12"/>
        <item h="1" x="33"/>
        <item h="1" x="7"/>
        <item h="1" x="6"/>
        <item h="1" x="5"/>
        <item x="13"/>
        <item h="1" x="30"/>
        <item h="1" x="15"/>
        <item h="1" x="23"/>
        <item h="1" x="8"/>
        <item h="1" x="34"/>
        <item h="1" x="25"/>
        <item h="1" x="1"/>
        <item h="1" x="2"/>
        <item h="1" x="32"/>
        <item h="1" x="28"/>
        <item h="1" x="0"/>
        <item h="1" x="35"/>
        <item h="1" x="10"/>
        <item h="1" x="29"/>
        <item h="1" x="24"/>
        <item h="1" x="20"/>
        <item h="1" x="11"/>
        <item h="1" x="3"/>
        <item h="1" x="4"/>
        <item h="1" x="31"/>
        <item h="1" x="14"/>
        <item h="1" x="17"/>
        <item h="1" x="19"/>
        <item h="1" x="18"/>
        <item h="1" x="27"/>
        <item h="1" x="26"/>
        <item h="1" x="16"/>
        <item h="1" x="21"/>
        <item h="1" x="22"/>
        <item h="1" x="9"/>
        <item t="default"/>
      </items>
    </pivotField>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showAll="0"/>
    <pivotField showAll="0"/>
    <pivotField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numFmtId="168" showAll="0"/>
    <pivotField showAll="0"/>
    <pivotField showAll="0"/>
  </pivotFields>
  <rowItems count="1">
    <i/>
  </rowItems>
  <colFields count="1">
    <field x="-2"/>
  </colFields>
  <colItems count="4">
    <i>
      <x/>
    </i>
    <i i="1">
      <x v="1"/>
    </i>
    <i i="2">
      <x v="2"/>
    </i>
    <i i="3">
      <x v="3"/>
    </i>
  </colItems>
  <pageFields count="1">
    <pageField fld="27" hier="-1"/>
  </pageFields>
  <dataFields count="4">
    <dataField name="Suma de Meta Física Esperada 2024" fld="28" baseField="0" baseItem="1"/>
    <dataField name="Suma de Meta Física Esperada 2025" fld="29" baseField="0" baseItem="1"/>
    <dataField name="Suma de Meta Física Esperada 2026" fld="30" baseField="0" baseItem="1"/>
    <dataField name="Suma de Meta Física Esperada 2027" fld="31" baseField="0" baseItem="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23" xr16:uid="{3A9400A9-D08B-4A55-B636-60D0F975D2D5}" autoFormatId="16" applyNumberFormats="0" applyBorderFormats="0" applyFontFormats="0" applyPatternFormats="0" applyAlignmentFormats="0" applyWidthHeightFormats="0">
  <queryTableRefresh nextId="164">
    <queryTableFields count="97">
      <queryTableField id="1" name="Codigo Meta" tableColumnId="1"/>
      <queryTableField id="2" name="Serie Numero" tableColumnId="2"/>
      <queryTableField id="3" name="Línea Estratégica" tableColumnId="3"/>
      <queryTableField id="4" name="Indicador de resultado" tableColumnId="4"/>
      <queryTableField id="5" name="Línea base" tableColumnId="5"/>
      <queryTableField id="6" name="Unidad de Medida" tableColumnId="6"/>
      <queryTableField id="7" name="Año base" tableColumnId="7"/>
      <queryTableField id="8" name="Fuente" tableColumnId="8"/>
      <queryTableField id="9" name="Meta cuatrienio" tableColumnId="9"/>
      <queryTableField id="10" name="ODS" tableColumnId="10"/>
      <queryTableField id="11" name="Sector PDD" tableColumnId="11"/>
      <queryTableField id="12" name="Numero Programa PDD" tableColumnId="12"/>
      <queryTableField id="13" name="Programa PDD" tableColumnId="13"/>
      <queryTableField id="14" name="Sector de inversión" tableColumnId="14"/>
      <queryTableField id="15" name="Código del sector" tableColumnId="15"/>
      <queryTableField id="16" name="Programa Presupuestal" tableColumnId="16"/>
      <queryTableField id="17" name="Código del programa" tableColumnId="17"/>
      <queryTableField id="18" name="Producto" tableColumnId="18"/>
      <queryTableField id="19" name="Código del producto" tableColumnId="19"/>
      <queryTableField id="20" name="Indicador de producto principal" tableColumnId="20"/>
      <queryTableField id="21" name="código de indicador principal" tableColumnId="21"/>
      <queryTableField id="158" name="Descripción" tableColumnId="95"/>
      <queryTableField id="159" name="Medido a través de" tableColumnId="96"/>
      <queryTableField id="160" name="Tiene EDT" tableColumnId="97"/>
      <queryTableField id="22" name="Unidad de medida2" tableColumnId="22"/>
      <queryTableField id="23" name="Meta de cuatrenio" tableColumnId="23"/>
      <queryTableField id="24" name="Tipo de Acumulación" tableColumnId="24"/>
      <queryTableField id="25" name="Responsable" tableColumnId="25"/>
      <queryTableField id="26" name="Meta Física Esperada 2024" tableColumnId="26"/>
      <queryTableField id="27" name="Meta Física Esperada 2025" tableColumnId="27"/>
      <queryTableField id="28" name="Meta Física Esperada 2026" tableColumnId="28"/>
      <queryTableField id="29" name="Meta Física Esperada 2027" tableColumnId="29"/>
      <queryTableField id="32" name="PROYECTOS 2024" tableColumnId="32"/>
      <queryTableField id="33" name="PROYECTOS Y/O GESTIONES PROGRAMADOS 2025" tableColumnId="33"/>
      <queryTableField id="34" name="PROYECTOS 2025" tableColumnId="34"/>
      <queryTableField id="140" name="PROYECTOS/GESTIONES PROGRAMADAS 2026" tableColumnId="86"/>
      <queryTableField id="142" name="PROYECTOS 2026" tableColumnId="87"/>
      <queryTableField id="156" name="PROYECTOS 2027" tableColumnId="94"/>
      <queryTableField id="35" name="EJECUCIÓN 2024" tableColumnId="35"/>
      <queryTableField id="36" name="PORCENTAJE DE EJECUCIÓN 2024" tableColumnId="36"/>
      <queryTableField id="37" name="CATEGORÍA DE EJECUCIÓN FÍSICA 2024" tableColumnId="37"/>
      <queryTableField id="38" name="EJECUCIÓN 2025" tableColumnId="38"/>
      <queryTableField id="39" name="PORCENTAJE DE EJECUCIÓN 2025" tableColumnId="39"/>
      <queryTableField id="40" name="CATEGORÍA DE EJECUCIÓN FÍSICA 2025" tableColumnId="40"/>
      <queryTableField id="144" name="Ejecución 2026" tableColumnId="88"/>
      <queryTableField id="146" name="PORCENTAJE DE EJECUCIÓN 2026" tableColumnId="89"/>
      <queryTableField id="147" name="CATEGORÍA DE EJECUCIÓN FÍSICA 2026" tableColumnId="90"/>
      <queryTableField id="150" name="EJECUCIÓN ACUMULADA" tableColumnId="91"/>
      <queryTableField id="151" name="PORCENTAJE DE EJECUCIÓN ACUMULADA" tableColumnId="92"/>
      <queryTableField id="152" name="CATEGORÍA DE EJECUCIÓN ACUMULADA" tableColumnId="93"/>
      <queryTableField id="41" name="Programación Recursos propios ICLD24" tableColumnId="41"/>
      <queryTableField id="42" name="Programación Recursos propios ICDE24" tableColumnId="42"/>
      <queryTableField id="43" name="Programación SGP Educación24" tableColumnId="43"/>
      <queryTableField id="44" name="Programación SGP Salud24" tableColumnId="44"/>
      <queryTableField id="45" name="Programación SGP APSB24" tableColumnId="45"/>
      <queryTableField id="46" name="Programación Cofinanciación Municipio24" tableColumnId="46"/>
      <queryTableField id="47" name="Programación Cofinanciación Nación24" tableColumnId="47"/>
      <queryTableField id="48" name="Programación Crédito24" tableColumnId="48"/>
      <queryTableField id="49" name="Programación Regalías24" tableColumnId="49"/>
      <queryTableField id="50" name="Programación Otras Fuentes24" tableColumnId="50"/>
      <queryTableField id="51" name="Programación TOTAL24" tableColumnId="51"/>
      <queryTableField id="52" name="Programación Recursos propios ICLD25" tableColumnId="52"/>
      <queryTableField id="53" name="Programación Recursos propios ICDE25" tableColumnId="53"/>
      <queryTableField id="54" name="Programación SGP Educación25" tableColumnId="54"/>
      <queryTableField id="55" name="Programación SGP Salud25" tableColumnId="55"/>
      <queryTableField id="56" name="Programación SGP APSB25" tableColumnId="56"/>
      <queryTableField id="57" name="Programación Cofinanciación Municipio25" tableColumnId="57"/>
      <queryTableField id="58" name="Programación Cofinanciación Nación25" tableColumnId="58"/>
      <queryTableField id="59" name="Programación Crédito25" tableColumnId="59"/>
      <queryTableField id="60" name="Programación Regalías25" tableColumnId="60"/>
      <queryTableField id="61" name="Programación Otras Fuentes25" tableColumnId="61"/>
      <queryTableField id="62" name="Programación TOTAL25" tableColumnId="62"/>
      <queryTableField id="63" name="Programación Recursos propios ICLD26" tableColumnId="63"/>
      <queryTableField id="64" name="Programación Recursos propios ICDE26" tableColumnId="64"/>
      <queryTableField id="65" name="Programación SGP Educación26" tableColumnId="65"/>
      <queryTableField id="66" name="Programación SGP Salud26" tableColumnId="66"/>
      <queryTableField id="67" name="Programación SGP APSB26" tableColumnId="67"/>
      <queryTableField id="68" name="Programación Cofinanciación Municipio26" tableColumnId="68"/>
      <queryTableField id="69" name="Programación Cofinanciación Nación26" tableColumnId="69"/>
      <queryTableField id="70" name="Programación Crédito26" tableColumnId="70"/>
      <queryTableField id="71" name="Programación Regalías26" tableColumnId="71"/>
      <queryTableField id="72" name="Programación Otras Fuentes26" tableColumnId="72"/>
      <queryTableField id="73" name="Programación TOTAL26" tableColumnId="73"/>
      <queryTableField id="74" name="Programación Recursos propios ICLD27" tableColumnId="74"/>
      <queryTableField id="75" name="Programación Recursos propios ICDE27" tableColumnId="75"/>
      <queryTableField id="76" name="Programación SGP Educación27" tableColumnId="76"/>
      <queryTableField id="77" name="Programación SGP Salud27" tableColumnId="77"/>
      <queryTableField id="78" name="Programación SGP APSB27" tableColumnId="78"/>
      <queryTableField id="79" name="Programación Cofinanciación Municipio27" tableColumnId="79"/>
      <queryTableField id="80" name="Programación Cofinanciación Nación27" tableColumnId="80"/>
      <queryTableField id="81" name="Programación Crédito27" tableColumnId="81"/>
      <queryTableField id="82" name="Programación Regalías27" tableColumnId="82"/>
      <queryTableField id="83" name="Programación Otras Fuentes27" tableColumnId="83"/>
      <queryTableField id="84" name="Programación TOTAL27" tableColumnId="84"/>
      <queryTableField id="85" name="GRAN TOTAL" tableColumnId="85"/>
      <queryTableField id="30" name="OBSERVACIONES SEGUIMIENTO" tableColumnId="30"/>
      <queryTableField id="31" name="OBSERVACIONES" tableColumnId="3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6D349F-33AC-407F-A88D-D27D9C282679}" name="tblPlanIndicativo_2" displayName="tblPlanIndicativo_2" ref="A3:CS471" tableType="queryTable" totalsRowShown="0" headerRowDxfId="334" dataDxfId="332" headerRowBorderDxfId="333">
  <autoFilter ref="A3:CS471" xr:uid="{6F6D349F-33AC-407F-A88D-D27D9C282679}">
    <filterColumn colId="27">
      <filters>
        <filter val="EMPRESA AGUAS DE SUCRE S.A E.S"/>
        <filter val="Empresa de Aguas de Sucre S.A. E.S.P y Secretaría de Interior"/>
      </filters>
    </filterColumn>
  </autoFilter>
  <tableColumns count="97">
    <tableColumn id="1" xr3:uid="{C6B085C7-D56E-44FA-B0DA-E24026DF4CBB}" uniqueName="1" name="Codigo Meta" queryTableFieldId="1" dataDxfId="331"/>
    <tableColumn id="2" xr3:uid="{461E8415-9E21-4BA1-8C65-15A2D040817E}" uniqueName="2" name="Serie Numero" queryTableFieldId="2" dataDxfId="330"/>
    <tableColumn id="3" xr3:uid="{F9929BC0-6D59-4C8A-97DA-4D0B7B08387E}" uniqueName="3" name="Línea Estratégica" queryTableFieldId="3" dataDxfId="329"/>
    <tableColumn id="4" xr3:uid="{FF4A5D12-8E59-4CB6-8073-065BF7C6A85E}" uniqueName="4" name="Indicador de resultado" queryTableFieldId="4" dataDxfId="328"/>
    <tableColumn id="5" xr3:uid="{A40F03E8-5681-4338-84FD-ED52010A4353}" uniqueName="5" name="Línea base" queryTableFieldId="5" dataDxfId="327"/>
    <tableColumn id="6" xr3:uid="{433A36AA-8EE3-46D8-9394-A5F021881D99}" uniqueName="6" name="Unidad de Medida" queryTableFieldId="6" dataDxfId="326"/>
    <tableColumn id="7" xr3:uid="{BF724254-FE78-4EBA-94BD-04A3687F6882}" uniqueName="7" name="Año base" queryTableFieldId="7" dataDxfId="325"/>
    <tableColumn id="8" xr3:uid="{76483B1F-8064-45D5-96B2-C19BAFB92787}" uniqueName="8" name="Fuente" queryTableFieldId="8" dataDxfId="324"/>
    <tableColumn id="9" xr3:uid="{BD6331AC-A797-4A35-8401-89C7D4DCF95C}" uniqueName="9" name="Meta cuatrienio" queryTableFieldId="9" dataDxfId="323"/>
    <tableColumn id="10" xr3:uid="{D14B4C0D-C722-4602-8821-C22B0EA6AFBF}" uniqueName="10" name="ODS" queryTableFieldId="10" dataDxfId="322"/>
    <tableColumn id="11" xr3:uid="{FD2B6271-E953-439D-B9E3-81E210BB8832}" uniqueName="11" name="Sector PDD" queryTableFieldId="11" dataDxfId="321"/>
    <tableColumn id="12" xr3:uid="{7EEA22D7-AAE3-44F4-8B80-9735F83A6C1B}" uniqueName="12" name="Numero Programa PDD" queryTableFieldId="12" dataDxfId="320"/>
    <tableColumn id="13" xr3:uid="{2A2584BD-11CF-4193-90C7-12EA30614C45}" uniqueName="13" name="Programa PDD" queryTableFieldId="13" dataDxfId="319"/>
    <tableColumn id="14" xr3:uid="{3BB5F11E-5E61-4CE9-AB72-4DB82B84CC92}" uniqueName="14" name="Sector de inversión" queryTableFieldId="14" dataDxfId="318"/>
    <tableColumn id="15" xr3:uid="{EF41C62A-ABA1-4116-948F-50C5DA9F8336}" uniqueName="15" name="Código del sector" queryTableFieldId="15" dataDxfId="317"/>
    <tableColumn id="16" xr3:uid="{3317A923-2BC4-435C-81BD-296A7E422AFF}" uniqueName="16" name="Programa Presupuestal" queryTableFieldId="16" dataDxfId="316"/>
    <tableColumn id="17" xr3:uid="{7C04332F-76CB-42F1-B4C3-FCB2D2C9274B}" uniqueName="17" name="Código del programa" queryTableFieldId="17" dataDxfId="315"/>
    <tableColumn id="18" xr3:uid="{C1BEC0AD-C298-48FF-A09C-04B95BF76A9C}" uniqueName="18" name="Producto" queryTableFieldId="18" dataDxfId="314"/>
    <tableColumn id="19" xr3:uid="{542CC95E-A26C-494E-B536-E11CCB8ACFFC}" uniqueName="19" name="Código del producto" queryTableFieldId="19" dataDxfId="313"/>
    <tableColumn id="20" xr3:uid="{64EBC65B-1993-4E4B-82D6-2DD5425BA044}" uniqueName="20" name="Indicador de producto principal" queryTableFieldId="20" dataDxfId="312"/>
    <tableColumn id="21" xr3:uid="{C0CEEAA1-840D-4091-80A7-49E6943BB35E}" uniqueName="21" name="código de indicador principal" queryTableFieldId="21" dataDxfId="311"/>
    <tableColumn id="95" xr3:uid="{FF8F6E99-663D-476B-9B4C-A4ED0BB3D367}" uniqueName="95" name="Descripción" queryTableFieldId="158" dataDxfId="310"/>
    <tableColumn id="96" xr3:uid="{0E18631D-5477-4401-81BD-D06DA363CE60}" uniqueName="96" name="Medido a través de" queryTableFieldId="159" dataDxfId="309"/>
    <tableColumn id="97" xr3:uid="{90471139-92DB-4FA8-A0C3-CA61540CAA28}" uniqueName="97" name="Tiene EDT" queryTableFieldId="160" dataDxfId="308"/>
    <tableColumn id="22" xr3:uid="{791D7E2B-0C86-4B56-B4F2-55A560D119D1}" uniqueName="22" name="Unidad de medida2" queryTableFieldId="22" dataDxfId="307"/>
    <tableColumn id="23" xr3:uid="{D73B86E1-0ACD-4926-8368-F21E06DEE83E}" uniqueName="23" name="Meta de cuatrenio" queryTableFieldId="23" dataDxfId="306"/>
    <tableColumn id="24" xr3:uid="{C120F1AD-1BFC-4BAA-B5B4-A10D19F36165}" uniqueName="24" name="Tipo de Acumulación" queryTableFieldId="24" dataDxfId="305"/>
    <tableColumn id="25" xr3:uid="{D7B16D8F-7294-414C-A749-1092675BB3D5}" uniqueName="25" name="Responsable" queryTableFieldId="25" dataDxfId="304"/>
    <tableColumn id="26" xr3:uid="{0779D443-A948-4A40-B8BD-FD08B4564580}" uniqueName="26" name="Meta Física Esperada 2024" queryTableFieldId="26" dataDxfId="303"/>
    <tableColumn id="27" xr3:uid="{0D89E82B-A90D-4ADD-AAE0-E6BE5D8C8348}" uniqueName="27" name="Meta Física Esperada 2025" queryTableFieldId="27" dataDxfId="302"/>
    <tableColumn id="28" xr3:uid="{785B4C7A-C07D-4084-A4B0-0C0E44065855}" uniqueName="28" name="Meta Física Esperada 2026" queryTableFieldId="28" dataDxfId="301"/>
    <tableColumn id="29" xr3:uid="{C99B2FC1-DCB3-4A26-BF7B-BC3FB822FC95}" uniqueName="29" name="Meta Física Esperada 2027" queryTableFieldId="29" dataDxfId="300"/>
    <tableColumn id="32" xr3:uid="{02C7E395-D8CD-435F-AE49-3E259DDB2379}" uniqueName="32" name="PROYECTOS 2024" queryTableFieldId="32" dataDxfId="299"/>
    <tableColumn id="33" xr3:uid="{130E21A4-4E38-40A5-9792-FA38738BAD11}" uniqueName="33" name="PROYECTOS Y/O GESTIONES PROGRAMADOS 2025" queryTableFieldId="33" dataDxfId="298"/>
    <tableColumn id="34" xr3:uid="{37943255-BF15-4005-B817-58FA973F479B}" uniqueName="34" name="PROYECTOS 2025" queryTableFieldId="34" dataDxfId="297"/>
    <tableColumn id="86" xr3:uid="{B3565C77-4CFD-4E17-B076-31340F6AE182}" uniqueName="86" name="PROYECTOS/GESTIONES PROGRAMADAS 2026" queryTableFieldId="140" dataDxfId="296"/>
    <tableColumn id="87" xr3:uid="{339BC656-C7E2-474E-A4F8-F5FB03978E5F}" uniqueName="87" name="PROYECTOS 2026" queryTableFieldId="142" dataDxfId="295"/>
    <tableColumn id="94" xr3:uid="{1BC15711-1615-4F71-9BC1-5D7403F82A31}" uniqueName="94" name="PROYECTOS 2027" queryTableFieldId="156" dataDxfId="294"/>
    <tableColumn id="35" xr3:uid="{CAF67699-BF79-4EBB-A9A7-C6EE84AABBBE}" uniqueName="35" name="EJECUCIÓN 2024" queryTableFieldId="35" dataDxfId="293"/>
    <tableColumn id="36" xr3:uid="{0EDDEC3F-C0B9-4434-88EA-D13C96432785}" uniqueName="36" name="PORCENTAJE DE EJECUCIÓN 2024" queryTableFieldId="36" dataDxfId="292"/>
    <tableColumn id="37" xr3:uid="{67F4C606-46A2-47B8-A7EF-1370352AECE0}" uniqueName="37" name="CATEGORÍA DE EJECUCIÓN FÍSICA 2024" queryTableFieldId="37" dataDxfId="291"/>
    <tableColumn id="38" xr3:uid="{4909248A-29AC-4AFF-A141-E8FFA3082E33}" uniqueName="38" name="EJECUCIÓN 2025" queryTableFieldId="38" dataDxfId="290"/>
    <tableColumn id="39" xr3:uid="{36383662-94B6-4888-8F73-10D669E3BD08}" uniqueName="39" name="PORCENTAJE DE EJECUCIÓN 2025" queryTableFieldId="39" dataDxfId="289"/>
    <tableColumn id="40" xr3:uid="{A929E440-907E-480D-99F3-E6D545C5866E}" uniqueName="40" name="CATEGORÍA DE EJECUCIÓN FÍSICA 2025" queryTableFieldId="40" dataDxfId="288"/>
    <tableColumn id="88" xr3:uid="{92C0C687-24A8-4CFF-9580-CB9D6A7881F2}" uniqueName="88" name="EJECUCIÓN 2026" queryTableFieldId="144" dataDxfId="287"/>
    <tableColumn id="89" xr3:uid="{A838DC6E-0F1A-4CB6-AE54-5A814AADC74D}" uniqueName="89" name="PORCENTAJE DE EJECUCIÓN 2026" queryTableFieldId="146" dataDxfId="286"/>
    <tableColumn id="90" xr3:uid="{44150B07-A009-49B0-8E3C-B5CFE6535EBA}" uniqueName="90" name="CATEGORÍA DE EJECUCIÓN FÍSICA 2026" queryTableFieldId="147" dataDxfId="285"/>
    <tableColumn id="91" xr3:uid="{CA71B8CB-4A66-4DA9-B3E0-A8490D199759}" uniqueName="91" name="EJECUCIÓN ACUMULADA" queryTableFieldId="150" dataDxfId="284"/>
    <tableColumn id="92" xr3:uid="{A420A940-DD8B-4D58-B39E-A61260262D31}" uniqueName="92" name="PORCENTAJE DE EJECUCIÓN ACUMULADA" queryTableFieldId="151" dataDxfId="283"/>
    <tableColumn id="93" xr3:uid="{B4E1B09F-6A91-48BF-A294-823F91C0F652}" uniqueName="93" name="CATEGORÍA DE EJECUCIÓN ACUMULADA" queryTableFieldId="152" dataDxfId="282"/>
    <tableColumn id="41" xr3:uid="{4F7662F9-E5AE-4003-9501-C97B4EDFB5A9}" uniqueName="41" name="Programación Recursos propios ICLD24" queryTableFieldId="41" dataDxfId="281"/>
    <tableColumn id="42" xr3:uid="{B5883044-77C2-4005-8D3D-2C025607F2A9}" uniqueName="42" name="Programación Recursos propios ICDE24" queryTableFieldId="42" dataDxfId="280"/>
    <tableColumn id="43" xr3:uid="{96A8A503-BC30-4FC3-9A24-CAC3B198E76B}" uniqueName="43" name="Programación SGP Educación24" queryTableFieldId="43" dataDxfId="279"/>
    <tableColumn id="44" xr3:uid="{26A101D6-16F4-4636-97D0-CDBF75D89D38}" uniqueName="44" name="Programación SGP Salud24" queryTableFieldId="44" dataDxfId="278"/>
    <tableColumn id="45" xr3:uid="{5853799D-C443-43D5-BA3D-7818D8F0D59E}" uniqueName="45" name="Programación SGP APSB24" queryTableFieldId="45" dataDxfId="277"/>
    <tableColumn id="46" xr3:uid="{4058A3BB-AA92-4805-AFD4-EDFE069ED2A4}" uniqueName="46" name="Programación Cofinanciación Municipio24" queryTableFieldId="46" dataDxfId="276"/>
    <tableColumn id="47" xr3:uid="{29957C7B-37ED-4C39-B347-D5B5B0FE97E0}" uniqueName="47" name="Programación Cofinanciación Nación24" queryTableFieldId="47" dataDxfId="275"/>
    <tableColumn id="48" xr3:uid="{332C37DC-3D2B-4885-8449-2894BFE27F2E}" uniqueName="48" name="Programación Crédito24" queryTableFieldId="48" dataDxfId="274"/>
    <tableColumn id="49" xr3:uid="{D1786E4B-BE6F-426D-ACAF-8EDBDD0B05EE}" uniqueName="49" name="Programación Regalías24" queryTableFieldId="49" dataDxfId="273"/>
    <tableColumn id="50" xr3:uid="{58805E98-7F0F-4844-BCF1-F46E1A1936F5}" uniqueName="50" name="Programación Otras Fuentes24" queryTableFieldId="50" dataDxfId="272"/>
    <tableColumn id="51" xr3:uid="{E3C51020-7BA1-470C-ABE5-E3B2070653DE}" uniqueName="51" name="Programación TOTAL24" queryTableFieldId="51" dataDxfId="271"/>
    <tableColumn id="52" xr3:uid="{D35BEFDE-7A0D-4CBD-82CA-8DCC74BDB895}" uniqueName="52" name="Programación Recursos propios ICLD25" queryTableFieldId="52" dataDxfId="270"/>
    <tableColumn id="53" xr3:uid="{CEC07342-C712-4138-A366-AD8A4784AA73}" uniqueName="53" name="Programación Recursos propios ICDE25" queryTableFieldId="53" dataDxfId="269"/>
    <tableColumn id="54" xr3:uid="{B7AF4E49-889D-4C21-B595-912C7538B45C}" uniqueName="54" name="Programación SGP Educación25" queryTableFieldId="54" dataDxfId="268"/>
    <tableColumn id="55" xr3:uid="{4899AFAB-FB02-49DC-BC86-8FD850D02D29}" uniqueName="55" name="Programación SGP Salud25" queryTableFieldId="55" dataDxfId="267"/>
    <tableColumn id="56" xr3:uid="{E2897667-6E0C-43B6-94C8-24B6AF05E3A9}" uniqueName="56" name="Programación SGP APSB25" queryTableFieldId="56" dataDxfId="266"/>
    <tableColumn id="57" xr3:uid="{72E7F50B-C21B-406A-A389-2C158ADC521E}" uniqueName="57" name="Programación Cofinanciación Municipio25" queryTableFieldId="57" dataDxfId="265"/>
    <tableColumn id="58" xr3:uid="{11E227A4-28DC-4B64-BE75-D496558C01AF}" uniqueName="58" name="Programación Cofinanciación Nación25" queryTableFieldId="58" dataDxfId="264"/>
    <tableColumn id="59" xr3:uid="{D360D589-5AB9-49FE-AF40-E77A75FD9F74}" uniqueName="59" name="Programación Crédito25" queryTableFieldId="59" dataDxfId="263"/>
    <tableColumn id="60" xr3:uid="{1A533103-4255-49B1-BC9F-14F89ADF9171}" uniqueName="60" name="Programación Regalías25" queryTableFieldId="60" dataDxfId="262"/>
    <tableColumn id="61" xr3:uid="{193F068C-A8F8-4C64-BE58-1614DB59FEA1}" uniqueName="61" name="Programación Otras Fuentes25" queryTableFieldId="61" dataDxfId="261"/>
    <tableColumn id="62" xr3:uid="{2D1DFCE4-D81D-42DD-BAC7-6F379C2ABBDF}" uniqueName="62" name="Programación TOTAL25" queryTableFieldId="62" dataDxfId="260"/>
    <tableColumn id="63" xr3:uid="{E38D1697-9E69-4FD1-9448-28F0E0BDC2CB}" uniqueName="63" name="Programación Recursos propios ICLD26" queryTableFieldId="63" dataDxfId="259"/>
    <tableColumn id="64" xr3:uid="{031505D8-5C05-4E74-820C-8D8535D091A8}" uniqueName="64" name="Programación Recursos propios ICDE26" queryTableFieldId="64" dataDxfId="258"/>
    <tableColumn id="65" xr3:uid="{EE671C72-11B4-43B1-A736-E5AE35757F77}" uniqueName="65" name="Programación SGP Educación26" queryTableFieldId="65" dataDxfId="257"/>
    <tableColumn id="66" xr3:uid="{0B1BC608-F4EF-4B06-977D-E52FF09904CF}" uniqueName="66" name="Programación SGP Salud26" queryTableFieldId="66" dataDxfId="256"/>
    <tableColumn id="67" xr3:uid="{4E5C3963-88E7-4B0F-AECC-677F508422DA}" uniqueName="67" name="Programación SGP APSB26" queryTableFieldId="67" dataDxfId="255"/>
    <tableColumn id="68" xr3:uid="{F2ADA0DC-E65F-4FF8-B8A7-898868C46FF8}" uniqueName="68" name="Programación Cofinanciación Municipio26" queryTableFieldId="68" dataDxfId="254"/>
    <tableColumn id="69" xr3:uid="{5D351BAC-2C87-4629-83DD-BB315D5E0D3C}" uniqueName="69" name="Programación Cofinanciación Nación26" queryTableFieldId="69" dataDxfId="253"/>
    <tableColumn id="70" xr3:uid="{8217AB51-5650-455C-9FE7-8441BEDAAFF5}" uniqueName="70" name="Programación Crédito26" queryTableFieldId="70" dataDxfId="252"/>
    <tableColumn id="71" xr3:uid="{32F46B86-BC7C-4C87-B8C8-EDAC252E7C6D}" uniqueName="71" name="Programación Regalías26" queryTableFieldId="71" dataDxfId="251"/>
    <tableColumn id="72" xr3:uid="{879A6F91-4A09-423F-8BF4-FADEE1083AB6}" uniqueName="72" name="Programación Otras Fuentes26" queryTableFieldId="72" dataDxfId="250"/>
    <tableColumn id="73" xr3:uid="{B2D1D99C-7D72-4B1A-8E7A-6AED4CFCA762}" uniqueName="73" name="Programación TOTAL26" queryTableFieldId="73" dataDxfId="249"/>
    <tableColumn id="74" xr3:uid="{BBB81E15-85D5-476E-ADC4-C8EC0A154E42}" uniqueName="74" name="Programación Recursos propios ICLD27" queryTableFieldId="74" dataDxfId="248"/>
    <tableColumn id="75" xr3:uid="{8686B1B1-8A5C-4FA2-8911-24DAFC9A2737}" uniqueName="75" name="Programación Recursos propios ICDE27" queryTableFieldId="75" dataDxfId="247"/>
    <tableColumn id="76" xr3:uid="{2EBEC35B-DBA9-47DC-A70F-A17C474AF083}" uniqueName="76" name="Programación SGP Educación27" queryTableFieldId="76" dataDxfId="246"/>
    <tableColumn id="77" xr3:uid="{F112BB8B-BC57-4DD8-A36D-6AEA2DD87B57}" uniqueName="77" name="Programación SGP Salud27" queryTableFieldId="77" dataDxfId="245"/>
    <tableColumn id="78" xr3:uid="{C333F8F7-E29B-4F61-8F69-698F27CAC676}" uniqueName="78" name="Programación SGP APSB27" queryTableFieldId="78" dataDxfId="244"/>
    <tableColumn id="79" xr3:uid="{BACFB5EE-DD4A-4671-9076-A4B6C979FA0D}" uniqueName="79" name="Programación Cofinanciación Municipio27" queryTableFieldId="79" dataDxfId="243"/>
    <tableColumn id="80" xr3:uid="{6472C222-8608-42B5-BDCD-374A01930E54}" uniqueName="80" name="Programación Cofinanciación Nación27" queryTableFieldId="80" dataDxfId="242"/>
    <tableColumn id="81" xr3:uid="{F49338A3-A652-41EF-8C30-5A961B39E980}" uniqueName="81" name="Programación Crédito27" queryTableFieldId="81" dataDxfId="241"/>
    <tableColumn id="82" xr3:uid="{C4CBB0E7-6DE1-45DC-B406-B04F7B865D29}" uniqueName="82" name="Programación Regalías27" queryTableFieldId="82" dataDxfId="240"/>
    <tableColumn id="83" xr3:uid="{850B9B68-DE03-46ED-BFC9-A14A645BA9C6}" uniqueName="83" name="Programación Otras Fuentes27" queryTableFieldId="83" dataDxfId="239"/>
    <tableColumn id="84" xr3:uid="{E9303AA3-2E91-4E83-A641-D851CB206AF7}" uniqueName="84" name="Programación TOTAL27" queryTableFieldId="84" dataDxfId="238"/>
    <tableColumn id="85" xr3:uid="{C100201A-0DEF-4AFA-BAF2-95D0096F187E}" uniqueName="85" name="GRAN TOTAL" queryTableFieldId="85" dataDxfId="237"/>
    <tableColumn id="30" xr3:uid="{870BC784-FCE4-4A13-888F-C30426B8E429}" uniqueName="30" name="OBSERVACIONES SEGUIMIENTO" queryTableFieldId="30" dataDxfId="236"/>
    <tableColumn id="31" xr3:uid="{978474F5-A7D6-4471-887F-6DEB4D618BD1}" uniqueName="31" name="OBSERVACIONES" queryTableFieldId="31" dataDxfId="23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CA25071-645A-4D60-8DD1-68353F68AED3}" name="PonderadosCuatrienio" displayName="PonderadosCuatrienio" ref="A5:F93" totalsRowShown="0" headerRowDxfId="224" dataDxfId="222" headerRowBorderDxfId="223" tableBorderDxfId="221" totalsRowBorderDxfId="220">
  <autoFilter ref="A5:F93" xr:uid="{4CA25071-645A-4D60-8DD1-68353F68AED3}"/>
  <tableColumns count="6">
    <tableColumn id="1" xr3:uid="{5CE6D12D-C2FD-4D38-A74D-CC5FA21E7F29}" name="Linea Estrategica" dataDxfId="219"/>
    <tableColumn id="2" xr3:uid="{E5B39767-897F-4842-81B9-5F98F2B0FE5E}" name="Sector PDD" dataDxfId="218"/>
    <tableColumn id="3" xr3:uid="{2E6C07D4-C819-4E8A-A7F3-1417A3D18A72}" name="Programa PDD" dataDxfId="217"/>
    <tableColumn id="4" xr3:uid="{CB849F76-C48B-4252-B53E-817C123A6F2A}" name="Total Indicadores de Producto" dataDxfId="216">
      <calculatedColumnFormula>COUNTIF(tblPlanIndicativo_2[Programa PDD],C6)</calculatedColumnFormula>
    </tableColumn>
    <tableColumn id="5" xr3:uid="{122FACF7-9D26-4B72-B389-C830A8DA2C34}" name="Promedio de avance de ejecución acumulada" dataDxfId="215">
      <calculatedColumnFormula>IFERROR(AVERAGEIF(tblPlanIndicativo_2[Programa PDD],PonderadosCuatrienio[[#This Row],[Programa PDD]],tblPlanIndicativo_2[PORCENTAJE DE EJECUCIÓN ACUMULADA]),0)</calculatedColumnFormula>
    </tableColumn>
    <tableColumn id="11" xr3:uid="{3ECD149E-7262-49E9-B01F-E05076F49E5F}" name="Sobre Numero Total de Metas" dataDxfId="214">
      <calculatedColumnFormula>D6/$B$1</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63D4690-4D8B-47BD-B02A-37D5BDFC67F1}" name="PonderadosVigencia" displayName="PonderadosVigencia" ref="H5:M93" totalsRowShown="0" headerRowDxfId="213" dataDxfId="211" headerRowBorderDxfId="212" tableBorderDxfId="210" totalsRowBorderDxfId="209">
  <autoFilter ref="H5:M93" xr:uid="{B63D4690-4D8B-47BD-B02A-37D5BDFC67F1}"/>
  <tableColumns count="6">
    <tableColumn id="1" xr3:uid="{D027CA25-539B-426C-97A6-21B0B2936AFA}" name="Linea Estrategica" dataDxfId="208"/>
    <tableColumn id="2" xr3:uid="{0C92D427-55E2-4221-A932-E22992ECE37D}" name="Sector PDD" dataDxfId="207"/>
    <tableColumn id="3" xr3:uid="{DB7A45A0-FF8B-402D-A672-622195BDFD53}" name="Programa PDD" dataDxfId="206"/>
    <tableColumn id="4" xr3:uid="{F2642ED1-2D59-426B-83C7-3FF32EFA29E5}" name="Total Indicadores de Producto Programados" dataDxfId="205">
      <calculatedColumnFormula array="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calculatedColumnFormula>
    </tableColumn>
    <tableColumn id="5" xr3:uid="{B3ECAE2B-CBF8-4154-BBEE-485375ECC084}" name="Promedio de avance de ejecución de la vigencia" dataDxfId="204">
      <calculatedColumnFormula>IFERROR(AVERAGEIFS(INDIRECT($B$102),tblPlanIndicativo_2[Programa PDD],PonderadosVigencia[[#This Row],[Programa PDD]],INDIRECT($B$101),"&lt;&gt;0"),0)</calculatedColumnFormula>
    </tableColumn>
    <tableColumn id="11" xr3:uid="{32C15D65-84B8-468C-A80B-9FD702B3F256}" name="Sobre Numero Total de Metas Programadas" dataDxfId="203">
      <calculatedColumnFormula>K6/$B$2</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B09695-EDC2-448F-ACE4-0E265977E106}" name="TablaReferencias" displayName="TablaReferencias" ref="A95:C99" totalsRowShown="0" headerRowDxfId="202" dataDxfId="201">
  <autoFilter ref="A95:C99" xr:uid="{C7B09695-EDC2-448F-ACE4-0E265977E106}"/>
  <tableColumns count="3">
    <tableColumn id="1" xr3:uid="{FA74A4E3-8FB2-4461-A4E9-5D219F8B6478}" name="Vigencia" dataDxfId="200"/>
    <tableColumn id="2" xr3:uid="{FBEDAAA4-7F56-4B87-A24A-2DFCA9B26A9B}" name="Encabezado Programación" dataDxfId="199"/>
    <tableColumn id="3" xr3:uid="{31B30C9D-A162-490F-84CB-169B8BDB1DFA}" name="Encabezado Ejecución" dataDxfId="198"/>
  </tableColumns>
  <tableStyleInfo name="TableStyleLight11" showFirstColumn="0" showLastColumn="0" showRowStripes="1" showColumnStripes="1"/>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55033C-69D6-40A9-B9FB-DD29BAE5B68D}" name="AvanceCuatrienioLineas" displayName="AvanceCuatrienioLineas" ref="D11:H16" totalsRowShown="0" headerRowDxfId="197" dataDxfId="195" headerRowBorderDxfId="196" tableBorderDxfId="194" totalsRowBorderDxfId="193">
  <autoFilter ref="D11:H16" xr:uid="{F055033C-69D6-40A9-B9FB-DD29BAE5B68D}"/>
  <tableColumns count="5">
    <tableColumn id="1" xr3:uid="{22C2F3FF-97AF-42C2-809B-DBDE250BD883}" name="Linea Estrategica" dataDxfId="192"/>
    <tableColumn id="2" xr3:uid="{BDFEFCA7-A79D-4068-AB7F-1206778ABE39}" name="% Aporte Cumplimiento PDD" dataDxfId="191" dataCellStyle="Porcentaje">
      <calculatedColumnFormula array="1">SUMPRODUCT(_xlfn._xlws.FILTER(PonderadosCuatrienio[Promedio de avance de ejecución acumulada],PonderadosCuatrienio[Linea Estrategica]=D12),_xlfn._xlws.FILTER(PonderadosCuatrienio[Sobre Numero Total de Metas],PonderadosCuatrienio[Linea Estrategica]=D12))</calculatedColumnFormula>
    </tableColumn>
    <tableColumn id="3" xr3:uid="{CAF77872-15DD-4773-9511-9F1748D4ABDD}" name="Numero Total de Indicadores" dataDxfId="190">
      <calculatedColumnFormula array="1">COUNTA(_xlfn._xlws.FILTER(tblPlanIndicativo_2[Codigo Meta],tblPlanIndicativo_2[Línea Estratégica]=D12))</calculatedColumnFormula>
    </tableColumn>
    <tableColumn id="4" xr3:uid="{75EE4639-96B4-4EAB-B966-6C54B508F7F3}" name="Sobre Numero Total de Indicadores" dataDxfId="189">
      <calculatedColumnFormula>F12/Ponderados!$B$1</calculatedColumnFormula>
    </tableColumn>
    <tableColumn id="5" xr3:uid="{58CAB91B-2F7B-4192-A2CD-8DFAD85522ED}" name="% Eficacia Operativa" dataDxfId="188">
      <calculatedColumnFormula>E12/G12</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87AC81C-EAD6-4DD9-904C-6A9FDFE4F33F}" name="AvanceVigenciaLineas" displayName="AvanceVigenciaLineas" ref="D2:H7" totalsRowShown="0" headerRowDxfId="187" dataDxfId="185" headerRowBorderDxfId="186" tableBorderDxfId="184" totalsRowBorderDxfId="183">
  <autoFilter ref="D2:H7" xr:uid="{487AC81C-EAD6-4DD9-904C-6A9FDFE4F33F}"/>
  <tableColumns count="5">
    <tableColumn id="1" xr3:uid="{10B7FAB3-EABF-4FC7-9D7D-068E23F44D9D}" name="Linea Estrategica" dataDxfId="182"/>
    <tableColumn id="2" xr3:uid="{19B0EC6A-13B4-4A0F-9615-789949FFD0E7}" name="% Aporte Cumplimiento PDD" dataDxfId="181" dataCellStyle="Porcentaje">
      <calculatedColumnFormula array="1">SUMPRODUCT(_xlfn._xlws.FILTER(PonderadosVigencia[Promedio de avance de ejecución de la vigencia],PonderadosVigencia[Linea Estrategica]=D3),_xlfn._xlws.FILTER(PonderadosVigencia[Sobre Numero Total de Metas Programadas],PonderadosVigencia[Linea Estrategica]=D3))</calculatedColumnFormula>
    </tableColumn>
    <tableColumn id="3" xr3:uid="{A74B6E45-52C7-49B3-891B-A3CF26D5C5B2}" name="Numero de Indicadores Programados" dataDxfId="180">
      <calculatedColumnFormula array="1">COUNTA(_xlfn._xlws.FILTER(tblPlanIndicativo_2[Codigo Meta],(tblPlanIndicativo_2[Meta Física Esperada 2026]&lt;&gt;0)*(tblPlanIndicativo_2[Línea Estratégica]=D3)))</calculatedColumnFormula>
    </tableColumn>
    <tableColumn id="4" xr3:uid="{A5D44D56-CD32-49FC-B245-DCE84DB14DA8}" name="Sobre Numero Total de Indicadores" dataDxfId="179">
      <calculatedColumnFormula>F3/Ponderados!$B$2</calculatedColumnFormula>
    </tableColumn>
    <tableColumn id="5" xr3:uid="{46A9ED58-6BEF-4E3A-9F12-04BB0AFD5A70}" name="% Eficacia Operativa" dataDxfId="178">
      <calculatedColumnFormula>E3/G3</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85C2CA4-6405-491F-A558-646E772F9B64}" name="AvanceCuatrienioSectores" displayName="AvanceCuatrienioSectores" ref="P2:T26" totalsRowShown="0" headerRowDxfId="177" dataDxfId="175" headerRowBorderDxfId="176" tableBorderDxfId="174">
  <autoFilter ref="P2:T26" xr:uid="{C85C2CA4-6405-491F-A558-646E772F9B64}"/>
  <tableColumns count="5">
    <tableColumn id="1" xr3:uid="{E9413873-AB6A-4B62-8113-5BE1813F3308}" name="Sector PDD" dataDxfId="173"/>
    <tableColumn id="2" xr3:uid="{4D95284D-B2A5-4944-9F05-43F97F87605B}" name="% Aporte Cumplimiento PDD" dataDxfId="172" dataCellStyle="Porcentaje">
      <calculatedColumnFormula array="1">SUMPRODUCT(_xlfn._xlws.FILTER(PonderadosCuatrienio[Promedio de avance de ejecución acumulada],PonderadosCuatrienio[Sector PDD]=P3),_xlfn._xlws.FILTER(PonderadosCuatrienio[Sobre Numero Total de Metas],PonderadosCuatrienio[Sector PDD]=P3))</calculatedColumnFormula>
    </tableColumn>
    <tableColumn id="3" xr3:uid="{B1A47B49-169F-4506-9C91-AEBE9208ADA0}" name="Numero Total de Indicadores" dataDxfId="171">
      <calculatedColumnFormula array="1">COUNTA(_xlfn._xlws.FILTER(tblPlanIndicativo_2[Codigo Meta],tblPlanIndicativo_2[Sector PDD]=J3))</calculatedColumnFormula>
    </tableColumn>
    <tableColumn id="4" xr3:uid="{F0DD6AE2-2E69-4839-BE72-65FBB18BDB5B}" name="Sobre Numero Total de Indicadores" dataDxfId="170">
      <calculatedColumnFormula>R3/Ponderados!$B$1</calculatedColumnFormula>
    </tableColumn>
    <tableColumn id="5" xr3:uid="{79E368E5-0914-4238-BA46-A0EB1A3D3C22}" name="% Eficacia Operativa" dataDxfId="169">
      <calculatedColumnFormula>Q3/S3</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09561B8-A2F5-4E67-BC17-D56218922E80}" name="AvanceVigenciaSectores" displayName="AvanceVigenciaSectores" ref="J2:N26" totalsRowShown="0" headerRowDxfId="168" dataDxfId="166" headerRowBorderDxfId="167" tableBorderDxfId="165">
  <autoFilter ref="J2:N26" xr:uid="{C09561B8-A2F5-4E67-BC17-D56218922E80}"/>
  <tableColumns count="5">
    <tableColumn id="1" xr3:uid="{4214363A-1401-4C08-B1B9-8CCF40E16C13}" name="Sector PDD" dataDxfId="164"/>
    <tableColumn id="2" xr3:uid="{F76CF153-9EC9-4189-A195-C2ED675EAC6A}" name="% Aporte Cumplimiento PDD" dataDxfId="163" dataCellStyle="Porcentaje">
      <calculatedColumnFormula array="1">SUMPRODUCT(_xlfn._xlws.FILTER(PonderadosVigencia[Promedio de avance de ejecución de la vigencia],PonderadosVigencia[Sector PDD]=J3),_xlfn._xlws.FILTER(PonderadosVigencia[Sobre Numero Total de Metas Programadas],PonderadosVigencia[Sector PDD]=J3))</calculatedColumnFormula>
    </tableColumn>
    <tableColumn id="3" xr3:uid="{28A44E6A-F062-41E6-9165-E530CDE63E9B}" name="Numero de Indicadores Programados" dataDxfId="162">
      <calculatedColumnFormula array="1">COUNTA(_xlfn._xlws.FILTER(tblPlanIndicativo_2[Codigo Meta],(INDIRECT(Ponderados!$B$101)&lt;&gt;0)*(tblPlanIndicativo_2[Sector PDD]=J3)))</calculatedColumnFormula>
    </tableColumn>
    <tableColumn id="4" xr3:uid="{79CA1F84-B551-47CB-BB0B-42B85D1E2E67}" name="Sobre Numero de Indicadores Programados" dataDxfId="161">
      <calculatedColumnFormula>L3/Ponderados!$B$2</calculatedColumnFormula>
    </tableColumn>
    <tableColumn id="5" xr3:uid="{1D93B3D9-C150-4D3C-A4B5-81BC8CB52826}" name="% Eficacia Operativa" dataDxfId="160">
      <calculatedColumnFormula>K3/M3</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152357-CDAD-4D61-960B-BB3EF4B9DF25}" name="AvanceVigenciaProgramas" displayName="AvanceVigenciaProgramas" ref="V2:Z90" totalsRowShown="0" headerRowDxfId="159" dataDxfId="157" headerRowBorderDxfId="158" tableBorderDxfId="156" totalsRowBorderDxfId="155">
  <autoFilter ref="V2:Z90" xr:uid="{29152357-CDAD-4D61-960B-BB3EF4B9DF25}"/>
  <tableColumns count="5">
    <tableColumn id="1" xr3:uid="{898D8CF6-F913-40BC-BA05-33A39D8E0E74}" name="Linea Estrategica" dataDxfId="154"/>
    <tableColumn id="2" xr3:uid="{0623EA37-FB23-40F8-8192-AFBF7ACB4756}" name="Sector PDD" dataDxfId="153"/>
    <tableColumn id="3" xr3:uid="{6BF84EA8-B340-4D9B-AC3E-B3C8988C891D}" name="Programa PDD" dataDxfId="152"/>
    <tableColumn id="4" xr3:uid="{B9A64D1A-8DA1-44DB-AE82-95E751F2485B}" name="Total Indicadores de Producto Programados en la Vigencia" dataDxfId="151">
      <calculatedColumnFormula array="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calculatedColumnFormula>
    </tableColumn>
    <tableColumn id="5" xr3:uid="{44D43FA4-03BE-4DDD-9F4A-7BD6D28A3C84}" name="Promedio de avance de ejecución de la vigencia" dataDxfId="150">
      <calculatedColumnFormula>IFERROR(AVERAGEIFS(tblPlanIndicativo_2[PORCENTAJE DE EJECUCIÓN 2026],tblPlanIndicativo_2[Programa PDD],AvanceVigenciaProgramas[[#This Row],[Programa PDD]],tblPlanIndicativo_2[Meta Física Esperada 2026],"&lt;&gt;0"),0)</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5E229E5-B121-45A3-8CAA-F57482191743}" name="AvanceCuatrienioProgramas" displayName="AvanceCuatrienioProgramas" ref="AB2:AF90" totalsRowShown="0" headerRowDxfId="149" dataDxfId="147" headerRowBorderDxfId="148" tableBorderDxfId="146" totalsRowBorderDxfId="145">
  <autoFilter ref="AB2:AF90" xr:uid="{75E229E5-B121-45A3-8CAA-F57482191743}"/>
  <tableColumns count="5">
    <tableColumn id="1" xr3:uid="{F12CA9CF-734A-461C-A28F-E1F4AA64BC71}" name="Linea Estrategica" dataDxfId="144"/>
    <tableColumn id="2" xr3:uid="{E91A0C7A-2E61-4853-80DA-614F70CF55F0}" name="Sector PDD" dataDxfId="143"/>
    <tableColumn id="3" xr3:uid="{0D71A430-96ED-4659-8E26-68A83CE4A7D9}" name="Programa PDD" dataDxfId="142"/>
    <tableColumn id="4" xr3:uid="{FABD3596-121E-42B7-81D4-A58139ECCF4F}" name="Total Indicadores de Producto" dataDxfId="141">
      <calculatedColumnFormula>COUNTIF(tblPlanIndicativo_2[Programa PDD],AD3)</calculatedColumnFormula>
    </tableColumn>
    <tableColumn id="5" xr3:uid="{478CBD05-58A9-4877-B68B-3DF6BD8B114F}" name="Promedio de avance de ejecución acumulada" dataDxfId="140">
      <calculatedColumnFormula>IFERROR(AVERAGEIF(tblPlanIndicativo_2[Programa PDD],AvanceCuatrienioProgramas[[#This Row],[Programa PDD]],tblPlanIndicativo_2[PORCENTAJE DE EJECUCIÓN ACUMULADA]),0)</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F494C76-A9C0-4992-8BCB-A4987EA61C10}" name="orden_lineas" displayName="orden_lineas" ref="A1:B6" totalsRowShown="0" headerRowDxfId="139" dataDxfId="138">
  <autoFilter ref="A1:B6" xr:uid="{BF494C76-A9C0-4992-8BCB-A4987EA61C10}"/>
  <tableColumns count="2">
    <tableColumn id="1" xr3:uid="{B0015552-7FDB-487D-826F-96D0D9CBB1E1}" name="Orden Linea" dataDxfId="137"/>
    <tableColumn id="2" xr3:uid="{25782A6F-5FC6-4018-B54F-B5CD1E1E3196}" name="Línea Estratégica" dataDxfId="136"/>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CDE761-4F6A-45CC-B1AF-26B6F4103C73}" name="orden_sectores" displayName="orden_sectores" ref="D1:E25" totalsRowShown="0" headerRowDxfId="135" dataDxfId="134">
  <autoFilter ref="D1:E25" xr:uid="{E9CDE761-4F6A-45CC-B1AF-26B6F4103C73}"/>
  <tableColumns count="2">
    <tableColumn id="1" xr3:uid="{3AAC4CD3-3A6E-4D33-84C1-70160CE170DF}" name="Orden Sector" dataDxfId="133"/>
    <tableColumn id="2" xr3:uid="{89B972F8-602E-49C3-A3D8-16751EE922A8}" name="Sector PDD" dataDxfId="132"/>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D05964D-B22D-4479-8337-BF9F0B683689}" name="orden_programas" displayName="orden_programas" ref="G1:H89" totalsRowShown="0" headerRowDxfId="131" dataDxfId="130">
  <autoFilter ref="G1:H89" xr:uid="{7D05964D-B22D-4479-8337-BF9F0B683689}"/>
  <tableColumns count="2">
    <tableColumn id="1" xr3:uid="{7315B034-0079-4D50-A5D8-F105DF51DD75}" name="Orden Programa PDD" dataDxfId="129"/>
    <tableColumn id="2" xr3:uid="{DDD98B4C-CC82-473B-BE53-6ACEA2CE785F}" name="Programa PDD" dataDxfId="12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E59EA2-9F93-4B59-B2B6-AC52B5B353EA}" name="HomologacionSecretarias" displayName="HomologacionSecretarias" ref="J1:L1048576" totalsRowShown="0" headerRowDxfId="127">
  <autoFilter ref="J1:L1048576" xr:uid="{84E59EA2-9F93-4B59-B2B6-AC52B5B353EA}"/>
  <tableColumns count="3">
    <tableColumn id="1" xr3:uid="{DB94E2BD-421A-45DE-81B2-136D88003E2B}" name="Dependencia Responsable"/>
    <tableColumn id="2" xr3:uid="{6638838B-B5DF-4225-BF29-DE0F80956FC4}" name="Responsable en PI"/>
    <tableColumn id="3" xr3:uid="{2F4DDD15-DFF5-4819-9E01-3A023C6FE7BD}" name="Varias Secretarías" dataDxfId="12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F7724-A23D-460B-85A9-21EAC9DFEA92}" name="CatalogoProductoDescripcionIndicadores" displayName="CatalogoProductoDescripcionIndicadores" ref="A1:E469" totalsRowShown="0">
  <autoFilter ref="A1:E469" xr:uid="{BD369CB0-3301-4C2C-9890-0CE95426E8FE}"/>
  <tableColumns count="5">
    <tableColumn id="1" xr3:uid="{C875F46C-8FFB-441D-8AC1-70FC09B460CF}" name="Codigo Meta" dataDxfId="125"/>
    <tableColumn id="2" xr3:uid="{5C9651DA-B9EF-4804-A53C-06A78F7AB732}" name="código de indicador principal" dataDxfId="124"/>
    <tableColumn id="3" xr3:uid="{4D38C348-FF46-4C32-B253-A8F64E7AC4B9}" name="Descripción" dataDxfId="123"/>
    <tableColumn id="4" xr3:uid="{7A021B4D-FBD1-421B-B162-A66E369FCB0F}" name="Medido a través de" dataDxfId="122"/>
    <tableColumn id="5" xr3:uid="{4E50CA47-567B-4789-B9DC-1AF7F7D586EA}" name="Tiene EDT" dataDxfId="121"/>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18DAC0-32F7-435E-B814-04ECD4BBD976}" name="IndicadoresPorAgrupar" displayName="IndicadoresPorAgrupar" ref="L1:N7" totalsRowShown="0" headerRowDxfId="120" dataDxfId="118" headerRowBorderDxfId="119" tableBorderDxfId="117" totalsRowBorderDxfId="116">
  <autoFilter ref="L1:N7" xr:uid="{DDC9D437-5DB1-481F-BF46-F8E0FEDE1CEE}"/>
  <tableColumns count="3">
    <tableColumn id="1" xr3:uid="{8359AA3B-9111-41BB-AE39-6CB9CFEEA1D2}" name="código de indicador principal" dataDxfId="115"/>
    <tableColumn id="2" xr3:uid="{9E89F7DD-32C1-443A-9FE0-883EFD8E3D62}" name="Agrupacion" dataDxfId="114"/>
    <tableColumn id="3" xr3:uid="{EF3FF33E-9B2C-4A04-91A9-F0C2DB5938E8}" name="Codigo de Meta" dataDxfId="11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555C2A-E11E-4350-B747-7271E0E140D8}" name="AgrupacionSalud" displayName="AgrupacionSalud" ref="A1:J61" totalsRowShown="0" headerRowDxfId="112" dataDxfId="110" headerRowBorderDxfId="111" tableBorderDxfId="109" totalsRowBorderDxfId="108">
  <autoFilter ref="A1:J61" xr:uid="{D05A3606-0A19-4B8A-BD2F-220490DEFB66}"/>
  <tableColumns count="10">
    <tableColumn id="1" xr3:uid="{8727F2A0-8561-48BE-AAB2-EB9C9E3AF374}" name="Codigo Meta" dataDxfId="107"/>
    <tableColumn id="2" xr3:uid="{F05FDE2C-5DEE-43C2-B9D1-F0D68245C0FA}" name="Indicador de producto principal" dataDxfId="106"/>
    <tableColumn id="3" xr3:uid="{0B11B3A7-0694-4CD5-84C1-B2C644AEC7CC}" name="código de indicador principal" dataDxfId="105"/>
    <tableColumn id="4" xr3:uid="{86588D04-C447-46FE-B60A-42318D093947}" name="Meta de cuatrenio" dataDxfId="104"/>
    <tableColumn id="5" xr3:uid="{42C3A0FF-B073-407C-A8B1-C5847003E5F8}" name="Tipo de Acumulación" dataDxfId="103"/>
    <tableColumn id="6" xr3:uid="{54E6FBBC-80E4-42F0-9FDB-4CEC08EBF65B}" name="Responsable" dataDxfId="102"/>
    <tableColumn id="7" xr3:uid="{2A63CE3E-E709-4EE3-BD22-404A966A5CA9}" name="Meta Física Esperada 2024" dataDxfId="101"/>
    <tableColumn id="8" xr3:uid="{F1A36C34-4648-4247-AF14-3B3D9260388C}" name="Meta Física Esperada 2025" dataDxfId="100"/>
    <tableColumn id="9" xr3:uid="{888F254D-5B5D-4E2F-BD6F-2246CC22A8D6}" name="Meta Física Esperada 2026" dataDxfId="99"/>
    <tableColumn id="10" xr3:uid="{95D68DCF-7332-4C89-B775-ACBA5D85A151}" name="Meta Física Esperada 2027" dataDxfId="98"/>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B3B70C-1163-448D-8C97-829D88FA725D}" name="PlanIndicativoAgrupado" displayName="PlanIndicativoAgrupado" ref="A3:CP442" totalsRowShown="0" headerRowDxfId="97" dataDxfId="95" headerRowBorderDxfId="96">
  <autoFilter ref="A3:CP442" xr:uid="{00000000-0009-0000-0100-000001000000}"/>
  <tableColumns count="94">
    <tableColumn id="1" xr3:uid="{E5F697C7-C8A0-48D4-A766-EFA379033AFC}" name="Codigo Meta" dataDxfId="94"/>
    <tableColumn id="2" xr3:uid="{BB91A6F9-AB93-4063-8CA6-27E4BE4B852B}" name="Codigo de Meta Agrupado" dataDxfId="93"/>
    <tableColumn id="3" xr3:uid="{2F273230-3A5B-4D62-B54E-058952224606}" name="Serie Numero" dataDxfId="92"/>
    <tableColumn id="4" xr3:uid="{7E4CC5D7-AFA6-4D9E-95AD-9D336951A8E7}" name="Línea Estratégica" dataDxfId="91"/>
    <tableColumn id="5" xr3:uid="{3C119FAA-CFDB-43D1-A737-E4DCD883AB3F}" name="Indicador de resultado" dataDxfId="90"/>
    <tableColumn id="6" xr3:uid="{C64DC08F-7F4E-48A6-A05E-608258592DF2}" name="Línea base" dataDxfId="89"/>
    <tableColumn id="7" xr3:uid="{15CD82AD-81A8-4686-9789-DDFC92F6EC68}" name="Unidad de Medida" dataDxfId="88"/>
    <tableColumn id="8" xr3:uid="{41550B1B-86EB-4012-A237-929A38219BA4}" name="Año base" dataDxfId="87"/>
    <tableColumn id="9" xr3:uid="{FE58604F-FC5E-4DB9-913B-DD728D8A6CE4}" name="Fuente" dataDxfId="86"/>
    <tableColumn id="10" xr3:uid="{207CA3A0-0770-4DFD-B1D5-048FDA2E2A12}" name="Meta cuatrienio" dataDxfId="85"/>
    <tableColumn id="11" xr3:uid="{C0204E69-0A20-4905-938D-1C87C523D14C}" name="ODS" dataDxfId="84"/>
    <tableColumn id="12" xr3:uid="{7FCCEF31-8507-47B7-AF0B-9C3C45A871A3}" name="Sector PDD" dataDxfId="83"/>
    <tableColumn id="13" xr3:uid="{014DD1DB-FE7D-4C7A-8D12-DF487461DAD3}" name="Numero Programa PDD" dataDxfId="82"/>
    <tableColumn id="14" xr3:uid="{45FE332D-62C2-42E6-94C2-E474367529F9}" name="Programa PDD" dataDxfId="81"/>
    <tableColumn id="15" xr3:uid="{4CB7B29A-1483-4B60-92ED-ED8755B78D7F}" name="Sector de inversión" dataDxfId="80"/>
    <tableColumn id="16" xr3:uid="{725689F0-530F-47B9-BC3A-46E4A237E693}" name="Código del sector" dataDxfId="79"/>
    <tableColumn id="17" xr3:uid="{BB28A5D6-BCFB-46BE-A473-11A4E3D77440}" name="Programa Presupuestal" dataDxfId="78"/>
    <tableColumn id="18" xr3:uid="{51EF5C8A-7464-42C2-A864-35A9112F3D75}" name="Código del programa" dataDxfId="77"/>
    <tableColumn id="19" xr3:uid="{25135E3E-EAA5-48E6-A9E1-B080594957B3}" name="Producto" dataDxfId="76"/>
    <tableColumn id="20" xr3:uid="{E86403BC-34AC-4E77-BA98-B8CEE8103AD5}" name="Código del producto" dataDxfId="75"/>
    <tableColumn id="21" xr3:uid="{FFDFAE0E-8045-4FC1-AF24-DEF2DD3D71E4}" name="Indicador de producto principal" dataDxfId="74"/>
    <tableColumn id="22" xr3:uid="{B6B29F71-5719-49F5-9E4C-F7C8209E0442}" name="código de indicador principal" dataDxfId="73"/>
    <tableColumn id="23" xr3:uid="{D33EAE90-9D18-4AFF-8517-C79A7A80B3DB}" name="Descripción" dataDxfId="72"/>
    <tableColumn id="24" xr3:uid="{DA6E72D3-A67F-4CD7-A703-BE1927F468B5}" name="Medido a través de" dataDxfId="71"/>
    <tableColumn id="25" xr3:uid="{1BA45E35-D38C-483A-B6A8-797478415AB4}" name="Tiene EDT" dataDxfId="70"/>
    <tableColumn id="26" xr3:uid="{63C07EAA-4F6A-48C8-B086-4CA9C43265A2}" name="Unidad de medida2" dataDxfId="69"/>
    <tableColumn id="27" xr3:uid="{B67091B3-8916-4406-A26B-0AFEF5068E2A}" name="Meta de cuatrenio" dataDxfId="68"/>
    <tableColumn id="28" xr3:uid="{17F2AD75-055A-4BFC-9A5D-BE814C9C0F82}" name="Tipo de Acumulación" dataDxfId="67"/>
    <tableColumn id="29" xr3:uid="{1EA71779-3507-4DBF-98E5-ECFE7EF36AC3}" name="Responsable" dataDxfId="66"/>
    <tableColumn id="30" xr3:uid="{940E2E45-C27D-4250-929D-20B547A1B572}" name="Meta Física Esperada 2025" dataDxfId="65"/>
    <tableColumn id="31" xr3:uid="{2CB58208-D137-4489-921E-F1755999AE7A}" name="Meta Física Esperada 2026" dataDxfId="64"/>
    <tableColumn id="32" xr3:uid="{8096A077-BF7A-4F71-8A47-0BFA6F21478F}" name="Meta Física Esperada 2027" dataDxfId="63"/>
    <tableColumn id="33" xr3:uid="{3859F610-B708-46AA-A210-2DFDE68F4ECF}" name="Meta Física Esperada 2028" dataDxfId="62"/>
    <tableColumn id="34" xr3:uid="{71B934DB-BD67-4D2F-83A1-815B47064162}" name="PROYECTOS 2024" dataDxfId="61"/>
    <tableColumn id="35" xr3:uid="{BF93B578-6E8A-41FB-81BD-E02C146BCE8C}" name="PROYECTOS Y/O GESTIONES PROGRAMADOS 2025" dataDxfId="60"/>
    <tableColumn id="36" xr3:uid="{DB912F31-444C-4564-BAF9-4B4323C238EC}" name="PROYECTOS 2025" dataDxfId="59"/>
    <tableColumn id="37" xr3:uid="{24B97E5B-11FC-483F-B609-5819AEEACD14}" name="PROYECTOS 2026" dataDxfId="58"/>
    <tableColumn id="38" xr3:uid="{53EA4693-24A3-45C0-98A9-E2DD82046850}" name="PROYECTOS 2027" dataDxfId="57"/>
    <tableColumn id="39" xr3:uid="{8E5FDDEB-49A6-4D76-8E9C-88259285FB3C}" name="PI - PRESUPUESTO" dataDxfId="56"/>
    <tableColumn id="40" xr3:uid="{153FC757-C117-4AD3-8A35-5D6C933CC44D}" name="BPIN" dataDxfId="55"/>
    <tableColumn id="41" xr3:uid="{EBA29F07-F8E2-4A1B-B675-7CB450B1D473}" name="Programación Recursos propios ICLD24" dataDxfId="54"/>
    <tableColumn id="42" xr3:uid="{A9ADC4C5-261E-4FF4-B245-2AEB1193FB19}" name="Programación Recursos propios ICDE24" dataDxfId="53"/>
    <tableColumn id="43" xr3:uid="{284DF75C-793B-4C0F-BC02-6446969F8771}" name="Programación Recursos propios24" dataDxfId="52"/>
    <tableColumn id="44" xr3:uid="{6C48600B-67CC-42C6-987D-12923B73C776}" name="Programación SGP Educación24" dataDxfId="51"/>
    <tableColumn id="45" xr3:uid="{46735C6F-47BE-49BF-B6B7-253300B958CF}" name="Programación SGP Salud24" dataDxfId="50"/>
    <tableColumn id="46" xr3:uid="{B081AEC9-96CC-4C39-A1BA-CAD527CA544F}" name="Programación SGP APSB24" dataDxfId="49"/>
    <tableColumn id="47" xr3:uid="{DFF609B3-D5A1-4330-92F9-F8123B7075F0}" name="Programación Cofinanciación Municipio24" dataDxfId="48"/>
    <tableColumn id="48" xr3:uid="{5CBCC01A-AB44-4103-AE5B-0458E20E5B50}" name="Programación Cofinanciación Nación24" dataDxfId="47"/>
    <tableColumn id="49" xr3:uid="{81D7EE17-3847-45B4-910F-920EC5673952}" name="Programación Crédito24" dataDxfId="46"/>
    <tableColumn id="50" xr3:uid="{897DA5A9-D1DA-4A58-8BE2-E6D225EAB448}" name="Programación Regalías24" dataDxfId="45"/>
    <tableColumn id="51" xr3:uid="{077C57E4-1C95-43AE-B3B5-AF3E522A4E37}" name="Programación Otras Fuentes24" dataDxfId="44"/>
    <tableColumn id="52" xr3:uid="{4E74811D-931A-41F1-BCFD-C6807C1B7843}" name="Programación Otras Fuentes mas Municipio24" dataDxfId="43"/>
    <tableColumn id="53" xr3:uid="{E65DF95E-2606-41DC-B856-CD9DB96A3554}" name="Programación TOTAL24" dataDxfId="42"/>
    <tableColumn id="54" xr3:uid="{EE7EA7FF-CAC8-47E9-9E9A-D761B681F4FC}" name="Programación Recursos propios ICLD25" dataDxfId="41"/>
    <tableColumn id="55" xr3:uid="{C1AE5C28-23D7-4856-B260-953B19C266EC}" name="Programación Recursos propios ICDE25" dataDxfId="40"/>
    <tableColumn id="56" xr3:uid="{D2D91499-A29E-461D-AFDD-7E0351FB6B82}" name="Programación Recursos propios25" dataDxfId="39"/>
    <tableColumn id="57" xr3:uid="{07D32BDA-3566-4F77-8F0C-4A38F171E757}" name="Programación SGP Educación25" dataDxfId="38"/>
    <tableColumn id="58" xr3:uid="{0442F6B6-30AB-40F7-BFD7-1D1E394CE8DD}" name="Programación SGP Salud25" dataDxfId="37"/>
    <tableColumn id="59" xr3:uid="{FE072D17-D29D-45BF-BBE3-3FA24C57F0EF}" name="Programación SGP APSB25" dataDxfId="36"/>
    <tableColumn id="60" xr3:uid="{EBBAF990-4C1C-4D6C-B0E7-7B319345D2B3}" name="Programación Cofinanciación Municipio25" dataDxfId="35"/>
    <tableColumn id="61" xr3:uid="{86A88161-DFC7-4AF5-BE58-763F9D87FC65}" name="Programación Cofinanciación Nación25" dataDxfId="34"/>
    <tableColumn id="62" xr3:uid="{B36CACA5-42F3-4DCC-B62F-1F9BD761FF5F}" name="Programación Crédito25" dataDxfId="33"/>
    <tableColumn id="63" xr3:uid="{3F5A8027-6D64-4785-BBEF-171288B59D6A}" name="Programación Regalías25" dataDxfId="32"/>
    <tableColumn id="64" xr3:uid="{274237FE-E747-46DF-8BE4-A8F2BCDE2A3C}" name="Programación Otras Fuentes25" dataDxfId="31"/>
    <tableColumn id="65" xr3:uid="{A7AB5B56-44A7-42E6-BAD9-54B5384D5F33}" name="Programación Otras Fuentes mas Municipio25" dataDxfId="30"/>
    <tableColumn id="66" xr3:uid="{EB276FAD-D934-41F0-8074-D28DAD6ACFB9}" name="Programación TOTAL25" dataDxfId="29"/>
    <tableColumn id="67" xr3:uid="{EB23BB9B-7D9D-4FAE-8D3F-B7F7F837FDDD}" name="Programación Recursos propios ICLD26" dataDxfId="28"/>
    <tableColumn id="68" xr3:uid="{F4D41BE8-6667-488F-8281-9878A9BE5B86}" name="Programación Recursos propios ICDE26" dataDxfId="27"/>
    <tableColumn id="69" xr3:uid="{C2955DFB-A997-4B58-9E8C-6D6210436758}" name="Programación Recursos propios26" dataDxfId="26"/>
    <tableColumn id="70" xr3:uid="{E53E53AA-1E32-4A56-A789-321E12B46BE2}" name="Programación SGP Educación26" dataDxfId="25"/>
    <tableColumn id="71" xr3:uid="{BC0FAC45-334E-430A-8B40-49BA73BEF131}" name="Programación SGP Salud26" dataDxfId="24"/>
    <tableColumn id="72" xr3:uid="{4FF9CAC9-0F25-43E3-9834-0A171BEF25BB}" name="Programación SGP APSB26" dataDxfId="23"/>
    <tableColumn id="73" xr3:uid="{B5C8DBE1-AB48-4CC8-864E-B85F5BE278EF}" name="Programación Cofinanciación Municipio26" dataDxfId="22"/>
    <tableColumn id="74" xr3:uid="{09F1010E-FAC3-4D97-9FA6-1D096C56BD36}" name="Programación Cofinanciación Nación26" dataDxfId="21"/>
    <tableColumn id="75" xr3:uid="{67485341-F8D6-4046-818B-3BA512BCFCAD}" name="Programación Crédito26" dataDxfId="20"/>
    <tableColumn id="76" xr3:uid="{C828274F-21F0-47C3-8F67-AA19FFBC635F}" name="Programación Regalías26" dataDxfId="19"/>
    <tableColumn id="77" xr3:uid="{B10A1F69-9C1E-48C1-83C7-CD17AD3608A8}" name="Programación Otras Fuentes26" dataDxfId="18"/>
    <tableColumn id="78" xr3:uid="{5B0FE7D0-1B0B-48C5-A1E7-DD9A9A94F9EF}" name="Programación Otras Fuentes mas Municipio26" dataDxfId="17"/>
    <tableColumn id="79" xr3:uid="{C454C0F5-8C12-478C-A68E-A7B66C61B39B}" name="Programación TOTAL26" dataDxfId="16"/>
    <tableColumn id="80" xr3:uid="{3FE67A25-0FA2-43B8-A239-BFFF6DF4ACFE}" name="Programación Recursos propios ICLD27" dataDxfId="15"/>
    <tableColumn id="81" xr3:uid="{73BA9752-C1FD-4F2D-9C05-55FDF9C7D02C}" name="Programación Recursos propios ICDE27" dataDxfId="14"/>
    <tableColumn id="82" xr3:uid="{A164A923-112D-430E-A9A4-44BBBBBF31ED}" name="Programación Recursos propios27" dataDxfId="13"/>
    <tableColumn id="83" xr3:uid="{8E8E3E9E-7AA4-45AA-8402-5E4A8CF394B3}" name="Programación SGP Educación27" dataDxfId="12"/>
    <tableColumn id="84" xr3:uid="{1FCA99E7-2625-46BC-B87B-D50585AA140D}" name="Programación SGP Salud27" dataDxfId="11"/>
    <tableColumn id="85" xr3:uid="{3CFE8749-9DEF-4E61-85A1-C9009D0A363E}" name="Programación SGP APSB27" dataDxfId="10"/>
    <tableColumn id="86" xr3:uid="{805B3B99-588E-432F-9456-2474B19B2278}" name="Programación Cofinanciación Municipio27" dataDxfId="9"/>
    <tableColumn id="87" xr3:uid="{E200F24D-50CA-4BC3-9888-2D5DD09E4FE2}" name="Programación Cofinanciación Nación27" dataDxfId="8"/>
    <tableColumn id="88" xr3:uid="{04B341F9-7B52-4CE9-BA02-FBACA7A7D7FD}" name="Programación Crédito27" dataDxfId="7"/>
    <tableColumn id="89" xr3:uid="{6ED479FC-21E4-46FA-B7BE-C0504A1C1AA3}" name="Programación Regalías27" dataDxfId="6"/>
    <tableColumn id="90" xr3:uid="{414246D2-67F7-4565-9A7D-6A14F57C6B56}" name="Programación Otras Fuentes27" dataDxfId="5"/>
    <tableColumn id="91" xr3:uid="{35BF043E-01F4-482D-B5BC-FEC37F4541B1}" name="Programación Otras Fuentes mas Municipio27" dataDxfId="4"/>
    <tableColumn id="92" xr3:uid="{59BDA7D5-A578-47BE-A2F1-06DB4457EB3C}" name="Programación TOTAL27" dataDxfId="3"/>
    <tableColumn id="93" xr3:uid="{B2D5BB5D-10A9-4224-86C0-F064B4C6CB64}" name="OBSERVACIONES SEGUIMIENTO" dataDxfId="2"/>
    <tableColumn id="94" xr3:uid="{EDE1A2CE-906B-44A5-85F3-0018D9D5E39E}" name="OBSERVACIONES"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6"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FCC658A-C189-4FD6-9AD6-5E75B479318E}">
  <we:reference id="WA200009404" version="1.0.0.8" store="Omex" storeType="OMEX"/>
  <we:alternateReferences>
    <we:reference id="WA200009404" version="1.0.0.8" store="WA200009404" storeType="OMEX"/>
  </we:alternateReferences>
  <we:properties>
    <we:property name="claude.fileId" value="&quot;0294bee3-212a-488f-879c-a52c24d5c4f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printerSettings" Target="../printerSettings/printerSettings1.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CF7F9-0D4A-4131-AABC-469707B8C85C}">
  <sheetPr codeName="Hoja1"/>
  <dimension ref="A1:CS1155"/>
  <sheetViews>
    <sheetView tabSelected="1" topLeftCell="A281" zoomScale="70" zoomScaleNormal="100" workbookViewId="0">
      <pane xSplit="1" topLeftCell="P1" activePane="topRight" state="frozen"/>
      <selection pane="topRight" activeCell="S438" sqref="S438"/>
    </sheetView>
  </sheetViews>
  <sheetFormatPr baseColWidth="10" defaultColWidth="11.5703125" defaultRowHeight="15" outlineLevelCol="1" x14ac:dyDescent="0.25"/>
  <cols>
    <col min="1" max="1" width="13.42578125" bestFit="1" customWidth="1"/>
    <col min="2" max="2" width="14.5703125" bestFit="1" customWidth="1"/>
    <col min="3" max="3" width="30.85546875" customWidth="1"/>
    <col min="4" max="4" width="53.85546875" customWidth="1"/>
    <col min="5" max="15" width="30.85546875" customWidth="1"/>
    <col min="16" max="16" width="39.140625" customWidth="1"/>
    <col min="17" max="21" width="30.85546875" customWidth="1"/>
    <col min="22" max="22" width="66.85546875" customWidth="1"/>
    <col min="23" max="25" width="30.85546875" customWidth="1"/>
    <col min="26" max="28" width="25.140625" customWidth="1"/>
    <col min="29" max="29" width="25.42578125" bestFit="1" customWidth="1"/>
    <col min="30" max="32" width="30.85546875" bestFit="1" customWidth="1"/>
    <col min="33" max="33" width="64.85546875" customWidth="1"/>
    <col min="34" max="34" width="76.85546875" customWidth="1"/>
    <col min="35" max="35" width="76.42578125" customWidth="1"/>
    <col min="36" max="36" width="81.85546875" customWidth="1"/>
    <col min="37" max="37" width="53.140625" customWidth="1"/>
    <col min="38" max="38" width="78.140625" customWidth="1"/>
    <col min="39" max="39" width="36.140625" bestFit="1" customWidth="1"/>
    <col min="40" max="40" width="28.85546875" customWidth="1"/>
    <col min="41" max="41" width="30.140625" bestFit="1" customWidth="1"/>
    <col min="42" max="42" width="26.140625" bestFit="1" customWidth="1"/>
    <col min="43" max="43" width="25.85546875" bestFit="1" customWidth="1"/>
    <col min="44" max="44" width="26.140625" customWidth="1"/>
    <col min="45" max="45" width="22.85546875" bestFit="1" customWidth="1"/>
    <col min="46" max="46" width="23.85546875" bestFit="1" customWidth="1"/>
    <col min="47" max="47" width="30.85546875" customWidth="1"/>
    <col min="48" max="91" width="30.85546875" customWidth="1" outlineLevel="1"/>
    <col min="92" max="92" width="24.140625" customWidth="1" outlineLevel="1"/>
    <col min="93" max="93" width="34.140625" bestFit="1" customWidth="1"/>
    <col min="94" max="94" width="28.140625" bestFit="1" customWidth="1"/>
    <col min="95" max="95" width="25.85546875" bestFit="1" customWidth="1"/>
    <col min="96" max="97" width="80.85546875" customWidth="1"/>
  </cols>
  <sheetData>
    <row r="1" spans="1:97" ht="32.1" customHeight="1" thickBot="1" x14ac:dyDescent="0.3">
      <c r="A1" s="175" t="s">
        <v>0</v>
      </c>
      <c r="B1" s="175"/>
      <c r="C1" s="175"/>
      <c r="D1" s="175"/>
      <c r="E1" s="175"/>
      <c r="F1" s="175"/>
      <c r="G1" s="175"/>
      <c r="H1" s="175"/>
      <c r="I1" s="175"/>
      <c r="J1" s="175"/>
      <c r="K1" s="175"/>
      <c r="L1" s="175"/>
      <c r="M1" s="175"/>
      <c r="N1" s="171"/>
      <c r="O1" s="172"/>
      <c r="P1" s="172"/>
      <c r="Q1" s="172"/>
      <c r="R1" s="172"/>
      <c r="S1" s="172"/>
      <c r="T1" s="172"/>
      <c r="U1" s="172"/>
      <c r="V1" s="172"/>
      <c r="W1" s="172"/>
      <c r="X1" s="172"/>
      <c r="Y1" s="172"/>
      <c r="Z1" s="172"/>
      <c r="AA1" s="172"/>
      <c r="AB1" s="173"/>
      <c r="AC1" s="165" t="s">
        <v>1</v>
      </c>
      <c r="AD1" s="166"/>
      <c r="AE1" s="166"/>
      <c r="AF1" s="167"/>
      <c r="AG1" s="161" t="s">
        <v>2</v>
      </c>
      <c r="AH1" s="162"/>
      <c r="AI1" s="162"/>
      <c r="AJ1" s="162"/>
      <c r="AK1" s="162"/>
      <c r="AL1" s="163"/>
      <c r="AM1" s="180" t="s">
        <v>3</v>
      </c>
      <c r="AN1" s="181"/>
      <c r="AO1" s="182"/>
      <c r="AP1" s="180" t="s">
        <v>4</v>
      </c>
      <c r="AQ1" s="181"/>
      <c r="AR1" s="182"/>
      <c r="AS1" s="180" t="s">
        <v>5</v>
      </c>
      <c r="AT1" s="181"/>
      <c r="AU1" s="182"/>
      <c r="AV1" s="183" t="s">
        <v>6</v>
      </c>
      <c r="AW1" s="184"/>
      <c r="AX1" s="185"/>
      <c r="AY1" s="177">
        <v>2024</v>
      </c>
      <c r="AZ1" s="178"/>
      <c r="BA1" s="178"/>
      <c r="BB1" s="178"/>
      <c r="BC1" s="178"/>
      <c r="BD1" s="178"/>
      <c r="BE1" s="178"/>
      <c r="BF1" s="178"/>
      <c r="BG1" s="178"/>
      <c r="BH1" s="178"/>
      <c r="BI1" s="179"/>
      <c r="BJ1" s="177">
        <v>2025</v>
      </c>
      <c r="BK1" s="178"/>
      <c r="BL1" s="178"/>
      <c r="BM1" s="178"/>
      <c r="BN1" s="178"/>
      <c r="BO1" s="178"/>
      <c r="BP1" s="178"/>
      <c r="BQ1" s="178"/>
      <c r="BR1" s="178"/>
      <c r="BS1" s="178"/>
      <c r="BT1" s="179"/>
      <c r="BU1" s="177">
        <v>2026</v>
      </c>
      <c r="BV1" s="178"/>
      <c r="BW1" s="178"/>
      <c r="BX1" s="178"/>
      <c r="BY1" s="178"/>
      <c r="BZ1" s="178"/>
      <c r="CA1" s="178"/>
      <c r="CB1" s="178"/>
      <c r="CC1" s="178"/>
      <c r="CD1" s="178"/>
      <c r="CE1" s="179"/>
      <c r="CF1" s="177">
        <v>2027</v>
      </c>
      <c r="CG1" s="178"/>
      <c r="CH1" s="178"/>
      <c r="CI1" s="178"/>
      <c r="CJ1" s="178"/>
      <c r="CK1" s="178"/>
      <c r="CL1" s="178"/>
      <c r="CM1" s="178"/>
      <c r="CN1" s="178"/>
      <c r="CO1" s="178"/>
      <c r="CP1" s="179"/>
      <c r="CQ1" s="84" t="s">
        <v>7</v>
      </c>
      <c r="CR1" s="176" t="s">
        <v>8</v>
      </c>
      <c r="CS1" s="176"/>
    </row>
    <row r="2" spans="1:97" ht="27.6" customHeight="1" thickBot="1" x14ac:dyDescent="0.3">
      <c r="A2" s="164"/>
      <c r="B2" s="164"/>
      <c r="C2" s="164"/>
      <c r="D2" s="164"/>
      <c r="E2" s="164"/>
      <c r="F2" s="164"/>
      <c r="G2" s="164"/>
      <c r="H2" s="164"/>
      <c r="I2" s="164"/>
      <c r="J2" s="164"/>
      <c r="K2" s="164"/>
      <c r="L2" s="164"/>
      <c r="M2" s="164"/>
      <c r="N2" s="174"/>
      <c r="O2" s="174"/>
      <c r="P2" s="174"/>
      <c r="Q2" s="174"/>
      <c r="R2" s="174"/>
      <c r="S2" s="174"/>
      <c r="T2" s="174"/>
      <c r="U2" s="174"/>
      <c r="V2" s="174"/>
      <c r="W2" s="174"/>
      <c r="X2" s="174"/>
      <c r="Y2" s="174"/>
      <c r="Z2" s="174"/>
      <c r="AA2" s="174"/>
      <c r="AB2" s="174"/>
      <c r="AC2" s="168"/>
      <c r="AD2" s="169"/>
      <c r="AE2" s="169"/>
      <c r="AF2" s="170"/>
      <c r="AG2" s="85"/>
      <c r="AH2" s="86" t="s">
        <v>9</v>
      </c>
      <c r="AI2" s="86" t="s">
        <v>10</v>
      </c>
      <c r="AJ2" s="86" t="s">
        <v>9</v>
      </c>
      <c r="AK2" s="86" t="s">
        <v>10</v>
      </c>
      <c r="AL2" s="86"/>
      <c r="AM2" s="87"/>
      <c r="AN2" s="87"/>
      <c r="AO2" s="87"/>
      <c r="AP2" s="88"/>
      <c r="AQ2" s="89"/>
      <c r="AR2" s="90"/>
      <c r="AS2" s="91"/>
      <c r="AT2" s="91"/>
      <c r="AU2" s="91"/>
      <c r="AV2" s="92"/>
      <c r="AW2" s="92"/>
      <c r="AX2" s="92"/>
      <c r="AY2" s="93"/>
      <c r="AZ2" s="93"/>
      <c r="BA2" s="93"/>
      <c r="BB2" s="93"/>
      <c r="BC2" s="93"/>
      <c r="BD2" s="93"/>
      <c r="BE2" s="93"/>
      <c r="BF2" s="93"/>
      <c r="BG2" s="93"/>
      <c r="BH2" s="93"/>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4"/>
      <c r="CS2" s="94"/>
    </row>
    <row r="3" spans="1:97" ht="59.45" customHeight="1" thickBot="1" x14ac:dyDescent="0.3">
      <c r="A3" s="96" t="s">
        <v>11</v>
      </c>
      <c r="B3" s="96" t="s">
        <v>12</v>
      </c>
      <c r="C3" s="96" t="s">
        <v>13</v>
      </c>
      <c r="D3" s="96" t="s">
        <v>14</v>
      </c>
      <c r="E3" s="96" t="s">
        <v>15</v>
      </c>
      <c r="F3" s="96" t="s">
        <v>16</v>
      </c>
      <c r="G3" s="96" t="s">
        <v>17</v>
      </c>
      <c r="H3" s="96" t="s">
        <v>18</v>
      </c>
      <c r="I3" s="96" t="s">
        <v>19</v>
      </c>
      <c r="J3" s="96" t="s">
        <v>20</v>
      </c>
      <c r="K3" s="96" t="s">
        <v>21</v>
      </c>
      <c r="L3" s="96" t="s">
        <v>22</v>
      </c>
      <c r="M3" s="96" t="s">
        <v>23</v>
      </c>
      <c r="N3" s="97" t="s">
        <v>24</v>
      </c>
      <c r="O3" s="97" t="s">
        <v>25</v>
      </c>
      <c r="P3" s="97" t="s">
        <v>26</v>
      </c>
      <c r="Q3" s="97" t="s">
        <v>27</v>
      </c>
      <c r="R3" s="97" t="s">
        <v>28</v>
      </c>
      <c r="S3" s="97" t="s">
        <v>29</v>
      </c>
      <c r="T3" s="97" t="s">
        <v>30</v>
      </c>
      <c r="U3" s="97" t="s">
        <v>31</v>
      </c>
      <c r="V3" s="97" t="s">
        <v>32</v>
      </c>
      <c r="W3" s="97" t="s">
        <v>33</v>
      </c>
      <c r="X3" s="97" t="s">
        <v>34</v>
      </c>
      <c r="Y3" s="97" t="s">
        <v>35</v>
      </c>
      <c r="Z3" s="97" t="s">
        <v>36</v>
      </c>
      <c r="AA3" s="97" t="s">
        <v>37</v>
      </c>
      <c r="AB3" s="97" t="s">
        <v>38</v>
      </c>
      <c r="AC3" s="98" t="s">
        <v>39</v>
      </c>
      <c r="AD3" s="98" t="s">
        <v>40</v>
      </c>
      <c r="AE3" s="98" t="s">
        <v>41</v>
      </c>
      <c r="AF3" s="98" t="s">
        <v>42</v>
      </c>
      <c r="AG3" s="99" t="s">
        <v>43</v>
      </c>
      <c r="AH3" s="100" t="s">
        <v>44</v>
      </c>
      <c r="AI3" s="99" t="s">
        <v>45</v>
      </c>
      <c r="AJ3" s="100" t="s">
        <v>46</v>
      </c>
      <c r="AK3" s="99" t="s">
        <v>47</v>
      </c>
      <c r="AL3" s="99" t="s">
        <v>48</v>
      </c>
      <c r="AM3" s="101" t="s">
        <v>3</v>
      </c>
      <c r="AN3" s="101" t="s">
        <v>49</v>
      </c>
      <c r="AO3" s="101" t="s">
        <v>50</v>
      </c>
      <c r="AP3" s="101" t="s">
        <v>4</v>
      </c>
      <c r="AQ3" s="101" t="s">
        <v>51</v>
      </c>
      <c r="AR3" s="101" t="s">
        <v>52</v>
      </c>
      <c r="AS3" s="101" t="s">
        <v>5</v>
      </c>
      <c r="AT3" s="101" t="s">
        <v>53</v>
      </c>
      <c r="AU3" s="101" t="s">
        <v>54</v>
      </c>
      <c r="AV3" s="102" t="s">
        <v>6</v>
      </c>
      <c r="AW3" s="102" t="s">
        <v>55</v>
      </c>
      <c r="AX3" s="102" t="s">
        <v>56</v>
      </c>
      <c r="AY3" s="103" t="s">
        <v>57</v>
      </c>
      <c r="AZ3" s="103" t="s">
        <v>58</v>
      </c>
      <c r="BA3" s="103" t="s">
        <v>59</v>
      </c>
      <c r="BB3" s="103" t="s">
        <v>60</v>
      </c>
      <c r="BC3" s="103" t="s">
        <v>61</v>
      </c>
      <c r="BD3" s="103" t="s">
        <v>62</v>
      </c>
      <c r="BE3" s="103" t="s">
        <v>63</v>
      </c>
      <c r="BF3" s="103" t="s">
        <v>64</v>
      </c>
      <c r="BG3" s="103" t="s">
        <v>65</v>
      </c>
      <c r="BH3" s="103" t="s">
        <v>66</v>
      </c>
      <c r="BI3" s="103" t="s">
        <v>67</v>
      </c>
      <c r="BJ3" s="103" t="s">
        <v>68</v>
      </c>
      <c r="BK3" s="103" t="s">
        <v>69</v>
      </c>
      <c r="BL3" s="103" t="s">
        <v>70</v>
      </c>
      <c r="BM3" s="103" t="s">
        <v>71</v>
      </c>
      <c r="BN3" s="103" t="s">
        <v>72</v>
      </c>
      <c r="BO3" s="103" t="s">
        <v>73</v>
      </c>
      <c r="BP3" s="103" t="s">
        <v>74</v>
      </c>
      <c r="BQ3" s="103" t="s">
        <v>75</v>
      </c>
      <c r="BR3" s="103" t="s">
        <v>76</v>
      </c>
      <c r="BS3" s="103" t="s">
        <v>77</v>
      </c>
      <c r="BT3" s="103" t="s">
        <v>78</v>
      </c>
      <c r="BU3" s="97" t="s">
        <v>79</v>
      </c>
      <c r="BV3" s="97" t="s">
        <v>80</v>
      </c>
      <c r="BW3" s="97" t="s">
        <v>81</v>
      </c>
      <c r="BX3" s="97" t="s">
        <v>82</v>
      </c>
      <c r="BY3" s="97" t="s">
        <v>83</v>
      </c>
      <c r="BZ3" s="97" t="s">
        <v>84</v>
      </c>
      <c r="CA3" s="97" t="s">
        <v>85</v>
      </c>
      <c r="CB3" s="97" t="s">
        <v>86</v>
      </c>
      <c r="CC3" s="97" t="s">
        <v>87</v>
      </c>
      <c r="CD3" s="97" t="s">
        <v>88</v>
      </c>
      <c r="CE3" s="97" t="s">
        <v>89</v>
      </c>
      <c r="CF3" s="103" t="s">
        <v>90</v>
      </c>
      <c r="CG3" s="103" t="s">
        <v>91</v>
      </c>
      <c r="CH3" s="103" t="s">
        <v>92</v>
      </c>
      <c r="CI3" s="103" t="s">
        <v>93</v>
      </c>
      <c r="CJ3" s="103" t="s">
        <v>94</v>
      </c>
      <c r="CK3" s="103" t="s">
        <v>95</v>
      </c>
      <c r="CL3" s="103" t="s">
        <v>96</v>
      </c>
      <c r="CM3" s="103" t="s">
        <v>97</v>
      </c>
      <c r="CN3" s="103" t="s">
        <v>98</v>
      </c>
      <c r="CO3" s="103" t="s">
        <v>99</v>
      </c>
      <c r="CP3" s="103" t="s">
        <v>100</v>
      </c>
      <c r="CQ3" s="97" t="s">
        <v>7</v>
      </c>
      <c r="CR3" s="104" t="s">
        <v>101</v>
      </c>
      <c r="CS3" s="104" t="s">
        <v>8</v>
      </c>
    </row>
    <row r="4" spans="1:97" ht="70.349999999999994" hidden="1" customHeight="1" x14ac:dyDescent="0.25">
      <c r="A4" s="105" t="s">
        <v>102</v>
      </c>
      <c r="B4" s="106" t="s">
        <v>103</v>
      </c>
      <c r="C4" s="106" t="s">
        <v>104</v>
      </c>
      <c r="D4" s="106" t="s">
        <v>105</v>
      </c>
      <c r="E4" s="107" t="s">
        <v>106</v>
      </c>
      <c r="F4" s="106" t="s">
        <v>107</v>
      </c>
      <c r="G4" s="106" t="s">
        <v>108</v>
      </c>
      <c r="H4" s="106" t="s">
        <v>109</v>
      </c>
      <c r="I4" s="107" t="s">
        <v>110</v>
      </c>
      <c r="J4" s="106" t="s">
        <v>111</v>
      </c>
      <c r="K4" s="106" t="s">
        <v>112</v>
      </c>
      <c r="L4" s="106" t="s">
        <v>113</v>
      </c>
      <c r="M4" s="106" t="s">
        <v>114</v>
      </c>
      <c r="N4" s="106" t="s">
        <v>115</v>
      </c>
      <c r="O4" s="106" t="s">
        <v>116</v>
      </c>
      <c r="P4" s="106" t="s">
        <v>117</v>
      </c>
      <c r="Q4" s="106" t="s">
        <v>118</v>
      </c>
      <c r="R4" s="106" t="s">
        <v>119</v>
      </c>
      <c r="S4" s="106" t="s">
        <v>120</v>
      </c>
      <c r="T4" s="106" t="s">
        <v>121</v>
      </c>
      <c r="U4" s="106" t="s">
        <v>122</v>
      </c>
      <c r="V4" s="106" t="s">
        <v>123</v>
      </c>
      <c r="W4" s="106" t="s">
        <v>124</v>
      </c>
      <c r="X4" s="106" t="s">
        <v>125</v>
      </c>
      <c r="Y4" s="106" t="s">
        <v>126</v>
      </c>
      <c r="Z4" s="108">
        <v>1500</v>
      </c>
      <c r="AA4" s="106" t="s">
        <v>127</v>
      </c>
      <c r="AB4" s="106" t="s">
        <v>128</v>
      </c>
      <c r="AC4" s="108">
        <v>200</v>
      </c>
      <c r="AD4" s="108">
        <v>450</v>
      </c>
      <c r="AE4" s="108">
        <v>450</v>
      </c>
      <c r="AF4" s="108">
        <v>400</v>
      </c>
      <c r="AG4" s="109" t="s">
        <v>129</v>
      </c>
      <c r="AH4" s="109" t="s">
        <v>130</v>
      </c>
      <c r="AI4" s="109" t="s">
        <v>131</v>
      </c>
      <c r="AJ4" s="106" t="s">
        <v>132</v>
      </c>
      <c r="AK4" s="106" t="s">
        <v>133</v>
      </c>
      <c r="AL4" s="106" t="s">
        <v>134</v>
      </c>
      <c r="AM4" s="107">
        <v>1050</v>
      </c>
      <c r="AN4" s="110">
        <v>1</v>
      </c>
      <c r="AO4" s="111" t="s">
        <v>135</v>
      </c>
      <c r="AP4" s="107">
        <v>669</v>
      </c>
      <c r="AQ4" s="110">
        <v>1</v>
      </c>
      <c r="AR4" s="111" t="s">
        <v>135</v>
      </c>
      <c r="AS4" s="107">
        <v>246</v>
      </c>
      <c r="AT4" s="112">
        <v>1</v>
      </c>
      <c r="AU4" s="111" t="s">
        <v>135</v>
      </c>
      <c r="AV4" s="108">
        <v>1965</v>
      </c>
      <c r="AW4" s="112">
        <v>1</v>
      </c>
      <c r="AX4" s="111" t="s">
        <v>135</v>
      </c>
      <c r="AY4" s="113">
        <v>60000000</v>
      </c>
      <c r="AZ4" s="113">
        <v>0</v>
      </c>
      <c r="BA4" s="113">
        <v>0</v>
      </c>
      <c r="BB4" s="113">
        <v>0</v>
      </c>
      <c r="BC4" s="113">
        <v>0</v>
      </c>
      <c r="BD4" s="113">
        <v>0</v>
      </c>
      <c r="BE4" s="113">
        <v>0</v>
      </c>
      <c r="BF4" s="113">
        <v>0</v>
      </c>
      <c r="BG4" s="113">
        <v>0</v>
      </c>
      <c r="BH4" s="113">
        <v>0</v>
      </c>
      <c r="BI4" s="113">
        <v>60000000</v>
      </c>
      <c r="BJ4" s="113">
        <v>63000000</v>
      </c>
      <c r="BK4" s="113">
        <v>0</v>
      </c>
      <c r="BL4" s="113">
        <v>0</v>
      </c>
      <c r="BM4" s="113">
        <v>0</v>
      </c>
      <c r="BN4" s="113">
        <v>0</v>
      </c>
      <c r="BO4" s="113">
        <v>0</v>
      </c>
      <c r="BP4" s="113">
        <v>0</v>
      </c>
      <c r="BQ4" s="113">
        <v>0</v>
      </c>
      <c r="BR4" s="113">
        <v>0</v>
      </c>
      <c r="BS4" s="113">
        <v>0</v>
      </c>
      <c r="BT4" s="113">
        <v>63000000</v>
      </c>
      <c r="BU4" s="113">
        <v>66150000.000000007</v>
      </c>
      <c r="BV4" s="113">
        <v>0</v>
      </c>
      <c r="BW4" s="113">
        <v>0</v>
      </c>
      <c r="BX4" s="113">
        <v>0</v>
      </c>
      <c r="BY4" s="113">
        <v>0</v>
      </c>
      <c r="BZ4" s="113">
        <v>0</v>
      </c>
      <c r="CA4" s="113">
        <v>0</v>
      </c>
      <c r="CB4" s="113">
        <v>0</v>
      </c>
      <c r="CC4" s="113">
        <v>0</v>
      </c>
      <c r="CD4" s="113">
        <v>0</v>
      </c>
      <c r="CE4" s="113">
        <v>66150000.000000007</v>
      </c>
      <c r="CF4" s="113">
        <v>69457500.000000015</v>
      </c>
      <c r="CG4" s="113">
        <v>0</v>
      </c>
      <c r="CH4" s="113">
        <v>0</v>
      </c>
      <c r="CI4" s="113">
        <v>0</v>
      </c>
      <c r="CJ4" s="113">
        <v>0</v>
      </c>
      <c r="CK4" s="113">
        <v>0</v>
      </c>
      <c r="CL4" s="113">
        <v>0</v>
      </c>
      <c r="CM4" s="113">
        <v>0</v>
      </c>
      <c r="CN4" s="113">
        <v>0</v>
      </c>
      <c r="CO4" s="113">
        <v>0</v>
      </c>
      <c r="CP4" s="113">
        <v>69457500.000000015</v>
      </c>
      <c r="CQ4" s="113">
        <v>258607500</v>
      </c>
      <c r="CR4" s="106" t="s">
        <v>136</v>
      </c>
      <c r="CS4" s="106" t="s">
        <v>137</v>
      </c>
    </row>
    <row r="5" spans="1:97" ht="82.5" hidden="1" customHeight="1" x14ac:dyDescent="0.25">
      <c r="A5" s="114" t="s">
        <v>138</v>
      </c>
      <c r="B5" s="115" t="s">
        <v>139</v>
      </c>
      <c r="C5" s="115" t="s">
        <v>104</v>
      </c>
      <c r="D5" s="115" t="s">
        <v>105</v>
      </c>
      <c r="E5" s="116" t="s">
        <v>106</v>
      </c>
      <c r="F5" s="115" t="s">
        <v>107</v>
      </c>
      <c r="G5" s="115" t="s">
        <v>108</v>
      </c>
      <c r="H5" s="115" t="s">
        <v>109</v>
      </c>
      <c r="I5" s="116" t="s">
        <v>110</v>
      </c>
      <c r="J5" s="115" t="s">
        <v>111</v>
      </c>
      <c r="K5" s="115" t="s">
        <v>112</v>
      </c>
      <c r="L5" s="115" t="s">
        <v>113</v>
      </c>
      <c r="M5" s="115" t="s">
        <v>114</v>
      </c>
      <c r="N5" s="115" t="s">
        <v>140</v>
      </c>
      <c r="O5" s="115" t="s">
        <v>141</v>
      </c>
      <c r="P5" s="115" t="s">
        <v>142</v>
      </c>
      <c r="Q5" s="115" t="s">
        <v>143</v>
      </c>
      <c r="R5" s="115" t="s">
        <v>144</v>
      </c>
      <c r="S5" s="115" t="s">
        <v>145</v>
      </c>
      <c r="T5" s="115" t="s">
        <v>146</v>
      </c>
      <c r="U5" s="115" t="s">
        <v>147</v>
      </c>
      <c r="V5" s="115" t="s">
        <v>148</v>
      </c>
      <c r="W5" s="115" t="s">
        <v>149</v>
      </c>
      <c r="X5" s="115" t="s">
        <v>125</v>
      </c>
      <c r="Y5" s="115" t="s">
        <v>126</v>
      </c>
      <c r="Z5" s="117">
        <v>200</v>
      </c>
      <c r="AA5" s="115" t="s">
        <v>127</v>
      </c>
      <c r="AB5" s="115" t="s">
        <v>128</v>
      </c>
      <c r="AC5" s="117">
        <v>50</v>
      </c>
      <c r="AD5" s="117">
        <v>50</v>
      </c>
      <c r="AE5" s="117">
        <v>50</v>
      </c>
      <c r="AF5" s="117">
        <v>50</v>
      </c>
      <c r="AG5" s="118" t="s">
        <v>150</v>
      </c>
      <c r="AH5" s="118"/>
      <c r="AI5" s="118"/>
      <c r="AJ5" s="115" t="s">
        <v>151</v>
      </c>
      <c r="AK5" s="115" t="s">
        <v>152</v>
      </c>
      <c r="AL5" s="115" t="s">
        <v>153</v>
      </c>
      <c r="AM5" s="116">
        <v>330</v>
      </c>
      <c r="AN5" s="119">
        <v>1</v>
      </c>
      <c r="AO5" s="120" t="s">
        <v>135</v>
      </c>
      <c r="AP5" s="116">
        <v>0</v>
      </c>
      <c r="AQ5" s="119">
        <v>1</v>
      </c>
      <c r="AR5" s="120" t="s">
        <v>135</v>
      </c>
      <c r="AS5" s="116">
        <v>53</v>
      </c>
      <c r="AT5" s="121">
        <v>1</v>
      </c>
      <c r="AU5" s="120" t="s">
        <v>135</v>
      </c>
      <c r="AV5" s="117">
        <v>383</v>
      </c>
      <c r="AW5" s="121">
        <v>1</v>
      </c>
      <c r="AX5" s="120" t="s">
        <v>135</v>
      </c>
      <c r="AY5" s="122">
        <v>14000000</v>
      </c>
      <c r="AZ5" s="122">
        <v>0</v>
      </c>
      <c r="BA5" s="122">
        <v>0</v>
      </c>
      <c r="BB5" s="122">
        <v>0</v>
      </c>
      <c r="BC5" s="122">
        <v>0</v>
      </c>
      <c r="BD5" s="122">
        <v>0</v>
      </c>
      <c r="BE5" s="122">
        <v>0</v>
      </c>
      <c r="BF5" s="122">
        <v>0</v>
      </c>
      <c r="BG5" s="122">
        <v>0</v>
      </c>
      <c r="BH5" s="122">
        <v>0</v>
      </c>
      <c r="BI5" s="122">
        <v>14000000</v>
      </c>
      <c r="BJ5" s="122">
        <v>14700000</v>
      </c>
      <c r="BK5" s="122">
        <v>0</v>
      </c>
      <c r="BL5" s="122">
        <v>0</v>
      </c>
      <c r="BM5" s="122">
        <v>0</v>
      </c>
      <c r="BN5" s="122">
        <v>0</v>
      </c>
      <c r="BO5" s="122">
        <v>0</v>
      </c>
      <c r="BP5" s="122">
        <v>0</v>
      </c>
      <c r="BQ5" s="122">
        <v>0</v>
      </c>
      <c r="BR5" s="122">
        <v>0</v>
      </c>
      <c r="BS5" s="122">
        <v>0</v>
      </c>
      <c r="BT5" s="122">
        <v>14700000</v>
      </c>
      <c r="BU5" s="122">
        <v>15435000</v>
      </c>
      <c r="BV5" s="122">
        <v>0</v>
      </c>
      <c r="BW5" s="122">
        <v>0</v>
      </c>
      <c r="BX5" s="122">
        <v>0</v>
      </c>
      <c r="BY5" s="122">
        <v>0</v>
      </c>
      <c r="BZ5" s="122">
        <v>0</v>
      </c>
      <c r="CA5" s="122">
        <v>0</v>
      </c>
      <c r="CB5" s="122">
        <v>0</v>
      </c>
      <c r="CC5" s="122">
        <v>0</v>
      </c>
      <c r="CD5" s="122">
        <v>0</v>
      </c>
      <c r="CE5" s="122">
        <v>15435000</v>
      </c>
      <c r="CF5" s="122">
        <v>16206750</v>
      </c>
      <c r="CG5" s="122">
        <v>0</v>
      </c>
      <c r="CH5" s="122">
        <v>0</v>
      </c>
      <c r="CI5" s="122">
        <v>0</v>
      </c>
      <c r="CJ5" s="122">
        <v>0</v>
      </c>
      <c r="CK5" s="122">
        <v>0</v>
      </c>
      <c r="CL5" s="122">
        <v>0</v>
      </c>
      <c r="CM5" s="122">
        <v>0</v>
      </c>
      <c r="CN5" s="122">
        <v>0</v>
      </c>
      <c r="CO5" s="122">
        <v>0</v>
      </c>
      <c r="CP5" s="122">
        <v>16206750</v>
      </c>
      <c r="CQ5" s="122">
        <v>60341750.000000007</v>
      </c>
      <c r="CR5" s="115" t="s">
        <v>154</v>
      </c>
      <c r="CS5" s="115" t="s">
        <v>155</v>
      </c>
    </row>
    <row r="6" spans="1:97" ht="70.349999999999994" hidden="1" customHeight="1" x14ac:dyDescent="0.25">
      <c r="A6" s="114" t="s">
        <v>156</v>
      </c>
      <c r="B6" s="115" t="s">
        <v>139</v>
      </c>
      <c r="C6" s="115" t="s">
        <v>104</v>
      </c>
      <c r="D6" s="115" t="s">
        <v>157</v>
      </c>
      <c r="E6" s="116" t="s">
        <v>158</v>
      </c>
      <c r="F6" s="115" t="s">
        <v>107</v>
      </c>
      <c r="G6" s="115" t="s">
        <v>108</v>
      </c>
      <c r="H6" s="115" t="s">
        <v>159</v>
      </c>
      <c r="I6" s="116" t="s">
        <v>106</v>
      </c>
      <c r="J6" s="115" t="s">
        <v>111</v>
      </c>
      <c r="K6" s="115" t="s">
        <v>112</v>
      </c>
      <c r="L6" s="115" t="s">
        <v>103</v>
      </c>
      <c r="M6" s="115" t="s">
        <v>160</v>
      </c>
      <c r="N6" s="115" t="s">
        <v>161</v>
      </c>
      <c r="O6" s="115" t="s">
        <v>162</v>
      </c>
      <c r="P6" s="115" t="s">
        <v>163</v>
      </c>
      <c r="Q6" s="115" t="s">
        <v>164</v>
      </c>
      <c r="R6" s="115" t="s">
        <v>165</v>
      </c>
      <c r="S6" s="115" t="s">
        <v>166</v>
      </c>
      <c r="T6" s="115" t="s">
        <v>167</v>
      </c>
      <c r="U6" s="115" t="s">
        <v>168</v>
      </c>
      <c r="V6" s="115" t="s">
        <v>169</v>
      </c>
      <c r="W6" s="115" t="s">
        <v>170</v>
      </c>
      <c r="X6" s="115" t="s">
        <v>125</v>
      </c>
      <c r="Y6" s="115" t="s">
        <v>171</v>
      </c>
      <c r="Z6" s="117">
        <v>500</v>
      </c>
      <c r="AA6" s="115" t="s">
        <v>127</v>
      </c>
      <c r="AB6" s="115" t="s">
        <v>128</v>
      </c>
      <c r="AC6" s="117">
        <v>40</v>
      </c>
      <c r="AD6" s="117">
        <v>0</v>
      </c>
      <c r="AE6" s="117">
        <v>310</v>
      </c>
      <c r="AF6" s="117">
        <v>150</v>
      </c>
      <c r="AG6" s="118" t="s">
        <v>172</v>
      </c>
      <c r="AH6" s="118" t="s">
        <v>173</v>
      </c>
      <c r="AI6" s="118"/>
      <c r="AJ6" s="115"/>
      <c r="AK6" s="115"/>
      <c r="AL6" s="115"/>
      <c r="AM6" s="116">
        <v>32</v>
      </c>
      <c r="AN6" s="119">
        <v>0.8</v>
      </c>
      <c r="AO6" s="120" t="s">
        <v>174</v>
      </c>
      <c r="AP6" s="116"/>
      <c r="AQ6" s="119"/>
      <c r="AR6" s="120"/>
      <c r="AS6" s="116"/>
      <c r="AT6" s="121">
        <v>0</v>
      </c>
      <c r="AU6" s="120" t="s">
        <v>175</v>
      </c>
      <c r="AV6" s="117">
        <v>32</v>
      </c>
      <c r="AW6" s="121">
        <v>6.4000000000000001E-2</v>
      </c>
      <c r="AX6" s="120" t="s">
        <v>175</v>
      </c>
      <c r="AY6" s="122">
        <v>50000000</v>
      </c>
      <c r="AZ6" s="122">
        <v>0</v>
      </c>
      <c r="BA6" s="122">
        <v>0</v>
      </c>
      <c r="BB6" s="122">
        <v>0</v>
      </c>
      <c r="BC6" s="122">
        <v>0</v>
      </c>
      <c r="BD6" s="122">
        <v>0</v>
      </c>
      <c r="BE6" s="122">
        <v>0</v>
      </c>
      <c r="BF6" s="122">
        <v>0</v>
      </c>
      <c r="BG6" s="122">
        <v>0</v>
      </c>
      <c r="BH6" s="122">
        <v>0</v>
      </c>
      <c r="BI6" s="122">
        <v>50000000</v>
      </c>
      <c r="BJ6" s="122">
        <v>52500000</v>
      </c>
      <c r="BK6" s="122">
        <v>0</v>
      </c>
      <c r="BL6" s="122">
        <v>0</v>
      </c>
      <c r="BM6" s="122">
        <v>0</v>
      </c>
      <c r="BN6" s="122">
        <v>0</v>
      </c>
      <c r="BO6" s="122">
        <v>0</v>
      </c>
      <c r="BP6" s="122">
        <v>0</v>
      </c>
      <c r="BQ6" s="122">
        <v>0</v>
      </c>
      <c r="BR6" s="122">
        <v>0</v>
      </c>
      <c r="BS6" s="122">
        <v>0</v>
      </c>
      <c r="BT6" s="122">
        <v>52500000</v>
      </c>
      <c r="BU6" s="122">
        <v>55125000</v>
      </c>
      <c r="BV6" s="122">
        <v>0</v>
      </c>
      <c r="BW6" s="122">
        <v>0</v>
      </c>
      <c r="BX6" s="122">
        <v>0</v>
      </c>
      <c r="BY6" s="122">
        <v>0</v>
      </c>
      <c r="BZ6" s="122">
        <v>0</v>
      </c>
      <c r="CA6" s="122">
        <v>0</v>
      </c>
      <c r="CB6" s="122">
        <v>0</v>
      </c>
      <c r="CC6" s="122">
        <v>0</v>
      </c>
      <c r="CD6" s="122">
        <v>0</v>
      </c>
      <c r="CE6" s="122">
        <v>55125000</v>
      </c>
      <c r="CF6" s="122">
        <v>57881250</v>
      </c>
      <c r="CG6" s="122">
        <v>0</v>
      </c>
      <c r="CH6" s="122">
        <v>0</v>
      </c>
      <c r="CI6" s="122">
        <v>0</v>
      </c>
      <c r="CJ6" s="122">
        <v>0</v>
      </c>
      <c r="CK6" s="122">
        <v>0</v>
      </c>
      <c r="CL6" s="122">
        <v>0</v>
      </c>
      <c r="CM6" s="122">
        <v>0</v>
      </c>
      <c r="CN6" s="122">
        <v>0</v>
      </c>
      <c r="CO6" s="122">
        <v>0</v>
      </c>
      <c r="CP6" s="122">
        <v>57881250</v>
      </c>
      <c r="CQ6" s="122">
        <v>215506250</v>
      </c>
      <c r="CR6" s="115" t="s">
        <v>176</v>
      </c>
      <c r="CS6" s="115" t="s">
        <v>177</v>
      </c>
    </row>
    <row r="7" spans="1:97" ht="70.349999999999994" hidden="1" customHeight="1" x14ac:dyDescent="0.25">
      <c r="A7" s="114" t="s">
        <v>178</v>
      </c>
      <c r="B7" s="115" t="s">
        <v>179</v>
      </c>
      <c r="C7" s="115" t="s">
        <v>104</v>
      </c>
      <c r="D7" s="115" t="s">
        <v>157</v>
      </c>
      <c r="E7" s="116" t="s">
        <v>158</v>
      </c>
      <c r="F7" s="115" t="s">
        <v>107</v>
      </c>
      <c r="G7" s="115" t="s">
        <v>108</v>
      </c>
      <c r="H7" s="115" t="s">
        <v>159</v>
      </c>
      <c r="I7" s="116" t="s">
        <v>106</v>
      </c>
      <c r="J7" s="115" t="s">
        <v>111</v>
      </c>
      <c r="K7" s="115" t="s">
        <v>112</v>
      </c>
      <c r="L7" s="115" t="s">
        <v>103</v>
      </c>
      <c r="M7" s="115" t="s">
        <v>160</v>
      </c>
      <c r="N7" s="115" t="s">
        <v>115</v>
      </c>
      <c r="O7" s="115" t="s">
        <v>116</v>
      </c>
      <c r="P7" s="115" t="s">
        <v>117</v>
      </c>
      <c r="Q7" s="115" t="s">
        <v>118</v>
      </c>
      <c r="R7" s="115" t="s">
        <v>180</v>
      </c>
      <c r="S7" s="115" t="s">
        <v>181</v>
      </c>
      <c r="T7" s="115" t="s">
        <v>182</v>
      </c>
      <c r="U7" s="115" t="s">
        <v>183</v>
      </c>
      <c r="V7" s="115" t="s">
        <v>184</v>
      </c>
      <c r="W7" s="115" t="s">
        <v>185</v>
      </c>
      <c r="X7" s="115" t="s">
        <v>125</v>
      </c>
      <c r="Y7" s="115" t="s">
        <v>126</v>
      </c>
      <c r="Z7" s="117">
        <v>26</v>
      </c>
      <c r="AA7" s="115" t="s">
        <v>186</v>
      </c>
      <c r="AB7" s="115" t="s">
        <v>128</v>
      </c>
      <c r="AC7" s="117">
        <v>26</v>
      </c>
      <c r="AD7" s="117">
        <v>26</v>
      </c>
      <c r="AE7" s="117">
        <v>26</v>
      </c>
      <c r="AF7" s="117">
        <v>26</v>
      </c>
      <c r="AG7" s="118" t="s">
        <v>187</v>
      </c>
      <c r="AH7" s="118" t="s">
        <v>188</v>
      </c>
      <c r="AI7" s="118" t="s">
        <v>189</v>
      </c>
      <c r="AJ7" s="115" t="s">
        <v>190</v>
      </c>
      <c r="AK7" s="115"/>
      <c r="AL7" s="115" t="s">
        <v>191</v>
      </c>
      <c r="AM7" s="116">
        <v>24</v>
      </c>
      <c r="AN7" s="119">
        <v>0.92307692307692324</v>
      </c>
      <c r="AO7" s="120" t="s">
        <v>174</v>
      </c>
      <c r="AP7" s="116">
        <v>26</v>
      </c>
      <c r="AQ7" s="119">
        <v>1</v>
      </c>
      <c r="AR7" s="120" t="s">
        <v>135</v>
      </c>
      <c r="AS7" s="116"/>
      <c r="AT7" s="121">
        <v>0</v>
      </c>
      <c r="AU7" s="120" t="s">
        <v>175</v>
      </c>
      <c r="AV7" s="117">
        <v>50</v>
      </c>
      <c r="AW7" s="121">
        <v>1</v>
      </c>
      <c r="AX7" s="120" t="s">
        <v>135</v>
      </c>
      <c r="AY7" s="122">
        <v>30000000</v>
      </c>
      <c r="AZ7" s="122">
        <v>0</v>
      </c>
      <c r="BA7" s="122">
        <v>0</v>
      </c>
      <c r="BB7" s="122">
        <v>0</v>
      </c>
      <c r="BC7" s="122">
        <v>0</v>
      </c>
      <c r="BD7" s="122">
        <v>0</v>
      </c>
      <c r="BE7" s="122">
        <v>0</v>
      </c>
      <c r="BF7" s="122">
        <v>0</v>
      </c>
      <c r="BG7" s="122">
        <v>0</v>
      </c>
      <c r="BH7" s="122">
        <v>0</v>
      </c>
      <c r="BI7" s="122">
        <v>30000000</v>
      </c>
      <c r="BJ7" s="122">
        <v>31500000</v>
      </c>
      <c r="BK7" s="122">
        <v>0</v>
      </c>
      <c r="BL7" s="122">
        <v>0</v>
      </c>
      <c r="BM7" s="122">
        <v>0</v>
      </c>
      <c r="BN7" s="122">
        <v>0</v>
      </c>
      <c r="BO7" s="122">
        <v>0</v>
      </c>
      <c r="BP7" s="122">
        <v>0</v>
      </c>
      <c r="BQ7" s="122">
        <v>0</v>
      </c>
      <c r="BR7" s="122">
        <v>0</v>
      </c>
      <c r="BS7" s="122">
        <v>0</v>
      </c>
      <c r="BT7" s="122">
        <v>31500000</v>
      </c>
      <c r="BU7" s="122">
        <v>33075000</v>
      </c>
      <c r="BV7" s="122">
        <v>0</v>
      </c>
      <c r="BW7" s="122">
        <v>0</v>
      </c>
      <c r="BX7" s="122">
        <v>0</v>
      </c>
      <c r="BY7" s="122">
        <v>0</v>
      </c>
      <c r="BZ7" s="122">
        <v>0</v>
      </c>
      <c r="CA7" s="122">
        <v>0</v>
      </c>
      <c r="CB7" s="122">
        <v>0</v>
      </c>
      <c r="CC7" s="122">
        <v>0</v>
      </c>
      <c r="CD7" s="122">
        <v>0</v>
      </c>
      <c r="CE7" s="122">
        <v>33075000</v>
      </c>
      <c r="CF7" s="122">
        <v>34728750.000000007</v>
      </c>
      <c r="CG7" s="122">
        <v>0</v>
      </c>
      <c r="CH7" s="122">
        <v>0</v>
      </c>
      <c r="CI7" s="122">
        <v>0</v>
      </c>
      <c r="CJ7" s="122">
        <v>0</v>
      </c>
      <c r="CK7" s="122">
        <v>0</v>
      </c>
      <c r="CL7" s="122">
        <v>0</v>
      </c>
      <c r="CM7" s="122">
        <v>0</v>
      </c>
      <c r="CN7" s="122">
        <v>0</v>
      </c>
      <c r="CO7" s="122">
        <v>0</v>
      </c>
      <c r="CP7" s="122">
        <v>34728750.000000007</v>
      </c>
      <c r="CQ7" s="122">
        <v>129303750</v>
      </c>
      <c r="CR7" s="115" t="s">
        <v>192</v>
      </c>
      <c r="CS7" s="115" t="s">
        <v>193</v>
      </c>
    </row>
    <row r="8" spans="1:97" ht="70.349999999999994" hidden="1" customHeight="1" x14ac:dyDescent="0.25">
      <c r="A8" s="114" t="s">
        <v>194</v>
      </c>
      <c r="B8" s="115" t="s">
        <v>103</v>
      </c>
      <c r="C8" s="115" t="s">
        <v>104</v>
      </c>
      <c r="D8" s="115" t="s">
        <v>195</v>
      </c>
      <c r="E8" s="116" t="s">
        <v>196</v>
      </c>
      <c r="F8" s="115" t="s">
        <v>107</v>
      </c>
      <c r="G8" s="115" t="s">
        <v>108</v>
      </c>
      <c r="H8" s="115" t="s">
        <v>197</v>
      </c>
      <c r="I8" s="116" t="s">
        <v>198</v>
      </c>
      <c r="J8" s="115" t="s">
        <v>199</v>
      </c>
      <c r="K8" s="115" t="s">
        <v>112</v>
      </c>
      <c r="L8" s="115" t="s">
        <v>139</v>
      </c>
      <c r="M8" s="115" t="s">
        <v>200</v>
      </c>
      <c r="N8" s="115" t="s">
        <v>115</v>
      </c>
      <c r="O8" s="115" t="s">
        <v>116</v>
      </c>
      <c r="P8" s="115" t="s">
        <v>117</v>
      </c>
      <c r="Q8" s="115" t="s">
        <v>118</v>
      </c>
      <c r="R8" s="115" t="s">
        <v>180</v>
      </c>
      <c r="S8" s="115" t="s">
        <v>181</v>
      </c>
      <c r="T8" s="115" t="s">
        <v>182</v>
      </c>
      <c r="U8" s="115" t="s">
        <v>183</v>
      </c>
      <c r="V8" s="115" t="s">
        <v>184</v>
      </c>
      <c r="W8" s="115" t="s">
        <v>185</v>
      </c>
      <c r="X8" s="115" t="s">
        <v>125</v>
      </c>
      <c r="Y8" s="115" t="s">
        <v>126</v>
      </c>
      <c r="Z8" s="117">
        <v>26</v>
      </c>
      <c r="AA8" s="115" t="s">
        <v>186</v>
      </c>
      <c r="AB8" s="115" t="s">
        <v>128</v>
      </c>
      <c r="AC8" s="117">
        <v>26</v>
      </c>
      <c r="AD8" s="117">
        <v>26</v>
      </c>
      <c r="AE8" s="117">
        <v>26</v>
      </c>
      <c r="AF8" s="117">
        <v>26</v>
      </c>
      <c r="AG8" s="118" t="s">
        <v>201</v>
      </c>
      <c r="AH8" s="118" t="s">
        <v>202</v>
      </c>
      <c r="AI8" s="118" t="s">
        <v>203</v>
      </c>
      <c r="AJ8" s="115" t="s">
        <v>204</v>
      </c>
      <c r="AK8" s="115" t="s">
        <v>205</v>
      </c>
      <c r="AL8" s="115" t="s">
        <v>206</v>
      </c>
      <c r="AM8" s="116">
        <v>26</v>
      </c>
      <c r="AN8" s="119">
        <v>1</v>
      </c>
      <c r="AO8" s="120" t="s">
        <v>135</v>
      </c>
      <c r="AP8" s="116">
        <v>26</v>
      </c>
      <c r="AQ8" s="119">
        <v>1</v>
      </c>
      <c r="AR8" s="120" t="s">
        <v>135</v>
      </c>
      <c r="AS8" s="116">
        <v>19</v>
      </c>
      <c r="AT8" s="121">
        <v>0.73076923076923073</v>
      </c>
      <c r="AU8" s="120" t="s">
        <v>174</v>
      </c>
      <c r="AV8" s="117">
        <v>71</v>
      </c>
      <c r="AW8" s="121">
        <v>1</v>
      </c>
      <c r="AX8" s="120" t="s">
        <v>135</v>
      </c>
      <c r="AY8" s="122">
        <v>30000000</v>
      </c>
      <c r="AZ8" s="122">
        <v>0</v>
      </c>
      <c r="BA8" s="122">
        <v>0</v>
      </c>
      <c r="BB8" s="122">
        <v>0</v>
      </c>
      <c r="BC8" s="122">
        <v>0</v>
      </c>
      <c r="BD8" s="122">
        <v>0</v>
      </c>
      <c r="BE8" s="122">
        <v>0</v>
      </c>
      <c r="BF8" s="122">
        <v>0</v>
      </c>
      <c r="BG8" s="122">
        <v>0</v>
      </c>
      <c r="BH8" s="122">
        <v>0</v>
      </c>
      <c r="BI8" s="122">
        <v>30000000</v>
      </c>
      <c r="BJ8" s="122">
        <v>31500000</v>
      </c>
      <c r="BK8" s="122">
        <v>0</v>
      </c>
      <c r="BL8" s="122">
        <v>0</v>
      </c>
      <c r="BM8" s="122">
        <v>0</v>
      </c>
      <c r="BN8" s="122">
        <v>0</v>
      </c>
      <c r="BO8" s="122">
        <v>0</v>
      </c>
      <c r="BP8" s="122">
        <v>0</v>
      </c>
      <c r="BQ8" s="122">
        <v>0</v>
      </c>
      <c r="BR8" s="122">
        <v>0</v>
      </c>
      <c r="BS8" s="122">
        <v>0</v>
      </c>
      <c r="BT8" s="122">
        <v>31500000</v>
      </c>
      <c r="BU8" s="122">
        <v>33075000</v>
      </c>
      <c r="BV8" s="122">
        <v>0</v>
      </c>
      <c r="BW8" s="122">
        <v>0</v>
      </c>
      <c r="BX8" s="122">
        <v>0</v>
      </c>
      <c r="BY8" s="122">
        <v>0</v>
      </c>
      <c r="BZ8" s="122">
        <v>0</v>
      </c>
      <c r="CA8" s="122">
        <v>0</v>
      </c>
      <c r="CB8" s="122">
        <v>0</v>
      </c>
      <c r="CC8" s="122">
        <v>0</v>
      </c>
      <c r="CD8" s="122">
        <v>0</v>
      </c>
      <c r="CE8" s="122">
        <v>33075000</v>
      </c>
      <c r="CF8" s="122">
        <v>34728750.000000007</v>
      </c>
      <c r="CG8" s="122">
        <v>0</v>
      </c>
      <c r="CH8" s="122">
        <v>0</v>
      </c>
      <c r="CI8" s="122">
        <v>0</v>
      </c>
      <c r="CJ8" s="122">
        <v>0</v>
      </c>
      <c r="CK8" s="122">
        <v>0</v>
      </c>
      <c r="CL8" s="122">
        <v>0</v>
      </c>
      <c r="CM8" s="122">
        <v>0</v>
      </c>
      <c r="CN8" s="122">
        <v>0</v>
      </c>
      <c r="CO8" s="122">
        <v>0</v>
      </c>
      <c r="CP8" s="122">
        <v>34728750.000000007</v>
      </c>
      <c r="CQ8" s="122">
        <v>129303750</v>
      </c>
      <c r="CR8" s="115" t="s">
        <v>207</v>
      </c>
      <c r="CS8" s="115" t="s">
        <v>193</v>
      </c>
    </row>
    <row r="9" spans="1:97" ht="70.349999999999994" hidden="1" customHeight="1" x14ac:dyDescent="0.25">
      <c r="A9" s="114" t="s">
        <v>208</v>
      </c>
      <c r="B9" s="115" t="s">
        <v>113</v>
      </c>
      <c r="C9" s="115" t="s">
        <v>104</v>
      </c>
      <c r="D9" s="115" t="s">
        <v>105</v>
      </c>
      <c r="E9" s="116" t="s">
        <v>106</v>
      </c>
      <c r="F9" s="115" t="s">
        <v>107</v>
      </c>
      <c r="G9" s="115" t="s">
        <v>108</v>
      </c>
      <c r="H9" s="115" t="s">
        <v>109</v>
      </c>
      <c r="I9" s="116" t="s">
        <v>110</v>
      </c>
      <c r="J9" s="115" t="s">
        <v>111</v>
      </c>
      <c r="K9" s="115" t="s">
        <v>112</v>
      </c>
      <c r="L9" s="115" t="s">
        <v>113</v>
      </c>
      <c r="M9" s="115" t="s">
        <v>114</v>
      </c>
      <c r="N9" s="115" t="s">
        <v>115</v>
      </c>
      <c r="O9" s="115" t="s">
        <v>116</v>
      </c>
      <c r="P9" s="115" t="s">
        <v>117</v>
      </c>
      <c r="Q9" s="115" t="s">
        <v>118</v>
      </c>
      <c r="R9" s="115" t="s">
        <v>209</v>
      </c>
      <c r="S9" s="115" t="s">
        <v>210</v>
      </c>
      <c r="T9" s="115" t="s">
        <v>211</v>
      </c>
      <c r="U9" s="115" t="s">
        <v>212</v>
      </c>
      <c r="V9" s="115" t="s">
        <v>213</v>
      </c>
      <c r="W9" s="115" t="s">
        <v>214</v>
      </c>
      <c r="X9" s="115" t="s">
        <v>125</v>
      </c>
      <c r="Y9" s="115" t="s">
        <v>126</v>
      </c>
      <c r="Z9" s="117">
        <v>1230</v>
      </c>
      <c r="AA9" s="115" t="s">
        <v>186</v>
      </c>
      <c r="AB9" s="115" t="s">
        <v>128</v>
      </c>
      <c r="AC9" s="117">
        <v>1230</v>
      </c>
      <c r="AD9" s="117">
        <v>1230</v>
      </c>
      <c r="AE9" s="117">
        <v>1230</v>
      </c>
      <c r="AF9" s="117">
        <v>1230</v>
      </c>
      <c r="AG9" s="118" t="s">
        <v>215</v>
      </c>
      <c r="AH9" s="118" t="s">
        <v>216</v>
      </c>
      <c r="AI9" s="118" t="s">
        <v>217</v>
      </c>
      <c r="AJ9" s="115" t="s">
        <v>218</v>
      </c>
      <c r="AK9" s="115"/>
      <c r="AL9" s="115" t="s">
        <v>219</v>
      </c>
      <c r="AM9" s="116">
        <v>1769</v>
      </c>
      <c r="AN9" s="119">
        <v>1</v>
      </c>
      <c r="AO9" s="120" t="s">
        <v>135</v>
      </c>
      <c r="AP9" s="116">
        <v>71401</v>
      </c>
      <c r="AQ9" s="119">
        <v>1</v>
      </c>
      <c r="AR9" s="120" t="s">
        <v>135</v>
      </c>
      <c r="AS9" s="116"/>
      <c r="AT9" s="121">
        <v>1</v>
      </c>
      <c r="AU9" s="120" t="s">
        <v>135</v>
      </c>
      <c r="AV9" s="117">
        <v>73170</v>
      </c>
      <c r="AW9" s="121">
        <v>1</v>
      </c>
      <c r="AX9" s="120" t="s">
        <v>135</v>
      </c>
      <c r="AY9" s="122">
        <v>150000000</v>
      </c>
      <c r="AZ9" s="122">
        <v>0</v>
      </c>
      <c r="BA9" s="122">
        <v>0</v>
      </c>
      <c r="BB9" s="122">
        <v>0</v>
      </c>
      <c r="BC9" s="122">
        <v>0</v>
      </c>
      <c r="BD9" s="122">
        <v>0</v>
      </c>
      <c r="BE9" s="122">
        <v>0</v>
      </c>
      <c r="BF9" s="122">
        <v>0</v>
      </c>
      <c r="BG9" s="122">
        <v>0</v>
      </c>
      <c r="BH9" s="122">
        <v>0</v>
      </c>
      <c r="BI9" s="122">
        <v>150000000</v>
      </c>
      <c r="BJ9" s="122">
        <v>157500000</v>
      </c>
      <c r="BK9" s="122">
        <v>0</v>
      </c>
      <c r="BL9" s="122">
        <v>0</v>
      </c>
      <c r="BM9" s="122">
        <v>0</v>
      </c>
      <c r="BN9" s="122">
        <v>0</v>
      </c>
      <c r="BO9" s="122">
        <v>0</v>
      </c>
      <c r="BP9" s="122">
        <v>0</v>
      </c>
      <c r="BQ9" s="122">
        <v>0</v>
      </c>
      <c r="BR9" s="122">
        <v>0</v>
      </c>
      <c r="BS9" s="122">
        <v>0</v>
      </c>
      <c r="BT9" s="122">
        <v>157500000</v>
      </c>
      <c r="BU9" s="122">
        <v>165375000</v>
      </c>
      <c r="BV9" s="122">
        <v>0</v>
      </c>
      <c r="BW9" s="122">
        <v>0</v>
      </c>
      <c r="BX9" s="122">
        <v>0</v>
      </c>
      <c r="BY9" s="122">
        <v>0</v>
      </c>
      <c r="BZ9" s="122">
        <v>0</v>
      </c>
      <c r="CA9" s="122">
        <v>0</v>
      </c>
      <c r="CB9" s="122">
        <v>0</v>
      </c>
      <c r="CC9" s="122">
        <v>0</v>
      </c>
      <c r="CD9" s="122">
        <v>0</v>
      </c>
      <c r="CE9" s="122">
        <v>165375000</v>
      </c>
      <c r="CF9" s="122">
        <v>173643750</v>
      </c>
      <c r="CG9" s="122">
        <v>0</v>
      </c>
      <c r="CH9" s="122">
        <v>0</v>
      </c>
      <c r="CI9" s="122">
        <v>0</v>
      </c>
      <c r="CJ9" s="122">
        <v>0</v>
      </c>
      <c r="CK9" s="122">
        <v>0</v>
      </c>
      <c r="CL9" s="122">
        <v>0</v>
      </c>
      <c r="CM9" s="122">
        <v>0</v>
      </c>
      <c r="CN9" s="122">
        <v>0</v>
      </c>
      <c r="CO9" s="122">
        <v>0</v>
      </c>
      <c r="CP9" s="122">
        <v>173643750</v>
      </c>
      <c r="CQ9" s="122">
        <v>646518750</v>
      </c>
      <c r="CR9" s="115" t="s">
        <v>220</v>
      </c>
      <c r="CS9" s="115" t="s">
        <v>221</v>
      </c>
    </row>
    <row r="10" spans="1:97" ht="70.349999999999994" hidden="1" customHeight="1" x14ac:dyDescent="0.25">
      <c r="A10" s="114" t="s">
        <v>222</v>
      </c>
      <c r="B10" s="115" t="s">
        <v>113</v>
      </c>
      <c r="C10" s="115" t="s">
        <v>104</v>
      </c>
      <c r="D10" s="115" t="s">
        <v>157</v>
      </c>
      <c r="E10" s="116" t="s">
        <v>158</v>
      </c>
      <c r="F10" s="115" t="s">
        <v>107</v>
      </c>
      <c r="G10" s="115" t="s">
        <v>108</v>
      </c>
      <c r="H10" s="115" t="s">
        <v>159</v>
      </c>
      <c r="I10" s="116" t="s">
        <v>106</v>
      </c>
      <c r="J10" s="115" t="s">
        <v>111</v>
      </c>
      <c r="K10" s="115" t="s">
        <v>112</v>
      </c>
      <c r="L10" s="115" t="s">
        <v>103</v>
      </c>
      <c r="M10" s="115" t="s">
        <v>160</v>
      </c>
      <c r="N10" s="115" t="s">
        <v>140</v>
      </c>
      <c r="O10" s="115" t="s">
        <v>141</v>
      </c>
      <c r="P10" s="115" t="s">
        <v>142</v>
      </c>
      <c r="Q10" s="115" t="s">
        <v>143</v>
      </c>
      <c r="R10" s="115" t="s">
        <v>223</v>
      </c>
      <c r="S10" s="115" t="s">
        <v>224</v>
      </c>
      <c r="T10" s="115" t="s">
        <v>225</v>
      </c>
      <c r="U10" s="115" t="s">
        <v>226</v>
      </c>
      <c r="V10" s="115" t="s">
        <v>227</v>
      </c>
      <c r="W10" s="115" t="s">
        <v>228</v>
      </c>
      <c r="X10" s="115" t="s">
        <v>125</v>
      </c>
      <c r="Y10" s="115" t="s">
        <v>171</v>
      </c>
      <c r="Z10" s="117">
        <v>108</v>
      </c>
      <c r="AA10" s="115" t="s">
        <v>127</v>
      </c>
      <c r="AB10" s="115" t="s">
        <v>128</v>
      </c>
      <c r="AC10" s="117">
        <v>16</v>
      </c>
      <c r="AD10" s="117">
        <v>31</v>
      </c>
      <c r="AE10" s="117">
        <v>31</v>
      </c>
      <c r="AF10" s="117">
        <v>30</v>
      </c>
      <c r="AG10" s="118" t="s">
        <v>229</v>
      </c>
      <c r="AH10" s="118" t="s">
        <v>230</v>
      </c>
      <c r="AI10" s="118" t="s">
        <v>231</v>
      </c>
      <c r="AJ10" s="115" t="s">
        <v>232</v>
      </c>
      <c r="AK10" s="115" t="s">
        <v>233</v>
      </c>
      <c r="AL10" s="115" t="s">
        <v>234</v>
      </c>
      <c r="AM10" s="116">
        <v>10</v>
      </c>
      <c r="AN10" s="119">
        <v>0.625</v>
      </c>
      <c r="AO10" s="120" t="s">
        <v>174</v>
      </c>
      <c r="AP10" s="116">
        <v>37</v>
      </c>
      <c r="AQ10" s="119">
        <v>1</v>
      </c>
      <c r="AR10" s="120" t="s">
        <v>135</v>
      </c>
      <c r="AS10" s="116">
        <v>3</v>
      </c>
      <c r="AT10" s="121">
        <v>9.6774193548387094E-2</v>
      </c>
      <c r="AU10" s="120" t="s">
        <v>175</v>
      </c>
      <c r="AV10" s="117">
        <v>50</v>
      </c>
      <c r="AW10" s="121">
        <v>0.46296296296296297</v>
      </c>
      <c r="AX10" s="120" t="s">
        <v>235</v>
      </c>
      <c r="AY10" s="122">
        <v>166000000</v>
      </c>
      <c r="AZ10" s="122">
        <v>0</v>
      </c>
      <c r="BA10" s="122">
        <v>0</v>
      </c>
      <c r="BB10" s="122">
        <v>0</v>
      </c>
      <c r="BC10" s="122">
        <v>0</v>
      </c>
      <c r="BD10" s="122">
        <v>0</v>
      </c>
      <c r="BE10" s="122">
        <v>0</v>
      </c>
      <c r="BF10" s="122">
        <v>0</v>
      </c>
      <c r="BG10" s="122">
        <v>0</v>
      </c>
      <c r="BH10" s="122">
        <v>0</v>
      </c>
      <c r="BI10" s="122">
        <v>166000000</v>
      </c>
      <c r="BJ10" s="122">
        <v>174300000</v>
      </c>
      <c r="BK10" s="122">
        <v>0</v>
      </c>
      <c r="BL10" s="122">
        <v>0</v>
      </c>
      <c r="BM10" s="122">
        <v>0</v>
      </c>
      <c r="BN10" s="122">
        <v>0</v>
      </c>
      <c r="BO10" s="122">
        <v>0</v>
      </c>
      <c r="BP10" s="122">
        <v>0</v>
      </c>
      <c r="BQ10" s="122">
        <v>0</v>
      </c>
      <c r="BR10" s="122">
        <v>0</v>
      </c>
      <c r="BS10" s="122">
        <v>0</v>
      </c>
      <c r="BT10" s="122">
        <v>174300000</v>
      </c>
      <c r="BU10" s="122">
        <v>183015000</v>
      </c>
      <c r="BV10" s="122">
        <v>0</v>
      </c>
      <c r="BW10" s="122">
        <v>0</v>
      </c>
      <c r="BX10" s="122">
        <v>0</v>
      </c>
      <c r="BY10" s="122">
        <v>0</v>
      </c>
      <c r="BZ10" s="122">
        <v>0</v>
      </c>
      <c r="CA10" s="122">
        <v>0</v>
      </c>
      <c r="CB10" s="122">
        <v>0</v>
      </c>
      <c r="CC10" s="122">
        <v>0</v>
      </c>
      <c r="CD10" s="122">
        <v>0</v>
      </c>
      <c r="CE10" s="122">
        <v>183015000</v>
      </c>
      <c r="CF10" s="122">
        <v>192165750</v>
      </c>
      <c r="CG10" s="122">
        <v>0</v>
      </c>
      <c r="CH10" s="122">
        <v>0</v>
      </c>
      <c r="CI10" s="122">
        <v>0</v>
      </c>
      <c r="CJ10" s="122">
        <v>0</v>
      </c>
      <c r="CK10" s="122">
        <v>0</v>
      </c>
      <c r="CL10" s="122">
        <v>0</v>
      </c>
      <c r="CM10" s="122">
        <v>0</v>
      </c>
      <c r="CN10" s="122">
        <v>0</v>
      </c>
      <c r="CO10" s="122">
        <v>0</v>
      </c>
      <c r="CP10" s="122">
        <v>192165750</v>
      </c>
      <c r="CQ10" s="122">
        <v>715480750</v>
      </c>
      <c r="CR10" s="115" t="s">
        <v>236</v>
      </c>
      <c r="CS10" s="115" t="s">
        <v>237</v>
      </c>
    </row>
    <row r="11" spans="1:97" ht="70.349999999999994" hidden="1" customHeight="1" x14ac:dyDescent="0.25">
      <c r="A11" s="114" t="s">
        <v>238</v>
      </c>
      <c r="B11" s="115" t="s">
        <v>103</v>
      </c>
      <c r="C11" s="115" t="s">
        <v>104</v>
      </c>
      <c r="D11" s="115" t="s">
        <v>157</v>
      </c>
      <c r="E11" s="116" t="s">
        <v>158</v>
      </c>
      <c r="F11" s="115" t="s">
        <v>107</v>
      </c>
      <c r="G11" s="115" t="s">
        <v>108</v>
      </c>
      <c r="H11" s="115" t="s">
        <v>159</v>
      </c>
      <c r="I11" s="116" t="s">
        <v>106</v>
      </c>
      <c r="J11" s="115" t="s">
        <v>111</v>
      </c>
      <c r="K11" s="115" t="s">
        <v>112</v>
      </c>
      <c r="L11" s="115" t="s">
        <v>103</v>
      </c>
      <c r="M11" s="115" t="s">
        <v>160</v>
      </c>
      <c r="N11" s="115" t="s">
        <v>161</v>
      </c>
      <c r="O11" s="115" t="s">
        <v>162</v>
      </c>
      <c r="P11" s="115" t="s">
        <v>239</v>
      </c>
      <c r="Q11" s="115" t="s">
        <v>240</v>
      </c>
      <c r="R11" s="115" t="s">
        <v>241</v>
      </c>
      <c r="S11" s="115" t="s">
        <v>242</v>
      </c>
      <c r="T11" s="115" t="s">
        <v>243</v>
      </c>
      <c r="U11" s="115" t="s">
        <v>244</v>
      </c>
      <c r="V11" s="115" t="s">
        <v>245</v>
      </c>
      <c r="W11" s="115" t="s">
        <v>246</v>
      </c>
      <c r="X11" s="115" t="s">
        <v>247</v>
      </c>
      <c r="Y11" s="115" t="s">
        <v>171</v>
      </c>
      <c r="Z11" s="117">
        <v>1</v>
      </c>
      <c r="AA11" s="115" t="s">
        <v>127</v>
      </c>
      <c r="AB11" s="115" t="s">
        <v>128</v>
      </c>
      <c r="AC11" s="117">
        <v>0</v>
      </c>
      <c r="AD11" s="117">
        <v>0</v>
      </c>
      <c r="AE11" s="117">
        <v>1</v>
      </c>
      <c r="AF11" s="117">
        <v>0</v>
      </c>
      <c r="AG11" s="118"/>
      <c r="AH11" s="118" t="s">
        <v>248</v>
      </c>
      <c r="AI11" s="118"/>
      <c r="AJ11" s="115" t="s">
        <v>249</v>
      </c>
      <c r="AK11" s="115" t="s">
        <v>250</v>
      </c>
      <c r="AL11" s="115"/>
      <c r="AM11" s="116"/>
      <c r="AN11" s="119"/>
      <c r="AO11" s="120"/>
      <c r="AP11" s="116"/>
      <c r="AQ11" s="119"/>
      <c r="AR11" s="120"/>
      <c r="AS11" s="116">
        <v>1</v>
      </c>
      <c r="AT11" s="121">
        <v>1</v>
      </c>
      <c r="AU11" s="120" t="s">
        <v>135</v>
      </c>
      <c r="AV11" s="117">
        <v>1</v>
      </c>
      <c r="AW11" s="121">
        <v>1</v>
      </c>
      <c r="AX11" s="120" t="s">
        <v>135</v>
      </c>
      <c r="AY11" s="122">
        <v>50000000</v>
      </c>
      <c r="AZ11" s="122">
        <v>0</v>
      </c>
      <c r="BA11" s="122">
        <v>0</v>
      </c>
      <c r="BB11" s="122">
        <v>0</v>
      </c>
      <c r="BC11" s="122">
        <v>0</v>
      </c>
      <c r="BD11" s="122">
        <v>0</v>
      </c>
      <c r="BE11" s="122">
        <v>0</v>
      </c>
      <c r="BF11" s="122">
        <v>0</v>
      </c>
      <c r="BG11" s="122">
        <v>0</v>
      </c>
      <c r="BH11" s="122">
        <v>0</v>
      </c>
      <c r="BI11" s="122">
        <v>50000000</v>
      </c>
      <c r="BJ11" s="122">
        <v>52500000</v>
      </c>
      <c r="BK11" s="122">
        <v>0</v>
      </c>
      <c r="BL11" s="122">
        <v>0</v>
      </c>
      <c r="BM11" s="122">
        <v>0</v>
      </c>
      <c r="BN11" s="122">
        <v>0</v>
      </c>
      <c r="BO11" s="122">
        <v>0</v>
      </c>
      <c r="BP11" s="122">
        <v>0</v>
      </c>
      <c r="BQ11" s="122">
        <v>0</v>
      </c>
      <c r="BR11" s="122">
        <v>0</v>
      </c>
      <c r="BS11" s="122">
        <v>0</v>
      </c>
      <c r="BT11" s="122">
        <v>52500000</v>
      </c>
      <c r="BU11" s="122">
        <v>55125000</v>
      </c>
      <c r="BV11" s="122">
        <v>0</v>
      </c>
      <c r="BW11" s="122">
        <v>0</v>
      </c>
      <c r="BX11" s="122">
        <v>0</v>
      </c>
      <c r="BY11" s="122">
        <v>0</v>
      </c>
      <c r="BZ11" s="122">
        <v>0</v>
      </c>
      <c r="CA11" s="122">
        <v>0</v>
      </c>
      <c r="CB11" s="122">
        <v>0</v>
      </c>
      <c r="CC11" s="122">
        <v>0</v>
      </c>
      <c r="CD11" s="122">
        <v>0</v>
      </c>
      <c r="CE11" s="122">
        <v>55125000</v>
      </c>
      <c r="CF11" s="122">
        <v>57881250</v>
      </c>
      <c r="CG11" s="122">
        <v>0</v>
      </c>
      <c r="CH11" s="122">
        <v>0</v>
      </c>
      <c r="CI11" s="122">
        <v>0</v>
      </c>
      <c r="CJ11" s="122">
        <v>0</v>
      </c>
      <c r="CK11" s="122">
        <v>0</v>
      </c>
      <c r="CL11" s="122">
        <v>0</v>
      </c>
      <c r="CM11" s="122">
        <v>0</v>
      </c>
      <c r="CN11" s="122">
        <v>0</v>
      </c>
      <c r="CO11" s="122">
        <v>0</v>
      </c>
      <c r="CP11" s="122">
        <v>57881250</v>
      </c>
      <c r="CQ11" s="122">
        <v>215506250</v>
      </c>
      <c r="CR11" s="115" t="s">
        <v>251</v>
      </c>
      <c r="CS11" s="115" t="s">
        <v>252</v>
      </c>
    </row>
    <row r="12" spans="1:97" ht="70.349999999999994" hidden="1" customHeight="1" x14ac:dyDescent="0.25">
      <c r="A12" s="114" t="s">
        <v>253</v>
      </c>
      <c r="B12" s="115" t="s">
        <v>254</v>
      </c>
      <c r="C12" s="115" t="s">
        <v>104</v>
      </c>
      <c r="D12" s="115" t="s">
        <v>157</v>
      </c>
      <c r="E12" s="116" t="s">
        <v>158</v>
      </c>
      <c r="F12" s="115" t="s">
        <v>107</v>
      </c>
      <c r="G12" s="115" t="s">
        <v>108</v>
      </c>
      <c r="H12" s="115" t="s">
        <v>159</v>
      </c>
      <c r="I12" s="116" t="s">
        <v>106</v>
      </c>
      <c r="J12" s="115" t="s">
        <v>111</v>
      </c>
      <c r="K12" s="115" t="s">
        <v>112</v>
      </c>
      <c r="L12" s="115" t="s">
        <v>103</v>
      </c>
      <c r="M12" s="115" t="s">
        <v>160</v>
      </c>
      <c r="N12" s="115" t="s">
        <v>115</v>
      </c>
      <c r="O12" s="115" t="s">
        <v>116</v>
      </c>
      <c r="P12" s="115" t="s">
        <v>117</v>
      </c>
      <c r="Q12" s="115" t="s">
        <v>118</v>
      </c>
      <c r="R12" s="115" t="s">
        <v>255</v>
      </c>
      <c r="S12" s="115" t="s">
        <v>256</v>
      </c>
      <c r="T12" s="115" t="s">
        <v>257</v>
      </c>
      <c r="U12" s="115" t="s">
        <v>258</v>
      </c>
      <c r="V12" s="115" t="s">
        <v>259</v>
      </c>
      <c r="W12" s="115" t="s">
        <v>149</v>
      </c>
      <c r="X12" s="115" t="s">
        <v>125</v>
      </c>
      <c r="Y12" s="115" t="s">
        <v>126</v>
      </c>
      <c r="Z12" s="117">
        <v>150</v>
      </c>
      <c r="AA12" s="115" t="s">
        <v>127</v>
      </c>
      <c r="AB12" s="115" t="s">
        <v>128</v>
      </c>
      <c r="AC12" s="117">
        <v>0</v>
      </c>
      <c r="AD12" s="117">
        <v>50</v>
      </c>
      <c r="AE12" s="117">
        <v>50</v>
      </c>
      <c r="AF12" s="117">
        <v>50</v>
      </c>
      <c r="AG12" s="118"/>
      <c r="AH12" s="118" t="s">
        <v>260</v>
      </c>
      <c r="AI12" s="118" t="s">
        <v>261</v>
      </c>
      <c r="AJ12" s="115" t="s">
        <v>262</v>
      </c>
      <c r="AK12" s="115" t="s">
        <v>263</v>
      </c>
      <c r="AL12" s="115"/>
      <c r="AM12" s="116"/>
      <c r="AN12" s="119"/>
      <c r="AO12" s="120"/>
      <c r="AP12" s="116">
        <v>280</v>
      </c>
      <c r="AQ12" s="119">
        <v>1</v>
      </c>
      <c r="AR12" s="120" t="s">
        <v>135</v>
      </c>
      <c r="AS12" s="116">
        <v>693</v>
      </c>
      <c r="AT12" s="121">
        <v>1</v>
      </c>
      <c r="AU12" s="120" t="s">
        <v>135</v>
      </c>
      <c r="AV12" s="117">
        <v>973</v>
      </c>
      <c r="AW12" s="121">
        <v>1</v>
      </c>
      <c r="AX12" s="120" t="s">
        <v>135</v>
      </c>
      <c r="AY12" s="122">
        <v>0</v>
      </c>
      <c r="AZ12" s="122">
        <v>0</v>
      </c>
      <c r="BA12" s="122">
        <v>0</v>
      </c>
      <c r="BB12" s="122">
        <v>0</v>
      </c>
      <c r="BC12" s="122">
        <v>0</v>
      </c>
      <c r="BD12" s="122">
        <v>0</v>
      </c>
      <c r="BE12" s="122">
        <v>0</v>
      </c>
      <c r="BF12" s="122">
        <v>0</v>
      </c>
      <c r="BG12" s="122">
        <v>0</v>
      </c>
      <c r="BH12" s="122">
        <v>0</v>
      </c>
      <c r="BI12" s="122">
        <v>0</v>
      </c>
      <c r="BJ12" s="122">
        <v>0</v>
      </c>
      <c r="BK12" s="122">
        <v>0</v>
      </c>
      <c r="BL12" s="122">
        <v>0</v>
      </c>
      <c r="BM12" s="122">
        <v>0</v>
      </c>
      <c r="BN12" s="122">
        <v>0</v>
      </c>
      <c r="BO12" s="122">
        <v>0</v>
      </c>
      <c r="BP12" s="122">
        <v>0</v>
      </c>
      <c r="BQ12" s="122">
        <v>0</v>
      </c>
      <c r="BR12" s="122">
        <v>0</v>
      </c>
      <c r="BS12" s="122">
        <v>0</v>
      </c>
      <c r="BT12" s="122">
        <v>0</v>
      </c>
      <c r="BU12" s="122">
        <v>0</v>
      </c>
      <c r="BV12" s="122">
        <v>0</v>
      </c>
      <c r="BW12" s="122">
        <v>0</v>
      </c>
      <c r="BX12" s="122">
        <v>0</v>
      </c>
      <c r="BY12" s="122">
        <v>0</v>
      </c>
      <c r="BZ12" s="122">
        <v>0</v>
      </c>
      <c r="CA12" s="122">
        <v>0</v>
      </c>
      <c r="CB12" s="122">
        <v>0</v>
      </c>
      <c r="CC12" s="122">
        <v>0</v>
      </c>
      <c r="CD12" s="122">
        <v>0</v>
      </c>
      <c r="CE12" s="122">
        <v>0</v>
      </c>
      <c r="CF12" s="122">
        <v>0</v>
      </c>
      <c r="CG12" s="122">
        <v>0</v>
      </c>
      <c r="CH12" s="122">
        <v>0</v>
      </c>
      <c r="CI12" s="122">
        <v>0</v>
      </c>
      <c r="CJ12" s="122">
        <v>0</v>
      </c>
      <c r="CK12" s="122">
        <v>0</v>
      </c>
      <c r="CL12" s="122">
        <v>0</v>
      </c>
      <c r="CM12" s="122">
        <v>0</v>
      </c>
      <c r="CN12" s="122">
        <v>0</v>
      </c>
      <c r="CO12" s="122">
        <v>0</v>
      </c>
      <c r="CP12" s="122">
        <v>0</v>
      </c>
      <c r="CQ12" s="122">
        <v>0</v>
      </c>
      <c r="CR12" s="115" t="s">
        <v>264</v>
      </c>
      <c r="CS12" s="115" t="s">
        <v>265</v>
      </c>
    </row>
    <row r="13" spans="1:97" ht="70.349999999999994" hidden="1" customHeight="1" x14ac:dyDescent="0.25">
      <c r="A13" s="114" t="s">
        <v>266</v>
      </c>
      <c r="B13" s="115" t="s">
        <v>113</v>
      </c>
      <c r="C13" s="115" t="s">
        <v>104</v>
      </c>
      <c r="D13" s="115" t="s">
        <v>195</v>
      </c>
      <c r="E13" s="116" t="s">
        <v>196</v>
      </c>
      <c r="F13" s="115" t="s">
        <v>107</v>
      </c>
      <c r="G13" s="115" t="s">
        <v>108</v>
      </c>
      <c r="H13" s="115" t="s">
        <v>197</v>
      </c>
      <c r="I13" s="116" t="s">
        <v>198</v>
      </c>
      <c r="J13" s="115" t="s">
        <v>199</v>
      </c>
      <c r="K13" s="115" t="s">
        <v>112</v>
      </c>
      <c r="L13" s="115" t="s">
        <v>139</v>
      </c>
      <c r="M13" s="115" t="s">
        <v>200</v>
      </c>
      <c r="N13" s="115" t="s">
        <v>115</v>
      </c>
      <c r="O13" s="115" t="s">
        <v>116</v>
      </c>
      <c r="P13" s="115" t="s">
        <v>117</v>
      </c>
      <c r="Q13" s="115" t="s">
        <v>118</v>
      </c>
      <c r="R13" s="115" t="s">
        <v>255</v>
      </c>
      <c r="S13" s="115" t="s">
        <v>256</v>
      </c>
      <c r="T13" s="115" t="s">
        <v>257</v>
      </c>
      <c r="U13" s="115" t="s">
        <v>258</v>
      </c>
      <c r="V13" s="115" t="s">
        <v>259</v>
      </c>
      <c r="W13" s="115" t="s">
        <v>149</v>
      </c>
      <c r="X13" s="115" t="s">
        <v>125</v>
      </c>
      <c r="Y13" s="115" t="s">
        <v>126</v>
      </c>
      <c r="Z13" s="117">
        <v>150</v>
      </c>
      <c r="AA13" s="115" t="s">
        <v>127</v>
      </c>
      <c r="AB13" s="115" t="s">
        <v>128</v>
      </c>
      <c r="AC13" s="117">
        <v>0</v>
      </c>
      <c r="AD13" s="117">
        <v>50</v>
      </c>
      <c r="AE13" s="117">
        <v>50</v>
      </c>
      <c r="AF13" s="117">
        <v>50</v>
      </c>
      <c r="AG13" s="118" t="s">
        <v>267</v>
      </c>
      <c r="AH13" s="118" t="s">
        <v>268</v>
      </c>
      <c r="AI13" s="118" t="s">
        <v>269</v>
      </c>
      <c r="AJ13" s="115" t="s">
        <v>270</v>
      </c>
      <c r="AK13" s="115"/>
      <c r="AL13" s="115" t="s">
        <v>271</v>
      </c>
      <c r="AM13" s="116">
        <v>174</v>
      </c>
      <c r="AN13" s="119">
        <v>1</v>
      </c>
      <c r="AO13" s="120" t="s">
        <v>135</v>
      </c>
      <c r="AP13" s="116">
        <v>50</v>
      </c>
      <c r="AQ13" s="119">
        <v>1</v>
      </c>
      <c r="AR13" s="120" t="s">
        <v>135</v>
      </c>
      <c r="AS13" s="116"/>
      <c r="AT13" s="121">
        <v>1</v>
      </c>
      <c r="AU13" s="120" t="s">
        <v>135</v>
      </c>
      <c r="AV13" s="117">
        <v>224</v>
      </c>
      <c r="AW13" s="121">
        <v>1</v>
      </c>
      <c r="AX13" s="120" t="s">
        <v>135</v>
      </c>
      <c r="AY13" s="122">
        <v>0</v>
      </c>
      <c r="AZ13" s="122">
        <v>0</v>
      </c>
      <c r="BA13" s="122">
        <v>0</v>
      </c>
      <c r="BB13" s="122">
        <v>0</v>
      </c>
      <c r="BC13" s="122">
        <v>0</v>
      </c>
      <c r="BD13" s="122">
        <v>0</v>
      </c>
      <c r="BE13" s="122">
        <v>0</v>
      </c>
      <c r="BF13" s="122">
        <v>0</v>
      </c>
      <c r="BG13" s="122">
        <v>0</v>
      </c>
      <c r="BH13" s="122">
        <v>0</v>
      </c>
      <c r="BI13" s="122">
        <v>0</v>
      </c>
      <c r="BJ13" s="122">
        <v>0</v>
      </c>
      <c r="BK13" s="122">
        <v>0</v>
      </c>
      <c r="BL13" s="122">
        <v>0</v>
      </c>
      <c r="BM13" s="122">
        <v>0</v>
      </c>
      <c r="BN13" s="122">
        <v>0</v>
      </c>
      <c r="BO13" s="122">
        <v>0</v>
      </c>
      <c r="BP13" s="122">
        <v>0</v>
      </c>
      <c r="BQ13" s="122">
        <v>0</v>
      </c>
      <c r="BR13" s="122">
        <v>0</v>
      </c>
      <c r="BS13" s="122">
        <v>0</v>
      </c>
      <c r="BT13" s="122">
        <v>0</v>
      </c>
      <c r="BU13" s="122">
        <v>0</v>
      </c>
      <c r="BV13" s="122">
        <v>0</v>
      </c>
      <c r="BW13" s="122">
        <v>0</v>
      </c>
      <c r="BX13" s="122">
        <v>0</v>
      </c>
      <c r="BY13" s="122">
        <v>0</v>
      </c>
      <c r="BZ13" s="122">
        <v>0</v>
      </c>
      <c r="CA13" s="122">
        <v>0</v>
      </c>
      <c r="CB13" s="122">
        <v>0</v>
      </c>
      <c r="CC13" s="122">
        <v>0</v>
      </c>
      <c r="CD13" s="122">
        <v>0</v>
      </c>
      <c r="CE13" s="122">
        <v>0</v>
      </c>
      <c r="CF13" s="122">
        <v>0</v>
      </c>
      <c r="CG13" s="122">
        <v>0</v>
      </c>
      <c r="CH13" s="122">
        <v>0</v>
      </c>
      <c r="CI13" s="122">
        <v>0</v>
      </c>
      <c r="CJ13" s="122">
        <v>0</v>
      </c>
      <c r="CK13" s="122">
        <v>0</v>
      </c>
      <c r="CL13" s="122">
        <v>0</v>
      </c>
      <c r="CM13" s="122">
        <v>0</v>
      </c>
      <c r="CN13" s="122">
        <v>0</v>
      </c>
      <c r="CO13" s="122">
        <v>0</v>
      </c>
      <c r="CP13" s="122">
        <v>0</v>
      </c>
      <c r="CQ13" s="122">
        <v>0</v>
      </c>
      <c r="CR13" s="115"/>
      <c r="CS13" s="115" t="s">
        <v>265</v>
      </c>
    </row>
    <row r="14" spans="1:97" ht="70.349999999999994" hidden="1" customHeight="1" x14ac:dyDescent="0.25">
      <c r="A14" s="114" t="s">
        <v>272</v>
      </c>
      <c r="B14" s="115" t="s">
        <v>139</v>
      </c>
      <c r="C14" s="115" t="s">
        <v>104</v>
      </c>
      <c r="D14" s="115" t="s">
        <v>195</v>
      </c>
      <c r="E14" s="116" t="s">
        <v>196</v>
      </c>
      <c r="F14" s="115" t="s">
        <v>107</v>
      </c>
      <c r="G14" s="115" t="s">
        <v>108</v>
      </c>
      <c r="H14" s="115" t="s">
        <v>197</v>
      </c>
      <c r="I14" s="116" t="s">
        <v>198</v>
      </c>
      <c r="J14" s="115" t="s">
        <v>199</v>
      </c>
      <c r="K14" s="115" t="s">
        <v>112</v>
      </c>
      <c r="L14" s="115" t="s">
        <v>139</v>
      </c>
      <c r="M14" s="115" t="s">
        <v>200</v>
      </c>
      <c r="N14" s="115" t="s">
        <v>115</v>
      </c>
      <c r="O14" s="115" t="s">
        <v>116</v>
      </c>
      <c r="P14" s="115" t="s">
        <v>117</v>
      </c>
      <c r="Q14" s="115" t="s">
        <v>118</v>
      </c>
      <c r="R14" s="115" t="s">
        <v>273</v>
      </c>
      <c r="S14" s="115" t="s">
        <v>274</v>
      </c>
      <c r="T14" s="115" t="s">
        <v>275</v>
      </c>
      <c r="U14" s="115" t="s">
        <v>276</v>
      </c>
      <c r="V14" s="115" t="s">
        <v>277</v>
      </c>
      <c r="W14" s="115" t="s">
        <v>278</v>
      </c>
      <c r="X14" s="115" t="s">
        <v>125</v>
      </c>
      <c r="Y14" s="115" t="s">
        <v>171</v>
      </c>
      <c r="Z14" s="117">
        <v>820</v>
      </c>
      <c r="AA14" s="115" t="s">
        <v>186</v>
      </c>
      <c r="AB14" s="115" t="s">
        <v>128</v>
      </c>
      <c r="AC14" s="117">
        <v>820</v>
      </c>
      <c r="AD14" s="117">
        <v>820</v>
      </c>
      <c r="AE14" s="117">
        <v>820</v>
      </c>
      <c r="AF14" s="117">
        <v>820</v>
      </c>
      <c r="AG14" s="118" t="s">
        <v>279</v>
      </c>
      <c r="AH14" s="118" t="s">
        <v>280</v>
      </c>
      <c r="AI14" s="118" t="s">
        <v>281</v>
      </c>
      <c r="AJ14" s="115" t="s">
        <v>282</v>
      </c>
      <c r="AK14" s="115" t="s">
        <v>283</v>
      </c>
      <c r="AL14" s="115" t="s">
        <v>284</v>
      </c>
      <c r="AM14" s="116">
        <v>2601</v>
      </c>
      <c r="AN14" s="119">
        <v>1</v>
      </c>
      <c r="AO14" s="120" t="s">
        <v>135</v>
      </c>
      <c r="AP14" s="116">
        <v>820</v>
      </c>
      <c r="AQ14" s="119">
        <v>1</v>
      </c>
      <c r="AR14" s="120" t="s">
        <v>135</v>
      </c>
      <c r="AS14" s="116">
        <v>620</v>
      </c>
      <c r="AT14" s="121">
        <v>1</v>
      </c>
      <c r="AU14" s="120" t="s">
        <v>135</v>
      </c>
      <c r="AV14" s="117">
        <v>4041</v>
      </c>
      <c r="AW14" s="121">
        <v>1</v>
      </c>
      <c r="AX14" s="120" t="s">
        <v>135</v>
      </c>
      <c r="AY14" s="122">
        <v>50000000</v>
      </c>
      <c r="AZ14" s="122">
        <v>0</v>
      </c>
      <c r="BA14" s="122">
        <v>0</v>
      </c>
      <c r="BB14" s="122">
        <v>0</v>
      </c>
      <c r="BC14" s="122">
        <v>0</v>
      </c>
      <c r="BD14" s="122">
        <v>0</v>
      </c>
      <c r="BE14" s="122">
        <v>0</v>
      </c>
      <c r="BF14" s="122">
        <v>0</v>
      </c>
      <c r="BG14" s="122">
        <v>1000000000</v>
      </c>
      <c r="BH14" s="122">
        <v>0</v>
      </c>
      <c r="BI14" s="122">
        <v>1050000000</v>
      </c>
      <c r="BJ14" s="122">
        <v>52500000</v>
      </c>
      <c r="BK14" s="122">
        <v>0</v>
      </c>
      <c r="BL14" s="122">
        <v>0</v>
      </c>
      <c r="BM14" s="122">
        <v>0</v>
      </c>
      <c r="BN14" s="122">
        <v>0</v>
      </c>
      <c r="BO14" s="122">
        <v>0</v>
      </c>
      <c r="BP14" s="122">
        <v>0</v>
      </c>
      <c r="BQ14" s="122">
        <v>0</v>
      </c>
      <c r="BR14" s="122">
        <v>1000000000</v>
      </c>
      <c r="BS14" s="122">
        <v>0</v>
      </c>
      <c r="BT14" s="122">
        <v>1052500000</v>
      </c>
      <c r="BU14" s="122">
        <v>55125000</v>
      </c>
      <c r="BV14" s="122">
        <v>0</v>
      </c>
      <c r="BW14" s="122">
        <v>0</v>
      </c>
      <c r="BX14" s="122">
        <v>0</v>
      </c>
      <c r="BY14" s="122">
        <v>0</v>
      </c>
      <c r="BZ14" s="122">
        <v>0</v>
      </c>
      <c r="CA14" s="122">
        <v>0</v>
      </c>
      <c r="CB14" s="122">
        <v>0</v>
      </c>
      <c r="CC14" s="122">
        <v>1000000000</v>
      </c>
      <c r="CD14" s="122">
        <v>0</v>
      </c>
      <c r="CE14" s="122">
        <v>1055125000</v>
      </c>
      <c r="CF14" s="122">
        <v>57881250</v>
      </c>
      <c r="CG14" s="122">
        <v>0</v>
      </c>
      <c r="CH14" s="122">
        <v>0</v>
      </c>
      <c r="CI14" s="122">
        <v>0</v>
      </c>
      <c r="CJ14" s="122">
        <v>0</v>
      </c>
      <c r="CK14" s="122">
        <v>0</v>
      </c>
      <c r="CL14" s="122">
        <v>0</v>
      </c>
      <c r="CM14" s="122">
        <v>0</v>
      </c>
      <c r="CN14" s="122">
        <v>1000000000</v>
      </c>
      <c r="CO14" s="122">
        <v>0</v>
      </c>
      <c r="CP14" s="122">
        <v>1057881250</v>
      </c>
      <c r="CQ14" s="122">
        <v>4215506250</v>
      </c>
      <c r="CR14" s="115" t="s">
        <v>285</v>
      </c>
      <c r="CS14" s="115" t="s">
        <v>286</v>
      </c>
    </row>
    <row r="15" spans="1:97" ht="70.349999999999994" hidden="1" customHeight="1" x14ac:dyDescent="0.25">
      <c r="A15" s="114" t="s">
        <v>287</v>
      </c>
      <c r="B15" s="115" t="s">
        <v>179</v>
      </c>
      <c r="C15" s="115" t="s">
        <v>104</v>
      </c>
      <c r="D15" s="115" t="s">
        <v>195</v>
      </c>
      <c r="E15" s="116" t="s">
        <v>196</v>
      </c>
      <c r="F15" s="115" t="s">
        <v>107</v>
      </c>
      <c r="G15" s="115" t="s">
        <v>108</v>
      </c>
      <c r="H15" s="115" t="s">
        <v>197</v>
      </c>
      <c r="I15" s="116" t="s">
        <v>198</v>
      </c>
      <c r="J15" s="115" t="s">
        <v>199</v>
      </c>
      <c r="K15" s="115" t="s">
        <v>112</v>
      </c>
      <c r="L15" s="115" t="s">
        <v>139</v>
      </c>
      <c r="M15" s="115" t="s">
        <v>200</v>
      </c>
      <c r="N15" s="115" t="s">
        <v>140</v>
      </c>
      <c r="O15" s="115" t="s">
        <v>141</v>
      </c>
      <c r="P15" s="115" t="s">
        <v>142</v>
      </c>
      <c r="Q15" s="115" t="s">
        <v>143</v>
      </c>
      <c r="R15" s="115" t="s">
        <v>288</v>
      </c>
      <c r="S15" s="115" t="s">
        <v>289</v>
      </c>
      <c r="T15" s="115" t="s">
        <v>290</v>
      </c>
      <c r="U15" s="115" t="s">
        <v>291</v>
      </c>
      <c r="V15" s="115" t="s">
        <v>292</v>
      </c>
      <c r="W15" s="115" t="s">
        <v>293</v>
      </c>
      <c r="X15" s="115" t="s">
        <v>125</v>
      </c>
      <c r="Y15" s="115" t="s">
        <v>171</v>
      </c>
      <c r="Z15" s="117">
        <v>1</v>
      </c>
      <c r="AA15" s="115" t="s">
        <v>127</v>
      </c>
      <c r="AB15" s="115" t="s">
        <v>128</v>
      </c>
      <c r="AC15" s="117">
        <v>0</v>
      </c>
      <c r="AD15" s="117">
        <v>0</v>
      </c>
      <c r="AE15" s="117">
        <v>1</v>
      </c>
      <c r="AF15" s="117">
        <v>0</v>
      </c>
      <c r="AG15" s="118"/>
      <c r="AH15" s="118" t="s">
        <v>294</v>
      </c>
      <c r="AI15" s="118"/>
      <c r="AJ15" s="115" t="s">
        <v>295</v>
      </c>
      <c r="AK15" s="115"/>
      <c r="AL15" s="115"/>
      <c r="AM15" s="116"/>
      <c r="AN15" s="119"/>
      <c r="AO15" s="120"/>
      <c r="AP15" s="116">
        <v>0</v>
      </c>
      <c r="AQ15" s="119"/>
      <c r="AR15" s="120"/>
      <c r="AS15" s="116"/>
      <c r="AT15" s="121">
        <v>0</v>
      </c>
      <c r="AU15" s="120" t="s">
        <v>175</v>
      </c>
      <c r="AV15" s="117">
        <v>0</v>
      </c>
      <c r="AW15" s="121">
        <v>0</v>
      </c>
      <c r="AX15" s="120" t="s">
        <v>175</v>
      </c>
      <c r="AY15" s="122">
        <v>75000000</v>
      </c>
      <c r="AZ15" s="122">
        <v>0</v>
      </c>
      <c r="BA15" s="122">
        <v>0</v>
      </c>
      <c r="BB15" s="122">
        <v>0</v>
      </c>
      <c r="BC15" s="122">
        <v>0</v>
      </c>
      <c r="BD15" s="122">
        <v>0</v>
      </c>
      <c r="BE15" s="122">
        <v>0</v>
      </c>
      <c r="BF15" s="122">
        <v>0</v>
      </c>
      <c r="BG15" s="122">
        <v>0</v>
      </c>
      <c r="BH15" s="122">
        <v>0</v>
      </c>
      <c r="BI15" s="122">
        <v>75000000</v>
      </c>
      <c r="BJ15" s="122">
        <v>78750000</v>
      </c>
      <c r="BK15" s="122">
        <v>0</v>
      </c>
      <c r="BL15" s="122">
        <v>0</v>
      </c>
      <c r="BM15" s="122">
        <v>0</v>
      </c>
      <c r="BN15" s="122">
        <v>0</v>
      </c>
      <c r="BO15" s="122">
        <v>0</v>
      </c>
      <c r="BP15" s="122">
        <v>0</v>
      </c>
      <c r="BQ15" s="122">
        <v>0</v>
      </c>
      <c r="BR15" s="122">
        <v>0</v>
      </c>
      <c r="BS15" s="122">
        <v>0</v>
      </c>
      <c r="BT15" s="122">
        <v>78750000</v>
      </c>
      <c r="BU15" s="122">
        <v>82687500</v>
      </c>
      <c r="BV15" s="122">
        <v>0</v>
      </c>
      <c r="BW15" s="122">
        <v>0</v>
      </c>
      <c r="BX15" s="122">
        <v>0</v>
      </c>
      <c r="BY15" s="122">
        <v>0</v>
      </c>
      <c r="BZ15" s="122">
        <v>0</v>
      </c>
      <c r="CA15" s="122">
        <v>0</v>
      </c>
      <c r="CB15" s="122">
        <v>0</v>
      </c>
      <c r="CC15" s="122">
        <v>0</v>
      </c>
      <c r="CD15" s="122">
        <v>0</v>
      </c>
      <c r="CE15" s="122">
        <v>82687500</v>
      </c>
      <c r="CF15" s="122">
        <v>86821875</v>
      </c>
      <c r="CG15" s="122">
        <v>0</v>
      </c>
      <c r="CH15" s="122">
        <v>0</v>
      </c>
      <c r="CI15" s="122">
        <v>0</v>
      </c>
      <c r="CJ15" s="122">
        <v>0</v>
      </c>
      <c r="CK15" s="122">
        <v>0</v>
      </c>
      <c r="CL15" s="122">
        <v>0</v>
      </c>
      <c r="CM15" s="122">
        <v>0</v>
      </c>
      <c r="CN15" s="122">
        <v>0</v>
      </c>
      <c r="CO15" s="122">
        <v>0</v>
      </c>
      <c r="CP15" s="122">
        <v>86821875</v>
      </c>
      <c r="CQ15" s="122">
        <v>323259375</v>
      </c>
      <c r="CR15" s="115" t="s">
        <v>296</v>
      </c>
      <c r="CS15" s="115" t="s">
        <v>297</v>
      </c>
    </row>
    <row r="16" spans="1:97" ht="70.349999999999994" hidden="1" customHeight="1" x14ac:dyDescent="0.25">
      <c r="A16" s="114" t="s">
        <v>298</v>
      </c>
      <c r="B16" s="115" t="s">
        <v>113</v>
      </c>
      <c r="C16" s="115" t="s">
        <v>104</v>
      </c>
      <c r="D16" s="115" t="s">
        <v>299</v>
      </c>
      <c r="E16" s="116" t="s">
        <v>106</v>
      </c>
      <c r="F16" s="115" t="s">
        <v>107</v>
      </c>
      <c r="G16" s="115" t="s">
        <v>108</v>
      </c>
      <c r="H16" s="115" t="s">
        <v>300</v>
      </c>
      <c r="I16" s="116" t="s">
        <v>110</v>
      </c>
      <c r="J16" s="115" t="s">
        <v>301</v>
      </c>
      <c r="K16" s="115" t="s">
        <v>112</v>
      </c>
      <c r="L16" s="115" t="s">
        <v>179</v>
      </c>
      <c r="M16" s="115" t="s">
        <v>302</v>
      </c>
      <c r="N16" s="115" t="s">
        <v>115</v>
      </c>
      <c r="O16" s="115" t="s">
        <v>116</v>
      </c>
      <c r="P16" s="115" t="s">
        <v>303</v>
      </c>
      <c r="Q16" s="115" t="s">
        <v>304</v>
      </c>
      <c r="R16" s="115" t="s">
        <v>305</v>
      </c>
      <c r="S16" s="115" t="s">
        <v>306</v>
      </c>
      <c r="T16" s="115" t="s">
        <v>307</v>
      </c>
      <c r="U16" s="115" t="s">
        <v>308</v>
      </c>
      <c r="V16" s="115" t="s">
        <v>309</v>
      </c>
      <c r="W16" s="115" t="s">
        <v>310</v>
      </c>
      <c r="X16" s="115" t="s">
        <v>125</v>
      </c>
      <c r="Y16" s="115" t="s">
        <v>126</v>
      </c>
      <c r="Z16" s="117">
        <v>7200</v>
      </c>
      <c r="AA16" s="115" t="s">
        <v>127</v>
      </c>
      <c r="AB16" s="115" t="s">
        <v>128</v>
      </c>
      <c r="AC16" s="117">
        <v>2800</v>
      </c>
      <c r="AD16" s="117">
        <v>1700</v>
      </c>
      <c r="AE16" s="117">
        <v>1700</v>
      </c>
      <c r="AF16" s="117">
        <v>1000</v>
      </c>
      <c r="AG16" s="118" t="s">
        <v>311</v>
      </c>
      <c r="AH16" s="118" t="s">
        <v>312</v>
      </c>
      <c r="AI16" s="118" t="s">
        <v>313</v>
      </c>
      <c r="AJ16" s="115" t="s">
        <v>314</v>
      </c>
      <c r="AK16" s="115"/>
      <c r="AL16" s="115" t="s">
        <v>315</v>
      </c>
      <c r="AM16" s="116">
        <v>3768</v>
      </c>
      <c r="AN16" s="119">
        <v>1</v>
      </c>
      <c r="AO16" s="120" t="s">
        <v>135</v>
      </c>
      <c r="AP16" s="116">
        <v>2517</v>
      </c>
      <c r="AQ16" s="119">
        <v>1</v>
      </c>
      <c r="AR16" s="120" t="s">
        <v>135</v>
      </c>
      <c r="AS16" s="116"/>
      <c r="AT16" s="121">
        <v>1</v>
      </c>
      <c r="AU16" s="120" t="s">
        <v>135</v>
      </c>
      <c r="AV16" s="117">
        <v>6285</v>
      </c>
      <c r="AW16" s="121">
        <v>0.87291666666666667</v>
      </c>
      <c r="AX16" s="120" t="s">
        <v>174</v>
      </c>
      <c r="AY16" s="122">
        <v>0</v>
      </c>
      <c r="AZ16" s="122">
        <v>5806752907.4991398</v>
      </c>
      <c r="BA16" s="122">
        <v>0</v>
      </c>
      <c r="BB16" s="122">
        <v>0</v>
      </c>
      <c r="BC16" s="122">
        <v>0</v>
      </c>
      <c r="BD16" s="122">
        <v>0</v>
      </c>
      <c r="BE16" s="122">
        <v>0</v>
      </c>
      <c r="BF16" s="122">
        <v>0</v>
      </c>
      <c r="BG16" s="122">
        <v>0</v>
      </c>
      <c r="BH16" s="122">
        <v>0</v>
      </c>
      <c r="BI16" s="122">
        <v>5806752907.4991398</v>
      </c>
      <c r="BJ16" s="122">
        <v>0</v>
      </c>
      <c r="BK16" s="122">
        <v>7766532013.7800999</v>
      </c>
      <c r="BL16" s="122">
        <v>0</v>
      </c>
      <c r="BM16" s="122">
        <v>0</v>
      </c>
      <c r="BN16" s="122">
        <v>0</v>
      </c>
      <c r="BO16" s="122">
        <v>0</v>
      </c>
      <c r="BP16" s="122">
        <v>0</v>
      </c>
      <c r="BQ16" s="122">
        <v>0</v>
      </c>
      <c r="BR16" s="122">
        <v>0</v>
      </c>
      <c r="BS16" s="122">
        <v>0</v>
      </c>
      <c r="BT16" s="122">
        <v>7766532013.7800999</v>
      </c>
      <c r="BU16" s="122">
        <v>0</v>
      </c>
      <c r="BV16" s="122">
        <v>8232523934.6069069</v>
      </c>
      <c r="BW16" s="122">
        <v>0</v>
      </c>
      <c r="BX16" s="122">
        <v>0</v>
      </c>
      <c r="BY16" s="122">
        <v>0</v>
      </c>
      <c r="BZ16" s="122">
        <v>0</v>
      </c>
      <c r="CA16" s="122">
        <v>0</v>
      </c>
      <c r="CB16" s="122">
        <v>0</v>
      </c>
      <c r="CC16" s="122">
        <v>0</v>
      </c>
      <c r="CD16" s="122">
        <v>0</v>
      </c>
      <c r="CE16" s="122">
        <v>8232523934.6069069</v>
      </c>
      <c r="CF16" s="122">
        <v>0</v>
      </c>
      <c r="CG16" s="122">
        <v>8726475370.683321</v>
      </c>
      <c r="CH16" s="122">
        <v>0</v>
      </c>
      <c r="CI16" s="122">
        <v>0</v>
      </c>
      <c r="CJ16" s="122">
        <v>0</v>
      </c>
      <c r="CK16" s="122">
        <v>0</v>
      </c>
      <c r="CL16" s="122">
        <v>0</v>
      </c>
      <c r="CM16" s="122">
        <v>0</v>
      </c>
      <c r="CN16" s="122">
        <v>0</v>
      </c>
      <c r="CO16" s="122">
        <v>0</v>
      </c>
      <c r="CP16" s="122">
        <v>8726475370.683321</v>
      </c>
      <c r="CQ16" s="122">
        <v>30532284226.569469</v>
      </c>
      <c r="CR16" s="115" t="s">
        <v>316</v>
      </c>
      <c r="CS16" s="115" t="s">
        <v>317</v>
      </c>
    </row>
    <row r="17" spans="1:97" ht="70.349999999999994" hidden="1" customHeight="1" x14ac:dyDescent="0.25">
      <c r="A17" s="114" t="s">
        <v>318</v>
      </c>
      <c r="B17" s="115" t="s">
        <v>103</v>
      </c>
      <c r="C17" s="115" t="s">
        <v>104</v>
      </c>
      <c r="D17" s="115" t="s">
        <v>299</v>
      </c>
      <c r="E17" s="116" t="s">
        <v>106</v>
      </c>
      <c r="F17" s="115" t="s">
        <v>107</v>
      </c>
      <c r="G17" s="115" t="s">
        <v>108</v>
      </c>
      <c r="H17" s="115" t="s">
        <v>300</v>
      </c>
      <c r="I17" s="116" t="s">
        <v>110</v>
      </c>
      <c r="J17" s="115" t="s">
        <v>301</v>
      </c>
      <c r="K17" s="115" t="s">
        <v>112</v>
      </c>
      <c r="L17" s="115" t="s">
        <v>179</v>
      </c>
      <c r="M17" s="115" t="s">
        <v>302</v>
      </c>
      <c r="N17" s="115" t="s">
        <v>115</v>
      </c>
      <c r="O17" s="115" t="s">
        <v>116</v>
      </c>
      <c r="P17" s="115" t="s">
        <v>303</v>
      </c>
      <c r="Q17" s="115" t="s">
        <v>304</v>
      </c>
      <c r="R17" s="115" t="s">
        <v>319</v>
      </c>
      <c r="S17" s="115" t="s">
        <v>320</v>
      </c>
      <c r="T17" s="115" t="s">
        <v>321</v>
      </c>
      <c r="U17" s="115" t="s">
        <v>322</v>
      </c>
      <c r="V17" s="115" t="s">
        <v>323</v>
      </c>
      <c r="W17" s="115" t="s">
        <v>324</v>
      </c>
      <c r="X17" s="115" t="s">
        <v>125</v>
      </c>
      <c r="Y17" s="115" t="s">
        <v>126</v>
      </c>
      <c r="Z17" s="117">
        <v>80</v>
      </c>
      <c r="AA17" s="115" t="s">
        <v>127</v>
      </c>
      <c r="AB17" s="115" t="s">
        <v>128</v>
      </c>
      <c r="AC17" s="117">
        <v>0</v>
      </c>
      <c r="AD17" s="117">
        <v>30</v>
      </c>
      <c r="AE17" s="117">
        <v>30</v>
      </c>
      <c r="AF17" s="117">
        <v>20</v>
      </c>
      <c r="AG17" s="118"/>
      <c r="AH17" s="118" t="s">
        <v>325</v>
      </c>
      <c r="AI17" s="118" t="s">
        <v>326</v>
      </c>
      <c r="AJ17" s="115" t="s">
        <v>327</v>
      </c>
      <c r="AK17" s="115"/>
      <c r="AL17" s="115" t="s">
        <v>328</v>
      </c>
      <c r="AM17" s="116"/>
      <c r="AN17" s="119"/>
      <c r="AO17" s="120"/>
      <c r="AP17" s="116">
        <v>271</v>
      </c>
      <c r="AQ17" s="119">
        <v>1</v>
      </c>
      <c r="AR17" s="120" t="s">
        <v>135</v>
      </c>
      <c r="AS17" s="116"/>
      <c r="AT17" s="121">
        <v>1</v>
      </c>
      <c r="AU17" s="120" t="s">
        <v>135</v>
      </c>
      <c r="AV17" s="117">
        <v>271</v>
      </c>
      <c r="AW17" s="121">
        <v>1</v>
      </c>
      <c r="AX17" s="120" t="s">
        <v>135</v>
      </c>
      <c r="AY17" s="122">
        <v>0</v>
      </c>
      <c r="AZ17" s="122">
        <v>314620000</v>
      </c>
      <c r="BA17" s="122">
        <v>0</v>
      </c>
      <c r="BB17" s="122">
        <v>0</v>
      </c>
      <c r="BC17" s="122">
        <v>0</v>
      </c>
      <c r="BD17" s="122">
        <v>0</v>
      </c>
      <c r="BE17" s="122">
        <v>0</v>
      </c>
      <c r="BF17" s="122">
        <v>0</v>
      </c>
      <c r="BG17" s="122">
        <v>0</v>
      </c>
      <c r="BH17" s="122">
        <v>0</v>
      </c>
      <c r="BI17" s="122">
        <v>314620000</v>
      </c>
      <c r="BJ17" s="122">
        <v>0</v>
      </c>
      <c r="BK17" s="122">
        <v>354550000</v>
      </c>
      <c r="BL17" s="122">
        <v>0</v>
      </c>
      <c r="BM17" s="122">
        <v>0</v>
      </c>
      <c r="BN17" s="122">
        <v>0</v>
      </c>
      <c r="BO17" s="122">
        <v>0</v>
      </c>
      <c r="BP17" s="122">
        <v>0</v>
      </c>
      <c r="BQ17" s="122">
        <v>0</v>
      </c>
      <c r="BR17" s="122">
        <v>0</v>
      </c>
      <c r="BS17" s="122">
        <v>0</v>
      </c>
      <c r="BT17" s="122">
        <v>354550000</v>
      </c>
      <c r="BU17" s="122">
        <v>0</v>
      </c>
      <c r="BV17" s="122">
        <v>354820000</v>
      </c>
      <c r="BW17" s="122">
        <v>0</v>
      </c>
      <c r="BX17" s="122">
        <v>0</v>
      </c>
      <c r="BY17" s="122">
        <v>0</v>
      </c>
      <c r="BZ17" s="122">
        <v>0</v>
      </c>
      <c r="CA17" s="122">
        <v>0</v>
      </c>
      <c r="CB17" s="122">
        <v>0</v>
      </c>
      <c r="CC17" s="122">
        <v>0</v>
      </c>
      <c r="CD17" s="122">
        <v>0</v>
      </c>
      <c r="CE17" s="122">
        <v>354820000</v>
      </c>
      <c r="CF17" s="122">
        <v>0</v>
      </c>
      <c r="CG17" s="122">
        <v>423090000</v>
      </c>
      <c r="CH17" s="122">
        <v>0</v>
      </c>
      <c r="CI17" s="122">
        <v>0</v>
      </c>
      <c r="CJ17" s="122">
        <v>0</v>
      </c>
      <c r="CK17" s="122">
        <v>0</v>
      </c>
      <c r="CL17" s="122">
        <v>0</v>
      </c>
      <c r="CM17" s="122">
        <v>0</v>
      </c>
      <c r="CN17" s="122">
        <v>0</v>
      </c>
      <c r="CO17" s="122">
        <v>0</v>
      </c>
      <c r="CP17" s="122">
        <v>423090000</v>
      </c>
      <c r="CQ17" s="122">
        <v>1447080000</v>
      </c>
      <c r="CR17" s="115" t="s">
        <v>329</v>
      </c>
      <c r="CS17" s="115" t="s">
        <v>330</v>
      </c>
    </row>
    <row r="18" spans="1:97" ht="70.349999999999994" hidden="1" customHeight="1" x14ac:dyDescent="0.25">
      <c r="A18" s="114" t="s">
        <v>331</v>
      </c>
      <c r="B18" s="115" t="s">
        <v>139</v>
      </c>
      <c r="C18" s="115" t="s">
        <v>104</v>
      </c>
      <c r="D18" s="115" t="s">
        <v>299</v>
      </c>
      <c r="E18" s="116" t="s">
        <v>106</v>
      </c>
      <c r="F18" s="115" t="s">
        <v>107</v>
      </c>
      <c r="G18" s="115" t="s">
        <v>108</v>
      </c>
      <c r="H18" s="115" t="s">
        <v>300</v>
      </c>
      <c r="I18" s="116" t="s">
        <v>110</v>
      </c>
      <c r="J18" s="115" t="s">
        <v>301</v>
      </c>
      <c r="K18" s="115" t="s">
        <v>112</v>
      </c>
      <c r="L18" s="115" t="s">
        <v>179</v>
      </c>
      <c r="M18" s="115" t="s">
        <v>302</v>
      </c>
      <c r="N18" s="115" t="s">
        <v>115</v>
      </c>
      <c r="O18" s="115" t="s">
        <v>116</v>
      </c>
      <c r="P18" s="115" t="s">
        <v>303</v>
      </c>
      <c r="Q18" s="115" t="s">
        <v>304</v>
      </c>
      <c r="R18" s="115" t="s">
        <v>332</v>
      </c>
      <c r="S18" s="115" t="s">
        <v>333</v>
      </c>
      <c r="T18" s="115" t="s">
        <v>332</v>
      </c>
      <c r="U18" s="115" t="s">
        <v>334</v>
      </c>
      <c r="V18" s="115" t="s">
        <v>335</v>
      </c>
      <c r="W18" s="115" t="s">
        <v>336</v>
      </c>
      <c r="X18" s="115" t="s">
        <v>125</v>
      </c>
      <c r="Y18" s="115" t="s">
        <v>126</v>
      </c>
      <c r="Z18" s="117">
        <v>1</v>
      </c>
      <c r="AA18" s="115" t="s">
        <v>127</v>
      </c>
      <c r="AB18" s="115" t="s">
        <v>128</v>
      </c>
      <c r="AC18" s="117">
        <v>0</v>
      </c>
      <c r="AD18" s="117">
        <v>0</v>
      </c>
      <c r="AE18" s="117">
        <v>1</v>
      </c>
      <c r="AF18" s="117">
        <v>0</v>
      </c>
      <c r="AG18" s="118"/>
      <c r="AH18" s="118"/>
      <c r="AI18" s="118"/>
      <c r="AJ18" s="115"/>
      <c r="AK18" s="115"/>
      <c r="AL18" s="115"/>
      <c r="AM18" s="116"/>
      <c r="AN18" s="119"/>
      <c r="AO18" s="120"/>
      <c r="AP18" s="116"/>
      <c r="AQ18" s="119"/>
      <c r="AR18" s="120"/>
      <c r="AS18" s="116"/>
      <c r="AT18" s="121">
        <v>0</v>
      </c>
      <c r="AU18" s="120" t="s">
        <v>175</v>
      </c>
      <c r="AV18" s="117">
        <v>0</v>
      </c>
      <c r="AW18" s="121">
        <v>0</v>
      </c>
      <c r="AX18" s="120" t="s">
        <v>175</v>
      </c>
      <c r="AY18" s="122">
        <v>0</v>
      </c>
      <c r="AZ18" s="122">
        <v>3214069874.9995241</v>
      </c>
      <c r="BA18" s="122">
        <v>0</v>
      </c>
      <c r="BB18" s="122">
        <v>0</v>
      </c>
      <c r="BC18" s="122">
        <v>0</v>
      </c>
      <c r="BD18" s="122">
        <v>0</v>
      </c>
      <c r="BE18" s="122">
        <v>0</v>
      </c>
      <c r="BF18" s="122">
        <v>0</v>
      </c>
      <c r="BG18" s="122">
        <v>0</v>
      </c>
      <c r="BH18" s="122">
        <v>0</v>
      </c>
      <c r="BI18" s="122">
        <v>3214069874.9995241</v>
      </c>
      <c r="BJ18" s="122">
        <v>0</v>
      </c>
      <c r="BK18" s="122">
        <v>4298818457.8118629</v>
      </c>
      <c r="BL18" s="122">
        <v>0</v>
      </c>
      <c r="BM18" s="122">
        <v>0</v>
      </c>
      <c r="BN18" s="122">
        <v>0</v>
      </c>
      <c r="BO18" s="122">
        <v>0</v>
      </c>
      <c r="BP18" s="122">
        <v>0</v>
      </c>
      <c r="BQ18" s="122">
        <v>0</v>
      </c>
      <c r="BR18" s="122">
        <v>0</v>
      </c>
      <c r="BS18" s="122">
        <v>0</v>
      </c>
      <c r="BT18" s="122">
        <v>4298818457.8118629</v>
      </c>
      <c r="BU18" s="122">
        <v>0</v>
      </c>
      <c r="BV18" s="122">
        <v>4556747565.2805748</v>
      </c>
      <c r="BW18" s="122">
        <v>0</v>
      </c>
      <c r="BX18" s="122">
        <v>0</v>
      </c>
      <c r="BY18" s="122">
        <v>0</v>
      </c>
      <c r="BZ18" s="122">
        <v>0</v>
      </c>
      <c r="CA18" s="122">
        <v>0</v>
      </c>
      <c r="CB18" s="122">
        <v>0</v>
      </c>
      <c r="CC18" s="122">
        <v>0</v>
      </c>
      <c r="CD18" s="122">
        <v>0</v>
      </c>
      <c r="CE18" s="122">
        <v>4556747565.2805748</v>
      </c>
      <c r="CF18" s="122">
        <v>0</v>
      </c>
      <c r="CG18" s="122">
        <v>4830152419.1974096</v>
      </c>
      <c r="CH18" s="122">
        <v>0</v>
      </c>
      <c r="CI18" s="122">
        <v>0</v>
      </c>
      <c r="CJ18" s="122">
        <v>0</v>
      </c>
      <c r="CK18" s="122">
        <v>0</v>
      </c>
      <c r="CL18" s="122">
        <v>0</v>
      </c>
      <c r="CM18" s="122">
        <v>0</v>
      </c>
      <c r="CN18" s="122">
        <v>0</v>
      </c>
      <c r="CO18" s="122">
        <v>0</v>
      </c>
      <c r="CP18" s="122">
        <v>4830152419.1974096</v>
      </c>
      <c r="CQ18" s="122">
        <v>16899788317.28937</v>
      </c>
      <c r="CR18" s="115" t="s">
        <v>337</v>
      </c>
      <c r="CS18" s="115" t="s">
        <v>338</v>
      </c>
    </row>
    <row r="19" spans="1:97" ht="70.349999999999994" hidden="1" customHeight="1" x14ac:dyDescent="0.25">
      <c r="A19" s="114" t="s">
        <v>339</v>
      </c>
      <c r="B19" s="115" t="s">
        <v>113</v>
      </c>
      <c r="C19" s="115" t="s">
        <v>104</v>
      </c>
      <c r="D19" s="115" t="s">
        <v>340</v>
      </c>
      <c r="E19" s="116" t="s">
        <v>198</v>
      </c>
      <c r="F19" s="115" t="s">
        <v>107</v>
      </c>
      <c r="G19" s="115" t="s">
        <v>108</v>
      </c>
      <c r="H19" s="115" t="s">
        <v>341</v>
      </c>
      <c r="I19" s="116" t="s">
        <v>106</v>
      </c>
      <c r="J19" s="115" t="s">
        <v>111</v>
      </c>
      <c r="K19" s="115" t="s">
        <v>112</v>
      </c>
      <c r="L19" s="115" t="s">
        <v>254</v>
      </c>
      <c r="M19" s="115" t="s">
        <v>342</v>
      </c>
      <c r="N19" s="115" t="s">
        <v>115</v>
      </c>
      <c r="O19" s="115" t="s">
        <v>116</v>
      </c>
      <c r="P19" s="115" t="s">
        <v>303</v>
      </c>
      <c r="Q19" s="115" t="s">
        <v>304</v>
      </c>
      <c r="R19" s="115" t="s">
        <v>343</v>
      </c>
      <c r="S19" s="115" t="s">
        <v>344</v>
      </c>
      <c r="T19" s="115" t="s">
        <v>345</v>
      </c>
      <c r="U19" s="115" t="s">
        <v>346</v>
      </c>
      <c r="V19" s="115" t="s">
        <v>347</v>
      </c>
      <c r="W19" s="115" t="s">
        <v>149</v>
      </c>
      <c r="X19" s="115" t="s">
        <v>125</v>
      </c>
      <c r="Y19" s="115" t="s">
        <v>126</v>
      </c>
      <c r="Z19" s="117">
        <v>160</v>
      </c>
      <c r="AA19" s="115" t="s">
        <v>186</v>
      </c>
      <c r="AB19" s="115" t="s">
        <v>128</v>
      </c>
      <c r="AC19" s="117">
        <v>160</v>
      </c>
      <c r="AD19" s="117">
        <v>160</v>
      </c>
      <c r="AE19" s="117">
        <v>160</v>
      </c>
      <c r="AF19" s="117">
        <v>160</v>
      </c>
      <c r="AG19" s="118" t="s">
        <v>348</v>
      </c>
      <c r="AH19" s="118" t="s">
        <v>349</v>
      </c>
      <c r="AI19" s="118" t="s">
        <v>350</v>
      </c>
      <c r="AJ19" s="115" t="s">
        <v>351</v>
      </c>
      <c r="AK19" s="115" t="s">
        <v>352</v>
      </c>
      <c r="AL19" s="115" t="s">
        <v>353</v>
      </c>
      <c r="AM19" s="116">
        <v>72</v>
      </c>
      <c r="AN19" s="119">
        <v>0.45</v>
      </c>
      <c r="AO19" s="120" t="s">
        <v>235</v>
      </c>
      <c r="AP19" s="116">
        <v>144</v>
      </c>
      <c r="AQ19" s="119">
        <v>0.9</v>
      </c>
      <c r="AR19" s="120" t="s">
        <v>174</v>
      </c>
      <c r="AS19" s="116">
        <v>109</v>
      </c>
      <c r="AT19" s="121">
        <v>0.68125000000000002</v>
      </c>
      <c r="AU19" s="120" t="s">
        <v>174</v>
      </c>
      <c r="AV19" s="117">
        <v>325</v>
      </c>
      <c r="AW19" s="121">
        <v>1</v>
      </c>
      <c r="AX19" s="120" t="s">
        <v>135</v>
      </c>
      <c r="AY19" s="122">
        <v>60000000</v>
      </c>
      <c r="AZ19" s="122">
        <v>0</v>
      </c>
      <c r="BA19" s="122">
        <v>0</v>
      </c>
      <c r="BB19" s="122">
        <v>0</v>
      </c>
      <c r="BC19" s="122">
        <v>0</v>
      </c>
      <c r="BD19" s="122">
        <v>0</v>
      </c>
      <c r="BE19" s="122">
        <v>0</v>
      </c>
      <c r="BF19" s="122">
        <v>0</v>
      </c>
      <c r="BG19" s="122">
        <v>0</v>
      </c>
      <c r="BH19" s="122">
        <v>0</v>
      </c>
      <c r="BI19" s="122">
        <v>60000000</v>
      </c>
      <c r="BJ19" s="122">
        <v>63000000</v>
      </c>
      <c r="BK19" s="122">
        <v>0</v>
      </c>
      <c r="BL19" s="122">
        <v>0</v>
      </c>
      <c r="BM19" s="122">
        <v>0</v>
      </c>
      <c r="BN19" s="122">
        <v>0</v>
      </c>
      <c r="BO19" s="122">
        <v>0</v>
      </c>
      <c r="BP19" s="122">
        <v>0</v>
      </c>
      <c r="BQ19" s="122">
        <v>0</v>
      </c>
      <c r="BR19" s="122">
        <v>0</v>
      </c>
      <c r="BS19" s="122">
        <v>0</v>
      </c>
      <c r="BT19" s="122">
        <v>63000000</v>
      </c>
      <c r="BU19" s="122">
        <v>66150000.000000007</v>
      </c>
      <c r="BV19" s="122">
        <v>0</v>
      </c>
      <c r="BW19" s="122">
        <v>0</v>
      </c>
      <c r="BX19" s="122">
        <v>0</v>
      </c>
      <c r="BY19" s="122">
        <v>0</v>
      </c>
      <c r="BZ19" s="122">
        <v>0</v>
      </c>
      <c r="CA19" s="122">
        <v>0</v>
      </c>
      <c r="CB19" s="122">
        <v>0</v>
      </c>
      <c r="CC19" s="122">
        <v>0</v>
      </c>
      <c r="CD19" s="122">
        <v>0</v>
      </c>
      <c r="CE19" s="122">
        <v>66150000.000000007</v>
      </c>
      <c r="CF19" s="122">
        <v>69457500.000000015</v>
      </c>
      <c r="CG19" s="122">
        <v>0</v>
      </c>
      <c r="CH19" s="122">
        <v>0</v>
      </c>
      <c r="CI19" s="122">
        <v>0</v>
      </c>
      <c r="CJ19" s="122">
        <v>0</v>
      </c>
      <c r="CK19" s="122">
        <v>0</v>
      </c>
      <c r="CL19" s="122">
        <v>0</v>
      </c>
      <c r="CM19" s="122">
        <v>0</v>
      </c>
      <c r="CN19" s="122">
        <v>0</v>
      </c>
      <c r="CO19" s="122">
        <v>0</v>
      </c>
      <c r="CP19" s="122">
        <v>69457500.000000015</v>
      </c>
      <c r="CQ19" s="122">
        <v>258607500</v>
      </c>
      <c r="CR19" s="115" t="s">
        <v>354</v>
      </c>
      <c r="CS19" s="115" t="s">
        <v>355</v>
      </c>
    </row>
    <row r="20" spans="1:97" ht="70.349999999999994" hidden="1" customHeight="1" x14ac:dyDescent="0.25">
      <c r="A20" s="114" t="s">
        <v>356</v>
      </c>
      <c r="B20" s="115" t="s">
        <v>103</v>
      </c>
      <c r="C20" s="115" t="s">
        <v>104</v>
      </c>
      <c r="D20" s="115" t="s">
        <v>340</v>
      </c>
      <c r="E20" s="116" t="s">
        <v>198</v>
      </c>
      <c r="F20" s="115" t="s">
        <v>107</v>
      </c>
      <c r="G20" s="115" t="s">
        <v>108</v>
      </c>
      <c r="H20" s="115" t="s">
        <v>341</v>
      </c>
      <c r="I20" s="116" t="s">
        <v>106</v>
      </c>
      <c r="J20" s="115" t="s">
        <v>301</v>
      </c>
      <c r="K20" s="115" t="s">
        <v>112</v>
      </c>
      <c r="L20" s="115" t="s">
        <v>254</v>
      </c>
      <c r="M20" s="115" t="s">
        <v>342</v>
      </c>
      <c r="N20" s="115" t="s">
        <v>115</v>
      </c>
      <c r="O20" s="115" t="s">
        <v>116</v>
      </c>
      <c r="P20" s="115" t="s">
        <v>303</v>
      </c>
      <c r="Q20" s="115" t="s">
        <v>304</v>
      </c>
      <c r="R20" s="115" t="s">
        <v>319</v>
      </c>
      <c r="S20" s="115" t="s">
        <v>320</v>
      </c>
      <c r="T20" s="115" t="s">
        <v>321</v>
      </c>
      <c r="U20" s="115" t="s">
        <v>322</v>
      </c>
      <c r="V20" s="115" t="s">
        <v>323</v>
      </c>
      <c r="W20" s="115" t="s">
        <v>324</v>
      </c>
      <c r="X20" s="115" t="s">
        <v>125</v>
      </c>
      <c r="Y20" s="115" t="s">
        <v>126</v>
      </c>
      <c r="Z20" s="117">
        <v>80</v>
      </c>
      <c r="AA20" s="115" t="s">
        <v>127</v>
      </c>
      <c r="AB20" s="115" t="s">
        <v>128</v>
      </c>
      <c r="AC20" s="117">
        <v>0</v>
      </c>
      <c r="AD20" s="117">
        <v>30</v>
      </c>
      <c r="AE20" s="117">
        <v>30</v>
      </c>
      <c r="AF20" s="117">
        <v>20</v>
      </c>
      <c r="AG20" s="118"/>
      <c r="AH20" s="118" t="s">
        <v>357</v>
      </c>
      <c r="AI20" s="118" t="s">
        <v>358</v>
      </c>
      <c r="AJ20" s="115" t="s">
        <v>359</v>
      </c>
      <c r="AK20" s="115"/>
      <c r="AL20" s="115" t="s">
        <v>360</v>
      </c>
      <c r="AM20" s="116"/>
      <c r="AN20" s="119"/>
      <c r="AO20" s="120"/>
      <c r="AP20" s="116">
        <v>572</v>
      </c>
      <c r="AQ20" s="119">
        <v>1</v>
      </c>
      <c r="AR20" s="120" t="s">
        <v>135</v>
      </c>
      <c r="AS20" s="116"/>
      <c r="AT20" s="121">
        <v>1</v>
      </c>
      <c r="AU20" s="120" t="s">
        <v>135</v>
      </c>
      <c r="AV20" s="117">
        <v>572</v>
      </c>
      <c r="AW20" s="121">
        <v>1</v>
      </c>
      <c r="AX20" s="120" t="s">
        <v>135</v>
      </c>
      <c r="AY20" s="122">
        <v>0</v>
      </c>
      <c r="AZ20" s="122">
        <v>100000000</v>
      </c>
      <c r="BA20" s="122">
        <v>0</v>
      </c>
      <c r="BB20" s="122">
        <v>0</v>
      </c>
      <c r="BC20" s="122">
        <v>0</v>
      </c>
      <c r="BD20" s="122">
        <v>0</v>
      </c>
      <c r="BE20" s="122">
        <v>0</v>
      </c>
      <c r="BF20" s="122">
        <v>0</v>
      </c>
      <c r="BG20" s="122">
        <v>0</v>
      </c>
      <c r="BH20" s="122">
        <v>0</v>
      </c>
      <c r="BI20" s="122">
        <v>100000000</v>
      </c>
      <c r="BJ20" s="122">
        <v>0</v>
      </c>
      <c r="BK20" s="122">
        <v>200000000</v>
      </c>
      <c r="BL20" s="122">
        <v>0</v>
      </c>
      <c r="BM20" s="122">
        <v>0</v>
      </c>
      <c r="BN20" s="122">
        <v>0</v>
      </c>
      <c r="BO20" s="122">
        <v>0</v>
      </c>
      <c r="BP20" s="122">
        <v>0</v>
      </c>
      <c r="BQ20" s="122">
        <v>0</v>
      </c>
      <c r="BR20" s="122">
        <v>0</v>
      </c>
      <c r="BS20" s="122">
        <v>0</v>
      </c>
      <c r="BT20" s="122">
        <v>200000000</v>
      </c>
      <c r="BU20" s="122">
        <v>0</v>
      </c>
      <c r="BV20" s="122">
        <v>200000000</v>
      </c>
      <c r="BW20" s="122">
        <v>0</v>
      </c>
      <c r="BX20" s="122">
        <v>0</v>
      </c>
      <c r="BY20" s="122">
        <v>0</v>
      </c>
      <c r="BZ20" s="122">
        <v>0</v>
      </c>
      <c r="CA20" s="122">
        <v>0</v>
      </c>
      <c r="CB20" s="122">
        <v>0</v>
      </c>
      <c r="CC20" s="122">
        <v>0</v>
      </c>
      <c r="CD20" s="122">
        <v>0</v>
      </c>
      <c r="CE20" s="122">
        <v>200000000</v>
      </c>
      <c r="CF20" s="122">
        <v>0</v>
      </c>
      <c r="CG20" s="122">
        <v>200000000</v>
      </c>
      <c r="CH20" s="122">
        <v>0</v>
      </c>
      <c r="CI20" s="122">
        <v>0</v>
      </c>
      <c r="CJ20" s="122">
        <v>0</v>
      </c>
      <c r="CK20" s="122">
        <v>0</v>
      </c>
      <c r="CL20" s="122">
        <v>0</v>
      </c>
      <c r="CM20" s="122">
        <v>0</v>
      </c>
      <c r="CN20" s="122">
        <v>0</v>
      </c>
      <c r="CO20" s="122">
        <v>0</v>
      </c>
      <c r="CP20" s="122">
        <v>200000000</v>
      </c>
      <c r="CQ20" s="122">
        <v>700000000</v>
      </c>
      <c r="CR20" s="115"/>
      <c r="CS20" s="115" t="s">
        <v>330</v>
      </c>
    </row>
    <row r="21" spans="1:97" ht="70.349999999999994" hidden="1" customHeight="1" x14ac:dyDescent="0.25">
      <c r="A21" s="114" t="s">
        <v>361</v>
      </c>
      <c r="B21" s="115" t="s">
        <v>139</v>
      </c>
      <c r="C21" s="115" t="s">
        <v>104</v>
      </c>
      <c r="D21" s="115" t="s">
        <v>340</v>
      </c>
      <c r="E21" s="116" t="s">
        <v>198</v>
      </c>
      <c r="F21" s="115" t="s">
        <v>107</v>
      </c>
      <c r="G21" s="115" t="s">
        <v>108</v>
      </c>
      <c r="H21" s="115" t="s">
        <v>341</v>
      </c>
      <c r="I21" s="116" t="s">
        <v>106</v>
      </c>
      <c r="J21" s="115" t="s">
        <v>111</v>
      </c>
      <c r="K21" s="115" t="s">
        <v>112</v>
      </c>
      <c r="L21" s="115" t="s">
        <v>254</v>
      </c>
      <c r="M21" s="115" t="s">
        <v>342</v>
      </c>
      <c r="N21" s="115" t="s">
        <v>115</v>
      </c>
      <c r="O21" s="115" t="s">
        <v>141</v>
      </c>
      <c r="P21" s="115" t="s">
        <v>142</v>
      </c>
      <c r="Q21" s="115" t="s">
        <v>143</v>
      </c>
      <c r="R21" s="115" t="s">
        <v>362</v>
      </c>
      <c r="S21" s="115" t="s">
        <v>363</v>
      </c>
      <c r="T21" s="115" t="s">
        <v>364</v>
      </c>
      <c r="U21" s="115" t="s">
        <v>365</v>
      </c>
      <c r="V21" s="115" t="s">
        <v>366</v>
      </c>
      <c r="W21" s="115" t="s">
        <v>367</v>
      </c>
      <c r="X21" s="115" t="s">
        <v>125</v>
      </c>
      <c r="Y21" s="115" t="s">
        <v>126</v>
      </c>
      <c r="Z21" s="117">
        <v>1</v>
      </c>
      <c r="AA21" s="115" t="s">
        <v>127</v>
      </c>
      <c r="AB21" s="115" t="s">
        <v>128</v>
      </c>
      <c r="AC21" s="117">
        <v>0</v>
      </c>
      <c r="AD21" s="117">
        <v>1</v>
      </c>
      <c r="AE21" s="117">
        <v>0</v>
      </c>
      <c r="AF21" s="117">
        <v>0</v>
      </c>
      <c r="AG21" s="118"/>
      <c r="AH21" s="118" t="s">
        <v>368</v>
      </c>
      <c r="AI21" s="118" t="s">
        <v>369</v>
      </c>
      <c r="AJ21" s="115"/>
      <c r="AK21" s="115"/>
      <c r="AL21" s="115"/>
      <c r="AM21" s="116"/>
      <c r="AN21" s="119"/>
      <c r="AO21" s="120"/>
      <c r="AP21" s="116">
        <v>1</v>
      </c>
      <c r="AQ21" s="119">
        <v>1</v>
      </c>
      <c r="AR21" s="120" t="s">
        <v>135</v>
      </c>
      <c r="AS21" s="116"/>
      <c r="AT21" s="121"/>
      <c r="AU21" s="120"/>
      <c r="AV21" s="117">
        <v>1</v>
      </c>
      <c r="AW21" s="121">
        <v>1</v>
      </c>
      <c r="AX21" s="120" t="s">
        <v>135</v>
      </c>
      <c r="AY21" s="122">
        <v>0</v>
      </c>
      <c r="AZ21" s="122">
        <v>0</v>
      </c>
      <c r="BA21" s="122">
        <v>0</v>
      </c>
      <c r="BB21" s="122">
        <v>0</v>
      </c>
      <c r="BC21" s="122">
        <v>0</v>
      </c>
      <c r="BD21" s="122">
        <v>0</v>
      </c>
      <c r="BE21" s="122">
        <v>0</v>
      </c>
      <c r="BF21" s="122">
        <v>0</v>
      </c>
      <c r="BG21" s="122">
        <v>0</v>
      </c>
      <c r="BH21" s="122">
        <v>0</v>
      </c>
      <c r="BI21" s="122">
        <v>0</v>
      </c>
      <c r="BJ21" s="122">
        <v>0</v>
      </c>
      <c r="BK21" s="122">
        <v>0</v>
      </c>
      <c r="BL21" s="122">
        <v>0</v>
      </c>
      <c r="BM21" s="122">
        <v>0</v>
      </c>
      <c r="BN21" s="122">
        <v>0</v>
      </c>
      <c r="BO21" s="122">
        <v>0</v>
      </c>
      <c r="BP21" s="122">
        <v>0</v>
      </c>
      <c r="BQ21" s="122">
        <v>0</v>
      </c>
      <c r="BR21" s="122">
        <v>0</v>
      </c>
      <c r="BS21" s="122">
        <v>0</v>
      </c>
      <c r="BT21" s="122">
        <v>0</v>
      </c>
      <c r="BU21" s="122">
        <v>0</v>
      </c>
      <c r="BV21" s="122">
        <v>0</v>
      </c>
      <c r="BW21" s="122">
        <v>0</v>
      </c>
      <c r="BX21" s="122">
        <v>0</v>
      </c>
      <c r="BY21" s="122">
        <v>0</v>
      </c>
      <c r="BZ21" s="122">
        <v>0</v>
      </c>
      <c r="CA21" s="122">
        <v>0</v>
      </c>
      <c r="CB21" s="122">
        <v>0</v>
      </c>
      <c r="CC21" s="122">
        <v>0</v>
      </c>
      <c r="CD21" s="122">
        <v>0</v>
      </c>
      <c r="CE21" s="122">
        <v>0</v>
      </c>
      <c r="CF21" s="122">
        <v>0</v>
      </c>
      <c r="CG21" s="122">
        <v>0</v>
      </c>
      <c r="CH21" s="122">
        <v>0</v>
      </c>
      <c r="CI21" s="122">
        <v>0</v>
      </c>
      <c r="CJ21" s="122">
        <v>0</v>
      </c>
      <c r="CK21" s="122">
        <v>0</v>
      </c>
      <c r="CL21" s="122">
        <v>0</v>
      </c>
      <c r="CM21" s="122">
        <v>0</v>
      </c>
      <c r="CN21" s="122">
        <v>0</v>
      </c>
      <c r="CO21" s="122">
        <v>0</v>
      </c>
      <c r="CP21" s="122">
        <v>0</v>
      </c>
      <c r="CQ21" s="122">
        <v>0</v>
      </c>
      <c r="CR21" s="115"/>
      <c r="CS21" s="115" t="s">
        <v>370</v>
      </c>
    </row>
    <row r="22" spans="1:97" ht="70.349999999999994" hidden="1" customHeight="1" x14ac:dyDescent="0.25">
      <c r="A22" s="114" t="s">
        <v>371</v>
      </c>
      <c r="B22" s="115" t="s">
        <v>113</v>
      </c>
      <c r="C22" s="115" t="s">
        <v>104</v>
      </c>
      <c r="D22" s="115" t="s">
        <v>372</v>
      </c>
      <c r="E22" s="116" t="s">
        <v>198</v>
      </c>
      <c r="F22" s="115" t="s">
        <v>107</v>
      </c>
      <c r="G22" s="115" t="s">
        <v>108</v>
      </c>
      <c r="H22" s="115" t="s">
        <v>373</v>
      </c>
      <c r="I22" s="116" t="s">
        <v>106</v>
      </c>
      <c r="J22" s="115" t="s">
        <v>111</v>
      </c>
      <c r="K22" s="115" t="s">
        <v>112</v>
      </c>
      <c r="L22" s="115" t="s">
        <v>374</v>
      </c>
      <c r="M22" s="115" t="s">
        <v>375</v>
      </c>
      <c r="N22" s="115" t="s">
        <v>140</v>
      </c>
      <c r="O22" s="115" t="s">
        <v>141</v>
      </c>
      <c r="P22" s="115" t="s">
        <v>142</v>
      </c>
      <c r="Q22" s="115" t="s">
        <v>143</v>
      </c>
      <c r="R22" s="115" t="s">
        <v>376</v>
      </c>
      <c r="S22" s="115" t="s">
        <v>377</v>
      </c>
      <c r="T22" s="115" t="s">
        <v>378</v>
      </c>
      <c r="U22" s="115" t="s">
        <v>379</v>
      </c>
      <c r="V22" s="115" t="s">
        <v>380</v>
      </c>
      <c r="W22" s="115" t="s">
        <v>381</v>
      </c>
      <c r="X22" s="115" t="s">
        <v>125</v>
      </c>
      <c r="Y22" s="115" t="s">
        <v>171</v>
      </c>
      <c r="Z22" s="117">
        <v>40</v>
      </c>
      <c r="AA22" s="115" t="s">
        <v>127</v>
      </c>
      <c r="AB22" s="115" t="s">
        <v>128</v>
      </c>
      <c r="AC22" s="117">
        <v>10</v>
      </c>
      <c r="AD22" s="117">
        <v>10</v>
      </c>
      <c r="AE22" s="117">
        <v>10</v>
      </c>
      <c r="AF22" s="117">
        <v>10</v>
      </c>
      <c r="AG22" s="118" t="s">
        <v>382</v>
      </c>
      <c r="AH22" s="118" t="s">
        <v>383</v>
      </c>
      <c r="AI22" s="118" t="s">
        <v>384</v>
      </c>
      <c r="AJ22" s="115" t="s">
        <v>385</v>
      </c>
      <c r="AK22" s="115" t="s">
        <v>386</v>
      </c>
      <c r="AL22" s="115" t="s">
        <v>387</v>
      </c>
      <c r="AM22" s="116">
        <v>41</v>
      </c>
      <c r="AN22" s="119">
        <v>1</v>
      </c>
      <c r="AO22" s="120" t="s">
        <v>135</v>
      </c>
      <c r="AP22" s="116">
        <v>11</v>
      </c>
      <c r="AQ22" s="119">
        <v>1</v>
      </c>
      <c r="AR22" s="120" t="s">
        <v>135</v>
      </c>
      <c r="AS22" s="116">
        <v>1</v>
      </c>
      <c r="AT22" s="121">
        <v>1</v>
      </c>
      <c r="AU22" s="120" t="s">
        <v>135</v>
      </c>
      <c r="AV22" s="117">
        <v>53</v>
      </c>
      <c r="AW22" s="121">
        <v>1</v>
      </c>
      <c r="AX22" s="120" t="s">
        <v>135</v>
      </c>
      <c r="AY22" s="122">
        <v>80000000</v>
      </c>
      <c r="AZ22" s="122">
        <v>0</v>
      </c>
      <c r="BA22" s="122">
        <v>0</v>
      </c>
      <c r="BB22" s="122">
        <v>0</v>
      </c>
      <c r="BC22" s="122">
        <v>0</v>
      </c>
      <c r="BD22" s="122">
        <v>0</v>
      </c>
      <c r="BE22" s="122">
        <v>0</v>
      </c>
      <c r="BF22" s="122">
        <v>0</v>
      </c>
      <c r="BG22" s="122">
        <v>0</v>
      </c>
      <c r="BH22" s="122">
        <v>0</v>
      </c>
      <c r="BI22" s="122">
        <v>80000000</v>
      </c>
      <c r="BJ22" s="122">
        <v>84000000</v>
      </c>
      <c r="BK22" s="122">
        <v>0</v>
      </c>
      <c r="BL22" s="122">
        <v>0</v>
      </c>
      <c r="BM22" s="122">
        <v>0</v>
      </c>
      <c r="BN22" s="122">
        <v>0</v>
      </c>
      <c r="BO22" s="122">
        <v>0</v>
      </c>
      <c r="BP22" s="122">
        <v>0</v>
      </c>
      <c r="BQ22" s="122">
        <v>0</v>
      </c>
      <c r="BR22" s="122">
        <v>0</v>
      </c>
      <c r="BS22" s="122">
        <v>0</v>
      </c>
      <c r="BT22" s="122">
        <v>84000000</v>
      </c>
      <c r="BU22" s="122">
        <v>88200000</v>
      </c>
      <c r="BV22" s="122">
        <v>0</v>
      </c>
      <c r="BW22" s="122">
        <v>0</v>
      </c>
      <c r="BX22" s="122">
        <v>0</v>
      </c>
      <c r="BY22" s="122">
        <v>0</v>
      </c>
      <c r="BZ22" s="122">
        <v>0</v>
      </c>
      <c r="CA22" s="122">
        <v>0</v>
      </c>
      <c r="CB22" s="122">
        <v>0</v>
      </c>
      <c r="CC22" s="122">
        <v>0</v>
      </c>
      <c r="CD22" s="122">
        <v>0</v>
      </c>
      <c r="CE22" s="122">
        <v>88200000</v>
      </c>
      <c r="CF22" s="122">
        <v>92610000</v>
      </c>
      <c r="CG22" s="122">
        <v>0</v>
      </c>
      <c r="CH22" s="122">
        <v>0</v>
      </c>
      <c r="CI22" s="122">
        <v>0</v>
      </c>
      <c r="CJ22" s="122">
        <v>0</v>
      </c>
      <c r="CK22" s="122">
        <v>0</v>
      </c>
      <c r="CL22" s="122">
        <v>0</v>
      </c>
      <c r="CM22" s="122">
        <v>0</v>
      </c>
      <c r="CN22" s="122">
        <v>0</v>
      </c>
      <c r="CO22" s="122">
        <v>0</v>
      </c>
      <c r="CP22" s="122">
        <v>92610000</v>
      </c>
      <c r="CQ22" s="122">
        <v>344810000</v>
      </c>
      <c r="CR22" s="115" t="s">
        <v>388</v>
      </c>
      <c r="CS22" s="115" t="s">
        <v>389</v>
      </c>
    </row>
    <row r="23" spans="1:97" ht="70.349999999999994" hidden="1" customHeight="1" x14ac:dyDescent="0.25">
      <c r="A23" s="114" t="s">
        <v>390</v>
      </c>
      <c r="B23" s="115" t="s">
        <v>103</v>
      </c>
      <c r="C23" s="115" t="s">
        <v>104</v>
      </c>
      <c r="D23" s="115" t="s">
        <v>372</v>
      </c>
      <c r="E23" s="116" t="s">
        <v>198</v>
      </c>
      <c r="F23" s="115" t="s">
        <v>107</v>
      </c>
      <c r="G23" s="115" t="s">
        <v>108</v>
      </c>
      <c r="H23" s="115" t="s">
        <v>373</v>
      </c>
      <c r="I23" s="116" t="s">
        <v>106</v>
      </c>
      <c r="J23" s="115" t="s">
        <v>111</v>
      </c>
      <c r="K23" s="115" t="s">
        <v>112</v>
      </c>
      <c r="L23" s="115" t="s">
        <v>374</v>
      </c>
      <c r="M23" s="115" t="s">
        <v>375</v>
      </c>
      <c r="N23" s="115" t="s">
        <v>140</v>
      </c>
      <c r="O23" s="115" t="s">
        <v>141</v>
      </c>
      <c r="P23" s="115" t="s">
        <v>142</v>
      </c>
      <c r="Q23" s="115" t="s">
        <v>143</v>
      </c>
      <c r="R23" s="115" t="s">
        <v>391</v>
      </c>
      <c r="S23" s="115" t="s">
        <v>392</v>
      </c>
      <c r="T23" s="115" t="s">
        <v>393</v>
      </c>
      <c r="U23" s="115" t="s">
        <v>394</v>
      </c>
      <c r="V23" s="115" t="s">
        <v>395</v>
      </c>
      <c r="W23" s="115" t="s">
        <v>396</v>
      </c>
      <c r="X23" s="115" t="s">
        <v>125</v>
      </c>
      <c r="Y23" s="115" t="s">
        <v>126</v>
      </c>
      <c r="Z23" s="117">
        <v>2</v>
      </c>
      <c r="AA23" s="115" t="s">
        <v>186</v>
      </c>
      <c r="AB23" s="115" t="s">
        <v>128</v>
      </c>
      <c r="AC23" s="117">
        <v>2</v>
      </c>
      <c r="AD23" s="117">
        <v>2</v>
      </c>
      <c r="AE23" s="117">
        <v>2</v>
      </c>
      <c r="AF23" s="117">
        <v>2</v>
      </c>
      <c r="AG23" s="118" t="s">
        <v>397</v>
      </c>
      <c r="AH23" s="118" t="s">
        <v>398</v>
      </c>
      <c r="AI23" s="118" t="s">
        <v>399</v>
      </c>
      <c r="AJ23" s="115" t="s">
        <v>400</v>
      </c>
      <c r="AK23" s="115"/>
      <c r="AL23" s="115" t="s">
        <v>401</v>
      </c>
      <c r="AM23" s="116">
        <v>1</v>
      </c>
      <c r="AN23" s="119">
        <v>0.5</v>
      </c>
      <c r="AO23" s="120" t="s">
        <v>235</v>
      </c>
      <c r="AP23" s="116">
        <v>1</v>
      </c>
      <c r="AQ23" s="119">
        <v>0.5</v>
      </c>
      <c r="AR23" s="120" t="s">
        <v>235</v>
      </c>
      <c r="AS23" s="116"/>
      <c r="AT23" s="121">
        <v>0</v>
      </c>
      <c r="AU23" s="120" t="s">
        <v>175</v>
      </c>
      <c r="AV23" s="117">
        <v>2</v>
      </c>
      <c r="AW23" s="121">
        <v>1</v>
      </c>
      <c r="AX23" s="120" t="s">
        <v>135</v>
      </c>
      <c r="AY23" s="122">
        <v>50000000</v>
      </c>
      <c r="AZ23" s="122">
        <v>0</v>
      </c>
      <c r="BA23" s="122">
        <v>0</v>
      </c>
      <c r="BB23" s="122">
        <v>0</v>
      </c>
      <c r="BC23" s="122">
        <v>0</v>
      </c>
      <c r="BD23" s="122">
        <v>0</v>
      </c>
      <c r="BE23" s="122">
        <v>0</v>
      </c>
      <c r="BF23" s="122">
        <v>0</v>
      </c>
      <c r="BG23" s="122">
        <v>0</v>
      </c>
      <c r="BH23" s="122">
        <v>0</v>
      </c>
      <c r="BI23" s="122">
        <v>50000000</v>
      </c>
      <c r="BJ23" s="122">
        <v>52500000</v>
      </c>
      <c r="BK23" s="122">
        <v>0</v>
      </c>
      <c r="BL23" s="122">
        <v>0</v>
      </c>
      <c r="BM23" s="122">
        <v>0</v>
      </c>
      <c r="BN23" s="122">
        <v>0</v>
      </c>
      <c r="BO23" s="122">
        <v>0</v>
      </c>
      <c r="BP23" s="122">
        <v>0</v>
      </c>
      <c r="BQ23" s="122">
        <v>0</v>
      </c>
      <c r="BR23" s="122">
        <v>0</v>
      </c>
      <c r="BS23" s="122">
        <v>0</v>
      </c>
      <c r="BT23" s="122">
        <v>52500000</v>
      </c>
      <c r="BU23" s="122">
        <v>55125000</v>
      </c>
      <c r="BV23" s="122">
        <v>0</v>
      </c>
      <c r="BW23" s="122">
        <v>0</v>
      </c>
      <c r="BX23" s="122">
        <v>0</v>
      </c>
      <c r="BY23" s="122">
        <v>0</v>
      </c>
      <c r="BZ23" s="122">
        <v>0</v>
      </c>
      <c r="CA23" s="122">
        <v>0</v>
      </c>
      <c r="CB23" s="122">
        <v>0</v>
      </c>
      <c r="CC23" s="122">
        <v>0</v>
      </c>
      <c r="CD23" s="122">
        <v>0</v>
      </c>
      <c r="CE23" s="122">
        <v>55125000</v>
      </c>
      <c r="CF23" s="122">
        <v>57881250</v>
      </c>
      <c r="CG23" s="122">
        <v>0</v>
      </c>
      <c r="CH23" s="122">
        <v>0</v>
      </c>
      <c r="CI23" s="122">
        <v>0</v>
      </c>
      <c r="CJ23" s="122">
        <v>0</v>
      </c>
      <c r="CK23" s="122">
        <v>0</v>
      </c>
      <c r="CL23" s="122">
        <v>0</v>
      </c>
      <c r="CM23" s="122">
        <v>0</v>
      </c>
      <c r="CN23" s="122">
        <v>0</v>
      </c>
      <c r="CO23" s="122">
        <v>0</v>
      </c>
      <c r="CP23" s="122">
        <v>57881250</v>
      </c>
      <c r="CQ23" s="122">
        <v>215506250</v>
      </c>
      <c r="CR23" s="115" t="s">
        <v>402</v>
      </c>
      <c r="CS23" s="115" t="s">
        <v>403</v>
      </c>
    </row>
    <row r="24" spans="1:97" ht="70.349999999999994" hidden="1" customHeight="1" x14ac:dyDescent="0.25">
      <c r="A24" s="114" t="s">
        <v>404</v>
      </c>
      <c r="B24" s="115" t="s">
        <v>139</v>
      </c>
      <c r="C24" s="115" t="s">
        <v>104</v>
      </c>
      <c r="D24" s="115" t="s">
        <v>372</v>
      </c>
      <c r="E24" s="116" t="s">
        <v>198</v>
      </c>
      <c r="F24" s="115" t="s">
        <v>107</v>
      </c>
      <c r="G24" s="115" t="s">
        <v>108</v>
      </c>
      <c r="H24" s="115" t="s">
        <v>373</v>
      </c>
      <c r="I24" s="116" t="s">
        <v>106</v>
      </c>
      <c r="J24" s="115" t="s">
        <v>111</v>
      </c>
      <c r="K24" s="115" t="s">
        <v>112</v>
      </c>
      <c r="L24" s="115" t="s">
        <v>374</v>
      </c>
      <c r="M24" s="115" t="s">
        <v>375</v>
      </c>
      <c r="N24" s="115" t="s">
        <v>140</v>
      </c>
      <c r="O24" s="115" t="s">
        <v>141</v>
      </c>
      <c r="P24" s="115" t="s">
        <v>142</v>
      </c>
      <c r="Q24" s="115" t="s">
        <v>143</v>
      </c>
      <c r="R24" s="115" t="s">
        <v>405</v>
      </c>
      <c r="S24" s="115" t="s">
        <v>406</v>
      </c>
      <c r="T24" s="115" t="s">
        <v>407</v>
      </c>
      <c r="U24" s="115" t="s">
        <v>408</v>
      </c>
      <c r="V24" s="115" t="s">
        <v>409</v>
      </c>
      <c r="W24" s="115" t="s">
        <v>410</v>
      </c>
      <c r="X24" s="115" t="s">
        <v>125</v>
      </c>
      <c r="Y24" s="115" t="s">
        <v>171</v>
      </c>
      <c r="Z24" s="117">
        <v>930</v>
      </c>
      <c r="AA24" s="115" t="s">
        <v>127</v>
      </c>
      <c r="AB24" s="115" t="s">
        <v>128</v>
      </c>
      <c r="AC24" s="117">
        <v>0</v>
      </c>
      <c r="AD24" s="117">
        <v>400</v>
      </c>
      <c r="AE24" s="117">
        <v>265</v>
      </c>
      <c r="AF24" s="117">
        <v>265</v>
      </c>
      <c r="AG24" s="118"/>
      <c r="AH24" s="118" t="s">
        <v>411</v>
      </c>
      <c r="AI24" s="118" t="s">
        <v>412</v>
      </c>
      <c r="AJ24" s="115" t="s">
        <v>413</v>
      </c>
      <c r="AK24" s="115" t="s">
        <v>414</v>
      </c>
      <c r="AL24" s="115" t="s">
        <v>415</v>
      </c>
      <c r="AM24" s="116"/>
      <c r="AN24" s="119"/>
      <c r="AO24" s="120"/>
      <c r="AP24" s="116">
        <v>730</v>
      </c>
      <c r="AQ24" s="119">
        <v>1</v>
      </c>
      <c r="AR24" s="120" t="s">
        <v>135</v>
      </c>
      <c r="AS24" s="116">
        <v>117</v>
      </c>
      <c r="AT24" s="121">
        <v>1</v>
      </c>
      <c r="AU24" s="120" t="s">
        <v>135</v>
      </c>
      <c r="AV24" s="117">
        <v>847</v>
      </c>
      <c r="AW24" s="121">
        <v>0.91075268817204302</v>
      </c>
      <c r="AX24" s="120" t="s">
        <v>174</v>
      </c>
      <c r="AY24" s="122">
        <v>75000000</v>
      </c>
      <c r="AZ24" s="122">
        <v>0</v>
      </c>
      <c r="BA24" s="122">
        <v>0</v>
      </c>
      <c r="BB24" s="122">
        <v>0</v>
      </c>
      <c r="BC24" s="122">
        <v>0</v>
      </c>
      <c r="BD24" s="122">
        <v>0</v>
      </c>
      <c r="BE24" s="122">
        <v>0</v>
      </c>
      <c r="BF24" s="122">
        <v>0</v>
      </c>
      <c r="BG24" s="122">
        <v>0</v>
      </c>
      <c r="BH24" s="122">
        <v>0</v>
      </c>
      <c r="BI24" s="122">
        <v>75000000</v>
      </c>
      <c r="BJ24" s="122">
        <v>78750000</v>
      </c>
      <c r="BK24" s="122">
        <v>0</v>
      </c>
      <c r="BL24" s="122">
        <v>0</v>
      </c>
      <c r="BM24" s="122">
        <v>0</v>
      </c>
      <c r="BN24" s="122">
        <v>0</v>
      </c>
      <c r="BO24" s="122">
        <v>0</v>
      </c>
      <c r="BP24" s="122">
        <v>0</v>
      </c>
      <c r="BQ24" s="122">
        <v>0</v>
      </c>
      <c r="BR24" s="122">
        <v>0</v>
      </c>
      <c r="BS24" s="122">
        <v>0</v>
      </c>
      <c r="BT24" s="122">
        <v>78750000</v>
      </c>
      <c r="BU24" s="122">
        <v>82687500</v>
      </c>
      <c r="BV24" s="122">
        <v>0</v>
      </c>
      <c r="BW24" s="122">
        <v>0</v>
      </c>
      <c r="BX24" s="122">
        <v>0</v>
      </c>
      <c r="BY24" s="122">
        <v>0</v>
      </c>
      <c r="BZ24" s="122">
        <v>0</v>
      </c>
      <c r="CA24" s="122">
        <v>0</v>
      </c>
      <c r="CB24" s="122">
        <v>0</v>
      </c>
      <c r="CC24" s="122">
        <v>0</v>
      </c>
      <c r="CD24" s="122">
        <v>0</v>
      </c>
      <c r="CE24" s="122">
        <v>82687500</v>
      </c>
      <c r="CF24" s="122">
        <v>86821875</v>
      </c>
      <c r="CG24" s="122">
        <v>0</v>
      </c>
      <c r="CH24" s="122">
        <v>0</v>
      </c>
      <c r="CI24" s="122">
        <v>0</v>
      </c>
      <c r="CJ24" s="122">
        <v>0</v>
      </c>
      <c r="CK24" s="122">
        <v>0</v>
      </c>
      <c r="CL24" s="122">
        <v>0</v>
      </c>
      <c r="CM24" s="122">
        <v>0</v>
      </c>
      <c r="CN24" s="122">
        <v>0</v>
      </c>
      <c r="CO24" s="122">
        <v>0</v>
      </c>
      <c r="CP24" s="122">
        <v>86821875</v>
      </c>
      <c r="CQ24" s="122">
        <v>323259375</v>
      </c>
      <c r="CR24" s="115" t="s">
        <v>416</v>
      </c>
      <c r="CS24" s="115" t="s">
        <v>417</v>
      </c>
    </row>
    <row r="25" spans="1:97" ht="70.349999999999994" hidden="1" customHeight="1" x14ac:dyDescent="0.25">
      <c r="A25" s="114" t="s">
        <v>418</v>
      </c>
      <c r="B25" s="115" t="s">
        <v>179</v>
      </c>
      <c r="C25" s="115" t="s">
        <v>104</v>
      </c>
      <c r="D25" s="115" t="s">
        <v>372</v>
      </c>
      <c r="E25" s="116" t="s">
        <v>198</v>
      </c>
      <c r="F25" s="115" t="s">
        <v>107</v>
      </c>
      <c r="G25" s="115" t="s">
        <v>108</v>
      </c>
      <c r="H25" s="115" t="s">
        <v>373</v>
      </c>
      <c r="I25" s="116" t="s">
        <v>106</v>
      </c>
      <c r="J25" s="115" t="s">
        <v>111</v>
      </c>
      <c r="K25" s="115" t="s">
        <v>112</v>
      </c>
      <c r="L25" s="115" t="s">
        <v>374</v>
      </c>
      <c r="M25" s="115" t="s">
        <v>375</v>
      </c>
      <c r="N25" s="115" t="s">
        <v>115</v>
      </c>
      <c r="O25" s="115" t="s">
        <v>141</v>
      </c>
      <c r="P25" s="115" t="s">
        <v>142</v>
      </c>
      <c r="Q25" s="115" t="s">
        <v>143</v>
      </c>
      <c r="R25" s="115" t="s">
        <v>362</v>
      </c>
      <c r="S25" s="115" t="s">
        <v>363</v>
      </c>
      <c r="T25" s="115" t="s">
        <v>364</v>
      </c>
      <c r="U25" s="115" t="s">
        <v>365</v>
      </c>
      <c r="V25" s="115" t="s">
        <v>366</v>
      </c>
      <c r="W25" s="115" t="s">
        <v>367</v>
      </c>
      <c r="X25" s="115" t="s">
        <v>125</v>
      </c>
      <c r="Y25" s="115" t="s">
        <v>126</v>
      </c>
      <c r="Z25" s="117">
        <v>59</v>
      </c>
      <c r="AA25" s="115" t="s">
        <v>127</v>
      </c>
      <c r="AB25" s="115" t="s">
        <v>128</v>
      </c>
      <c r="AC25" s="117">
        <v>14</v>
      </c>
      <c r="AD25" s="117">
        <v>15</v>
      </c>
      <c r="AE25" s="117">
        <v>15</v>
      </c>
      <c r="AF25" s="117">
        <v>15</v>
      </c>
      <c r="AG25" s="118" t="s">
        <v>419</v>
      </c>
      <c r="AH25" s="118" t="s">
        <v>420</v>
      </c>
      <c r="AI25" s="118" t="s">
        <v>421</v>
      </c>
      <c r="AJ25" s="115" t="s">
        <v>422</v>
      </c>
      <c r="AK25" s="115" t="s">
        <v>423</v>
      </c>
      <c r="AL25" s="115" t="s">
        <v>424</v>
      </c>
      <c r="AM25" s="116">
        <v>14</v>
      </c>
      <c r="AN25" s="119">
        <v>1</v>
      </c>
      <c r="AO25" s="120" t="s">
        <v>135</v>
      </c>
      <c r="AP25" s="116">
        <v>18</v>
      </c>
      <c r="AQ25" s="119">
        <v>1</v>
      </c>
      <c r="AR25" s="120" t="s">
        <v>135</v>
      </c>
      <c r="AS25" s="116">
        <v>10</v>
      </c>
      <c r="AT25" s="121">
        <v>0.66666666666666663</v>
      </c>
      <c r="AU25" s="120" t="s">
        <v>174</v>
      </c>
      <c r="AV25" s="117">
        <v>42</v>
      </c>
      <c r="AW25" s="121">
        <v>0.71186440677966101</v>
      </c>
      <c r="AX25" s="120" t="s">
        <v>174</v>
      </c>
      <c r="AY25" s="122">
        <v>50000000</v>
      </c>
      <c r="AZ25" s="122">
        <v>0</v>
      </c>
      <c r="BA25" s="122">
        <v>0</v>
      </c>
      <c r="BB25" s="122">
        <v>0</v>
      </c>
      <c r="BC25" s="122">
        <v>0</v>
      </c>
      <c r="BD25" s="122">
        <v>0</v>
      </c>
      <c r="BE25" s="122">
        <v>0</v>
      </c>
      <c r="BF25" s="122">
        <v>0</v>
      </c>
      <c r="BG25" s="122">
        <v>0</v>
      </c>
      <c r="BH25" s="122">
        <v>0</v>
      </c>
      <c r="BI25" s="122">
        <v>50000000</v>
      </c>
      <c r="BJ25" s="122">
        <v>52500000</v>
      </c>
      <c r="BK25" s="122">
        <v>0</v>
      </c>
      <c r="BL25" s="122">
        <v>0</v>
      </c>
      <c r="BM25" s="122">
        <v>0</v>
      </c>
      <c r="BN25" s="122">
        <v>0</v>
      </c>
      <c r="BO25" s="122">
        <v>0</v>
      </c>
      <c r="BP25" s="122">
        <v>0</v>
      </c>
      <c r="BQ25" s="122">
        <v>0</v>
      </c>
      <c r="BR25" s="122">
        <v>0</v>
      </c>
      <c r="BS25" s="122">
        <v>0</v>
      </c>
      <c r="BT25" s="122">
        <v>52500000</v>
      </c>
      <c r="BU25" s="122">
        <v>55125000</v>
      </c>
      <c r="BV25" s="122">
        <v>0</v>
      </c>
      <c r="BW25" s="122">
        <v>0</v>
      </c>
      <c r="BX25" s="122">
        <v>0</v>
      </c>
      <c r="BY25" s="122">
        <v>0</v>
      </c>
      <c r="BZ25" s="122">
        <v>0</v>
      </c>
      <c r="CA25" s="122">
        <v>0</v>
      </c>
      <c r="CB25" s="122">
        <v>0</v>
      </c>
      <c r="CC25" s="122">
        <v>0</v>
      </c>
      <c r="CD25" s="122">
        <v>0</v>
      </c>
      <c r="CE25" s="122">
        <v>55125000</v>
      </c>
      <c r="CF25" s="122">
        <v>57881250</v>
      </c>
      <c r="CG25" s="122">
        <v>0</v>
      </c>
      <c r="CH25" s="122">
        <v>0</v>
      </c>
      <c r="CI25" s="122">
        <v>0</v>
      </c>
      <c r="CJ25" s="122">
        <v>0</v>
      </c>
      <c r="CK25" s="122">
        <v>0</v>
      </c>
      <c r="CL25" s="122">
        <v>0</v>
      </c>
      <c r="CM25" s="122">
        <v>0</v>
      </c>
      <c r="CN25" s="122">
        <v>0</v>
      </c>
      <c r="CO25" s="122">
        <v>0</v>
      </c>
      <c r="CP25" s="122">
        <v>57881250</v>
      </c>
      <c r="CQ25" s="122">
        <v>215506250</v>
      </c>
      <c r="CR25" s="115" t="s">
        <v>425</v>
      </c>
      <c r="CS25" s="115"/>
    </row>
    <row r="26" spans="1:97" ht="70.349999999999994" hidden="1" customHeight="1" x14ac:dyDescent="0.25">
      <c r="A26" s="114" t="s">
        <v>426</v>
      </c>
      <c r="B26" s="115" t="s">
        <v>254</v>
      </c>
      <c r="C26" s="115" t="s">
        <v>104</v>
      </c>
      <c r="D26" s="115" t="s">
        <v>372</v>
      </c>
      <c r="E26" s="116" t="s">
        <v>198</v>
      </c>
      <c r="F26" s="115" t="s">
        <v>107</v>
      </c>
      <c r="G26" s="115" t="s">
        <v>108</v>
      </c>
      <c r="H26" s="115" t="s">
        <v>373</v>
      </c>
      <c r="I26" s="116" t="s">
        <v>106</v>
      </c>
      <c r="J26" s="115" t="s">
        <v>111</v>
      </c>
      <c r="K26" s="115" t="s">
        <v>112</v>
      </c>
      <c r="L26" s="115" t="s">
        <v>374</v>
      </c>
      <c r="M26" s="115" t="s">
        <v>375</v>
      </c>
      <c r="N26" s="115" t="s">
        <v>140</v>
      </c>
      <c r="O26" s="115" t="s">
        <v>141</v>
      </c>
      <c r="P26" s="115" t="s">
        <v>142</v>
      </c>
      <c r="Q26" s="115" t="s">
        <v>143</v>
      </c>
      <c r="R26" s="115" t="s">
        <v>144</v>
      </c>
      <c r="S26" s="115" t="s">
        <v>145</v>
      </c>
      <c r="T26" s="115" t="s">
        <v>146</v>
      </c>
      <c r="U26" s="115" t="s">
        <v>147</v>
      </c>
      <c r="V26" s="115" t="s">
        <v>148</v>
      </c>
      <c r="W26" s="115" t="s">
        <v>149</v>
      </c>
      <c r="X26" s="115" t="s">
        <v>125</v>
      </c>
      <c r="Y26" s="115" t="s">
        <v>126</v>
      </c>
      <c r="Z26" s="117">
        <v>250</v>
      </c>
      <c r="AA26" s="115" t="s">
        <v>127</v>
      </c>
      <c r="AB26" s="115" t="s">
        <v>128</v>
      </c>
      <c r="AC26" s="117">
        <v>160</v>
      </c>
      <c r="AD26" s="117">
        <v>30</v>
      </c>
      <c r="AE26" s="117">
        <v>30</v>
      </c>
      <c r="AF26" s="117">
        <v>30</v>
      </c>
      <c r="AG26" s="118" t="s">
        <v>427</v>
      </c>
      <c r="AH26" s="118" t="s">
        <v>428</v>
      </c>
      <c r="AI26" s="118" t="s">
        <v>429</v>
      </c>
      <c r="AJ26" s="115" t="s">
        <v>430</v>
      </c>
      <c r="AK26" s="115" t="s">
        <v>431</v>
      </c>
      <c r="AL26" s="115" t="s">
        <v>432</v>
      </c>
      <c r="AM26" s="116">
        <v>600</v>
      </c>
      <c r="AN26" s="119">
        <v>1</v>
      </c>
      <c r="AO26" s="120" t="s">
        <v>135</v>
      </c>
      <c r="AP26" s="116">
        <v>676</v>
      </c>
      <c r="AQ26" s="119">
        <v>1</v>
      </c>
      <c r="AR26" s="120" t="s">
        <v>135</v>
      </c>
      <c r="AS26" s="116">
        <v>150</v>
      </c>
      <c r="AT26" s="121">
        <v>1</v>
      </c>
      <c r="AU26" s="120" t="s">
        <v>135</v>
      </c>
      <c r="AV26" s="117">
        <v>1426</v>
      </c>
      <c r="AW26" s="121">
        <v>1</v>
      </c>
      <c r="AX26" s="120" t="s">
        <v>135</v>
      </c>
      <c r="AY26" s="122">
        <v>16000000</v>
      </c>
      <c r="AZ26" s="122">
        <v>0</v>
      </c>
      <c r="BA26" s="122">
        <v>0</v>
      </c>
      <c r="BB26" s="122">
        <v>0</v>
      </c>
      <c r="BC26" s="122">
        <v>0</v>
      </c>
      <c r="BD26" s="122">
        <v>0</v>
      </c>
      <c r="BE26" s="122">
        <v>0</v>
      </c>
      <c r="BF26" s="122">
        <v>0</v>
      </c>
      <c r="BG26" s="122">
        <v>0</v>
      </c>
      <c r="BH26" s="122">
        <v>0</v>
      </c>
      <c r="BI26" s="122">
        <v>16000000</v>
      </c>
      <c r="BJ26" s="122">
        <v>16800000</v>
      </c>
      <c r="BK26" s="122">
        <v>0</v>
      </c>
      <c r="BL26" s="122">
        <v>0</v>
      </c>
      <c r="BM26" s="122">
        <v>0</v>
      </c>
      <c r="BN26" s="122">
        <v>0</v>
      </c>
      <c r="BO26" s="122">
        <v>0</v>
      </c>
      <c r="BP26" s="122">
        <v>0</v>
      </c>
      <c r="BQ26" s="122">
        <v>0</v>
      </c>
      <c r="BR26" s="122">
        <v>0</v>
      </c>
      <c r="BS26" s="122">
        <v>0</v>
      </c>
      <c r="BT26" s="122">
        <v>16800000</v>
      </c>
      <c r="BU26" s="122">
        <v>17640000</v>
      </c>
      <c r="BV26" s="122">
        <v>0</v>
      </c>
      <c r="BW26" s="122">
        <v>0</v>
      </c>
      <c r="BX26" s="122">
        <v>0</v>
      </c>
      <c r="BY26" s="122">
        <v>0</v>
      </c>
      <c r="BZ26" s="122">
        <v>0</v>
      </c>
      <c r="CA26" s="122">
        <v>0</v>
      </c>
      <c r="CB26" s="122">
        <v>0</v>
      </c>
      <c r="CC26" s="122">
        <v>0</v>
      </c>
      <c r="CD26" s="122">
        <v>0</v>
      </c>
      <c r="CE26" s="122">
        <v>17640000</v>
      </c>
      <c r="CF26" s="122">
        <v>18522000</v>
      </c>
      <c r="CG26" s="122">
        <v>0</v>
      </c>
      <c r="CH26" s="122">
        <v>0</v>
      </c>
      <c r="CI26" s="122">
        <v>0</v>
      </c>
      <c r="CJ26" s="122">
        <v>0</v>
      </c>
      <c r="CK26" s="122">
        <v>0</v>
      </c>
      <c r="CL26" s="122">
        <v>0</v>
      </c>
      <c r="CM26" s="122">
        <v>0</v>
      </c>
      <c r="CN26" s="122">
        <v>0</v>
      </c>
      <c r="CO26" s="122">
        <v>0</v>
      </c>
      <c r="CP26" s="122">
        <v>18522000</v>
      </c>
      <c r="CQ26" s="122">
        <v>68962000</v>
      </c>
      <c r="CR26" s="115" t="s">
        <v>433</v>
      </c>
      <c r="CS26" s="115" t="s">
        <v>434</v>
      </c>
    </row>
    <row r="27" spans="1:97" ht="70.349999999999994" hidden="1" customHeight="1" x14ac:dyDescent="0.25">
      <c r="A27" s="114" t="s">
        <v>435</v>
      </c>
      <c r="B27" s="115" t="s">
        <v>374</v>
      </c>
      <c r="C27" s="115" t="s">
        <v>104</v>
      </c>
      <c r="D27" s="115" t="s">
        <v>372</v>
      </c>
      <c r="E27" s="116" t="s">
        <v>198</v>
      </c>
      <c r="F27" s="115" t="s">
        <v>107</v>
      </c>
      <c r="G27" s="115" t="s">
        <v>108</v>
      </c>
      <c r="H27" s="115" t="s">
        <v>373</v>
      </c>
      <c r="I27" s="116" t="s">
        <v>106</v>
      </c>
      <c r="J27" s="115" t="s">
        <v>111</v>
      </c>
      <c r="K27" s="115" t="s">
        <v>112</v>
      </c>
      <c r="L27" s="115" t="s">
        <v>374</v>
      </c>
      <c r="M27" s="115" t="s">
        <v>375</v>
      </c>
      <c r="N27" s="115" t="s">
        <v>140</v>
      </c>
      <c r="O27" s="115" t="s">
        <v>141</v>
      </c>
      <c r="P27" s="115" t="s">
        <v>142</v>
      </c>
      <c r="Q27" s="115" t="s">
        <v>143</v>
      </c>
      <c r="R27" s="115" t="s">
        <v>223</v>
      </c>
      <c r="S27" s="115" t="s">
        <v>224</v>
      </c>
      <c r="T27" s="115" t="s">
        <v>225</v>
      </c>
      <c r="U27" s="115" t="s">
        <v>226</v>
      </c>
      <c r="V27" s="115" t="s">
        <v>227</v>
      </c>
      <c r="W27" s="115" t="s">
        <v>228</v>
      </c>
      <c r="X27" s="115" t="s">
        <v>125</v>
      </c>
      <c r="Y27" s="115" t="s">
        <v>171</v>
      </c>
      <c r="Z27" s="117">
        <v>27</v>
      </c>
      <c r="AA27" s="115" t="s">
        <v>127</v>
      </c>
      <c r="AB27" s="115" t="s">
        <v>128</v>
      </c>
      <c r="AC27" s="117">
        <v>10</v>
      </c>
      <c r="AD27" s="117">
        <v>7</v>
      </c>
      <c r="AE27" s="117">
        <v>7</v>
      </c>
      <c r="AF27" s="117">
        <v>3</v>
      </c>
      <c r="AG27" s="118" t="s">
        <v>436</v>
      </c>
      <c r="AH27" s="118" t="s">
        <v>437</v>
      </c>
      <c r="AI27" s="118" t="s">
        <v>438</v>
      </c>
      <c r="AJ27" s="115" t="s">
        <v>439</v>
      </c>
      <c r="AK27" s="115" t="s">
        <v>440</v>
      </c>
      <c r="AL27" s="115" t="s">
        <v>441</v>
      </c>
      <c r="AM27" s="116">
        <v>10</v>
      </c>
      <c r="AN27" s="119">
        <v>1</v>
      </c>
      <c r="AO27" s="120" t="s">
        <v>135</v>
      </c>
      <c r="AP27" s="116">
        <v>8</v>
      </c>
      <c r="AQ27" s="119">
        <v>1</v>
      </c>
      <c r="AR27" s="120" t="s">
        <v>135</v>
      </c>
      <c r="AS27" s="116">
        <v>3</v>
      </c>
      <c r="AT27" s="121">
        <v>0.42857142857142855</v>
      </c>
      <c r="AU27" s="120" t="s">
        <v>235</v>
      </c>
      <c r="AV27" s="117">
        <v>21</v>
      </c>
      <c r="AW27" s="121">
        <v>0.77777777777777779</v>
      </c>
      <c r="AX27" s="120" t="s">
        <v>174</v>
      </c>
      <c r="AY27" s="122">
        <v>42000000</v>
      </c>
      <c r="AZ27" s="122">
        <v>0</v>
      </c>
      <c r="BA27" s="122">
        <v>0</v>
      </c>
      <c r="BB27" s="122">
        <v>0</v>
      </c>
      <c r="BC27" s="122">
        <v>0</v>
      </c>
      <c r="BD27" s="122">
        <v>0</v>
      </c>
      <c r="BE27" s="122">
        <v>0</v>
      </c>
      <c r="BF27" s="122">
        <v>0</v>
      </c>
      <c r="BG27" s="122">
        <v>0</v>
      </c>
      <c r="BH27" s="122">
        <v>0</v>
      </c>
      <c r="BI27" s="122">
        <v>42000000</v>
      </c>
      <c r="BJ27" s="122">
        <v>44100000</v>
      </c>
      <c r="BK27" s="122">
        <v>0</v>
      </c>
      <c r="BL27" s="122">
        <v>0</v>
      </c>
      <c r="BM27" s="122">
        <v>0</v>
      </c>
      <c r="BN27" s="122">
        <v>0</v>
      </c>
      <c r="BO27" s="122">
        <v>0</v>
      </c>
      <c r="BP27" s="122">
        <v>0</v>
      </c>
      <c r="BQ27" s="122">
        <v>0</v>
      </c>
      <c r="BR27" s="122">
        <v>0</v>
      </c>
      <c r="BS27" s="122">
        <v>0</v>
      </c>
      <c r="BT27" s="122">
        <v>44100000</v>
      </c>
      <c r="BU27" s="122">
        <v>46305000.000000007</v>
      </c>
      <c r="BV27" s="122">
        <v>0</v>
      </c>
      <c r="BW27" s="122">
        <v>0</v>
      </c>
      <c r="BX27" s="122">
        <v>0</v>
      </c>
      <c r="BY27" s="122">
        <v>0</v>
      </c>
      <c r="BZ27" s="122">
        <v>0</v>
      </c>
      <c r="CA27" s="122">
        <v>0</v>
      </c>
      <c r="CB27" s="122">
        <v>0</v>
      </c>
      <c r="CC27" s="122">
        <v>0</v>
      </c>
      <c r="CD27" s="122">
        <v>0</v>
      </c>
      <c r="CE27" s="122">
        <v>46305000.000000007</v>
      </c>
      <c r="CF27" s="122">
        <v>48620250.000000007</v>
      </c>
      <c r="CG27" s="122">
        <v>0</v>
      </c>
      <c r="CH27" s="122">
        <v>0</v>
      </c>
      <c r="CI27" s="122">
        <v>0</v>
      </c>
      <c r="CJ27" s="122">
        <v>0</v>
      </c>
      <c r="CK27" s="122">
        <v>0</v>
      </c>
      <c r="CL27" s="122">
        <v>0</v>
      </c>
      <c r="CM27" s="122">
        <v>0</v>
      </c>
      <c r="CN27" s="122">
        <v>0</v>
      </c>
      <c r="CO27" s="122">
        <v>0</v>
      </c>
      <c r="CP27" s="122">
        <v>48620250.000000007</v>
      </c>
      <c r="CQ27" s="122">
        <v>181025250</v>
      </c>
      <c r="CR27" s="115" t="s">
        <v>442</v>
      </c>
      <c r="CS27" s="115" t="s">
        <v>237</v>
      </c>
    </row>
    <row r="28" spans="1:97" ht="70.349999999999994" hidden="1" customHeight="1" x14ac:dyDescent="0.25">
      <c r="A28" s="114" t="s">
        <v>443</v>
      </c>
      <c r="B28" s="115" t="s">
        <v>444</v>
      </c>
      <c r="C28" s="115" t="s">
        <v>104</v>
      </c>
      <c r="D28" s="115" t="s">
        <v>372</v>
      </c>
      <c r="E28" s="116" t="s">
        <v>198</v>
      </c>
      <c r="F28" s="115" t="s">
        <v>107</v>
      </c>
      <c r="G28" s="115" t="s">
        <v>108</v>
      </c>
      <c r="H28" s="115" t="s">
        <v>373</v>
      </c>
      <c r="I28" s="116" t="s">
        <v>106</v>
      </c>
      <c r="J28" s="115" t="s">
        <v>111</v>
      </c>
      <c r="K28" s="115" t="s">
        <v>112</v>
      </c>
      <c r="L28" s="115" t="s">
        <v>374</v>
      </c>
      <c r="M28" s="115" t="s">
        <v>375</v>
      </c>
      <c r="N28" s="115" t="s">
        <v>445</v>
      </c>
      <c r="O28" s="115" t="s">
        <v>446</v>
      </c>
      <c r="P28" s="115" t="s">
        <v>447</v>
      </c>
      <c r="Q28" s="115" t="s">
        <v>448</v>
      </c>
      <c r="R28" s="115" t="s">
        <v>449</v>
      </c>
      <c r="S28" s="115" t="s">
        <v>450</v>
      </c>
      <c r="T28" s="115" t="s">
        <v>451</v>
      </c>
      <c r="U28" s="115" t="s">
        <v>452</v>
      </c>
      <c r="V28" s="115" t="s">
        <v>453</v>
      </c>
      <c r="W28" s="115" t="s">
        <v>454</v>
      </c>
      <c r="X28" s="115" t="s">
        <v>125</v>
      </c>
      <c r="Y28" s="115" t="s">
        <v>171</v>
      </c>
      <c r="Z28" s="117">
        <v>300</v>
      </c>
      <c r="AA28" s="115" t="s">
        <v>127</v>
      </c>
      <c r="AB28" s="115" t="s">
        <v>128</v>
      </c>
      <c r="AC28" s="117">
        <v>30</v>
      </c>
      <c r="AD28" s="117">
        <v>90</v>
      </c>
      <c r="AE28" s="117">
        <v>90</v>
      </c>
      <c r="AF28" s="117">
        <v>90</v>
      </c>
      <c r="AG28" s="118" t="s">
        <v>455</v>
      </c>
      <c r="AH28" s="118" t="s">
        <v>456</v>
      </c>
      <c r="AI28" s="118"/>
      <c r="AJ28" s="115" t="s">
        <v>457</v>
      </c>
      <c r="AK28" s="115" t="s">
        <v>458</v>
      </c>
      <c r="AL28" s="115" t="s">
        <v>459</v>
      </c>
      <c r="AM28" s="116">
        <v>8</v>
      </c>
      <c r="AN28" s="119">
        <v>0.26666666666666672</v>
      </c>
      <c r="AO28" s="120" t="s">
        <v>175</v>
      </c>
      <c r="AP28" s="116">
        <v>0</v>
      </c>
      <c r="AQ28" s="119">
        <v>0</v>
      </c>
      <c r="AR28" s="120" t="s">
        <v>175</v>
      </c>
      <c r="AS28" s="116">
        <v>2</v>
      </c>
      <c r="AT28" s="121">
        <v>2.2222222222222223E-2</v>
      </c>
      <c r="AU28" s="120" t="s">
        <v>175</v>
      </c>
      <c r="AV28" s="117">
        <v>10</v>
      </c>
      <c r="AW28" s="121">
        <v>3.3333333333333333E-2</v>
      </c>
      <c r="AX28" s="120" t="s">
        <v>175</v>
      </c>
      <c r="AY28" s="122">
        <v>0</v>
      </c>
      <c r="AZ28" s="122">
        <v>0</v>
      </c>
      <c r="BA28" s="122">
        <v>0</v>
      </c>
      <c r="BB28" s="122">
        <v>0</v>
      </c>
      <c r="BC28" s="122">
        <v>0</v>
      </c>
      <c r="BD28" s="122">
        <v>0</v>
      </c>
      <c r="BE28" s="122">
        <v>0</v>
      </c>
      <c r="BF28" s="122">
        <v>0</v>
      </c>
      <c r="BG28" s="122">
        <v>0</v>
      </c>
      <c r="BH28" s="122">
        <v>0</v>
      </c>
      <c r="BI28" s="122">
        <v>0</v>
      </c>
      <c r="BJ28" s="122">
        <v>0</v>
      </c>
      <c r="BK28" s="122">
        <v>0</v>
      </c>
      <c r="BL28" s="122">
        <v>0</v>
      </c>
      <c r="BM28" s="122">
        <v>0</v>
      </c>
      <c r="BN28" s="122">
        <v>0</v>
      </c>
      <c r="BO28" s="122">
        <v>0</v>
      </c>
      <c r="BP28" s="122">
        <v>0</v>
      </c>
      <c r="BQ28" s="122">
        <v>0</v>
      </c>
      <c r="BR28" s="122">
        <v>0</v>
      </c>
      <c r="BS28" s="122">
        <v>0</v>
      </c>
      <c r="BT28" s="122">
        <v>0</v>
      </c>
      <c r="BU28" s="122">
        <v>0</v>
      </c>
      <c r="BV28" s="122">
        <v>0</v>
      </c>
      <c r="BW28" s="122">
        <v>0</v>
      </c>
      <c r="BX28" s="122">
        <v>0</v>
      </c>
      <c r="BY28" s="122">
        <v>0</v>
      </c>
      <c r="BZ28" s="122">
        <v>0</v>
      </c>
      <c r="CA28" s="122">
        <v>0</v>
      </c>
      <c r="CB28" s="122">
        <v>0</v>
      </c>
      <c r="CC28" s="122">
        <v>0</v>
      </c>
      <c r="CD28" s="122">
        <v>0</v>
      </c>
      <c r="CE28" s="122">
        <v>0</v>
      </c>
      <c r="CF28" s="122">
        <v>0</v>
      </c>
      <c r="CG28" s="122">
        <v>0</v>
      </c>
      <c r="CH28" s="122">
        <v>0</v>
      </c>
      <c r="CI28" s="122">
        <v>0</v>
      </c>
      <c r="CJ28" s="122">
        <v>0</v>
      </c>
      <c r="CK28" s="122">
        <v>0</v>
      </c>
      <c r="CL28" s="122">
        <v>0</v>
      </c>
      <c r="CM28" s="122">
        <v>0</v>
      </c>
      <c r="CN28" s="122">
        <v>0</v>
      </c>
      <c r="CO28" s="122">
        <v>0</v>
      </c>
      <c r="CP28" s="122">
        <v>0</v>
      </c>
      <c r="CQ28" s="122">
        <v>0</v>
      </c>
      <c r="CR28" s="115" t="s">
        <v>460</v>
      </c>
      <c r="CS28" s="115" t="s">
        <v>461</v>
      </c>
    </row>
    <row r="29" spans="1:97" ht="70.349999999999994" hidden="1" customHeight="1" x14ac:dyDescent="0.25">
      <c r="A29" s="114" t="s">
        <v>462</v>
      </c>
      <c r="B29" s="115" t="s">
        <v>463</v>
      </c>
      <c r="C29" s="115" t="s">
        <v>104</v>
      </c>
      <c r="D29" s="115" t="s">
        <v>372</v>
      </c>
      <c r="E29" s="116" t="s">
        <v>198</v>
      </c>
      <c r="F29" s="115" t="s">
        <v>107</v>
      </c>
      <c r="G29" s="115" t="s">
        <v>108</v>
      </c>
      <c r="H29" s="115" t="s">
        <v>373</v>
      </c>
      <c r="I29" s="116" t="s">
        <v>106</v>
      </c>
      <c r="J29" s="115" t="s">
        <v>111</v>
      </c>
      <c r="K29" s="115" t="s">
        <v>112</v>
      </c>
      <c r="L29" s="115" t="s">
        <v>374</v>
      </c>
      <c r="M29" s="115" t="s">
        <v>375</v>
      </c>
      <c r="N29" s="115" t="s">
        <v>464</v>
      </c>
      <c r="O29" s="115" t="s">
        <v>465</v>
      </c>
      <c r="P29" s="115" t="s">
        <v>466</v>
      </c>
      <c r="Q29" s="115" t="s">
        <v>467</v>
      </c>
      <c r="R29" s="115" t="s">
        <v>468</v>
      </c>
      <c r="S29" s="115" t="s">
        <v>469</v>
      </c>
      <c r="T29" s="115" t="s">
        <v>257</v>
      </c>
      <c r="U29" s="115" t="s">
        <v>470</v>
      </c>
      <c r="V29" s="115" t="s">
        <v>471</v>
      </c>
      <c r="W29" s="115" t="s">
        <v>149</v>
      </c>
      <c r="X29" s="115" t="s">
        <v>125</v>
      </c>
      <c r="Y29" s="115" t="s">
        <v>171</v>
      </c>
      <c r="Z29" s="117">
        <v>600</v>
      </c>
      <c r="AA29" s="115" t="s">
        <v>127</v>
      </c>
      <c r="AB29" s="115" t="s">
        <v>128</v>
      </c>
      <c r="AC29" s="117">
        <v>0</v>
      </c>
      <c r="AD29" s="117">
        <v>0</v>
      </c>
      <c r="AE29" s="117">
        <v>300</v>
      </c>
      <c r="AF29" s="117">
        <v>300</v>
      </c>
      <c r="AG29" s="118"/>
      <c r="AH29" s="118"/>
      <c r="AI29" s="118"/>
      <c r="AJ29" s="115" t="s">
        <v>472</v>
      </c>
      <c r="AK29" s="115" t="s">
        <v>473</v>
      </c>
      <c r="AL29" s="115" t="s">
        <v>474</v>
      </c>
      <c r="AM29" s="116"/>
      <c r="AN29" s="119"/>
      <c r="AO29" s="120"/>
      <c r="AP29" s="116"/>
      <c r="AQ29" s="119"/>
      <c r="AR29" s="120"/>
      <c r="AS29" s="116">
        <v>16</v>
      </c>
      <c r="AT29" s="121">
        <v>5.3333333333333337E-2</v>
      </c>
      <c r="AU29" s="120" t="s">
        <v>175</v>
      </c>
      <c r="AV29" s="117">
        <v>16</v>
      </c>
      <c r="AW29" s="121">
        <v>2.6666666666666668E-2</v>
      </c>
      <c r="AX29" s="120" t="s">
        <v>175</v>
      </c>
      <c r="AY29" s="122">
        <v>50000000</v>
      </c>
      <c r="AZ29" s="122">
        <v>0</v>
      </c>
      <c r="BA29" s="122">
        <v>0</v>
      </c>
      <c r="BB29" s="122">
        <v>0</v>
      </c>
      <c r="BC29" s="122">
        <v>0</v>
      </c>
      <c r="BD29" s="122">
        <v>0</v>
      </c>
      <c r="BE29" s="122">
        <v>0</v>
      </c>
      <c r="BF29" s="122">
        <v>0</v>
      </c>
      <c r="BG29" s="122">
        <v>0</v>
      </c>
      <c r="BH29" s="122">
        <v>0</v>
      </c>
      <c r="BI29" s="122">
        <v>50000000</v>
      </c>
      <c r="BJ29" s="122">
        <v>52500000</v>
      </c>
      <c r="BK29" s="122">
        <v>0</v>
      </c>
      <c r="BL29" s="122">
        <v>0</v>
      </c>
      <c r="BM29" s="122">
        <v>0</v>
      </c>
      <c r="BN29" s="122">
        <v>0</v>
      </c>
      <c r="BO29" s="122">
        <v>0</v>
      </c>
      <c r="BP29" s="122">
        <v>0</v>
      </c>
      <c r="BQ29" s="122">
        <v>0</v>
      </c>
      <c r="BR29" s="122">
        <v>0</v>
      </c>
      <c r="BS29" s="122">
        <v>0</v>
      </c>
      <c r="BT29" s="122">
        <v>52500000</v>
      </c>
      <c r="BU29" s="122">
        <v>55125000</v>
      </c>
      <c r="BV29" s="122">
        <v>0</v>
      </c>
      <c r="BW29" s="122">
        <v>0</v>
      </c>
      <c r="BX29" s="122">
        <v>0</v>
      </c>
      <c r="BY29" s="122">
        <v>0</v>
      </c>
      <c r="BZ29" s="122">
        <v>0</v>
      </c>
      <c r="CA29" s="122">
        <v>0</v>
      </c>
      <c r="CB29" s="122">
        <v>0</v>
      </c>
      <c r="CC29" s="122">
        <v>0</v>
      </c>
      <c r="CD29" s="122">
        <v>0</v>
      </c>
      <c r="CE29" s="122">
        <v>55125000</v>
      </c>
      <c r="CF29" s="122">
        <v>57881250</v>
      </c>
      <c r="CG29" s="122">
        <v>0</v>
      </c>
      <c r="CH29" s="122">
        <v>0</v>
      </c>
      <c r="CI29" s="122">
        <v>0</v>
      </c>
      <c r="CJ29" s="122">
        <v>0</v>
      </c>
      <c r="CK29" s="122">
        <v>0</v>
      </c>
      <c r="CL29" s="122">
        <v>0</v>
      </c>
      <c r="CM29" s="122">
        <v>0</v>
      </c>
      <c r="CN29" s="122">
        <v>0</v>
      </c>
      <c r="CO29" s="122">
        <v>0</v>
      </c>
      <c r="CP29" s="122">
        <v>57881250</v>
      </c>
      <c r="CQ29" s="122">
        <v>215506250</v>
      </c>
      <c r="CR29" s="115" t="s">
        <v>475</v>
      </c>
      <c r="CS29" s="115" t="s">
        <v>476</v>
      </c>
    </row>
    <row r="30" spans="1:97" ht="70.349999999999994" hidden="1" customHeight="1" x14ac:dyDescent="0.25">
      <c r="A30" s="114" t="s">
        <v>477</v>
      </c>
      <c r="B30" s="115" t="s">
        <v>478</v>
      </c>
      <c r="C30" s="115" t="s">
        <v>104</v>
      </c>
      <c r="D30" s="115" t="s">
        <v>372</v>
      </c>
      <c r="E30" s="116" t="s">
        <v>198</v>
      </c>
      <c r="F30" s="115" t="s">
        <v>107</v>
      </c>
      <c r="G30" s="115" t="s">
        <v>108</v>
      </c>
      <c r="H30" s="115" t="s">
        <v>373</v>
      </c>
      <c r="I30" s="116" t="s">
        <v>106</v>
      </c>
      <c r="J30" s="115" t="s">
        <v>111</v>
      </c>
      <c r="K30" s="115" t="s">
        <v>112</v>
      </c>
      <c r="L30" s="115" t="s">
        <v>374</v>
      </c>
      <c r="M30" s="115" t="s">
        <v>375</v>
      </c>
      <c r="N30" s="115" t="s">
        <v>115</v>
      </c>
      <c r="O30" s="115" t="s">
        <v>116</v>
      </c>
      <c r="P30" s="115" t="s">
        <v>117</v>
      </c>
      <c r="Q30" s="115" t="s">
        <v>118</v>
      </c>
      <c r="R30" s="115" t="s">
        <v>255</v>
      </c>
      <c r="S30" s="115" t="s">
        <v>256</v>
      </c>
      <c r="T30" s="115" t="s">
        <v>257</v>
      </c>
      <c r="U30" s="115" t="s">
        <v>258</v>
      </c>
      <c r="V30" s="115" t="s">
        <v>259</v>
      </c>
      <c r="W30" s="115" t="s">
        <v>149</v>
      </c>
      <c r="X30" s="115" t="s">
        <v>125</v>
      </c>
      <c r="Y30" s="115" t="s">
        <v>126</v>
      </c>
      <c r="Z30" s="117">
        <v>1100</v>
      </c>
      <c r="AA30" s="115" t="s">
        <v>127</v>
      </c>
      <c r="AB30" s="115" t="s">
        <v>128</v>
      </c>
      <c r="AC30" s="117">
        <v>500</v>
      </c>
      <c r="AD30" s="117">
        <v>200</v>
      </c>
      <c r="AE30" s="117">
        <v>200</v>
      </c>
      <c r="AF30" s="117">
        <v>200</v>
      </c>
      <c r="AG30" s="118" t="s">
        <v>479</v>
      </c>
      <c r="AH30" s="118"/>
      <c r="AI30" s="118"/>
      <c r="AJ30" s="115" t="s">
        <v>480</v>
      </c>
      <c r="AK30" s="115"/>
      <c r="AL30" s="115" t="s">
        <v>481</v>
      </c>
      <c r="AM30" s="116">
        <v>519</v>
      </c>
      <c r="AN30" s="119">
        <v>1</v>
      </c>
      <c r="AO30" s="120" t="s">
        <v>135</v>
      </c>
      <c r="AP30" s="116">
        <v>0</v>
      </c>
      <c r="AQ30" s="119">
        <v>9.5000000000000001E-2</v>
      </c>
      <c r="AR30" s="120" t="s">
        <v>175</v>
      </c>
      <c r="AS30" s="116"/>
      <c r="AT30" s="121">
        <v>0</v>
      </c>
      <c r="AU30" s="120" t="s">
        <v>175</v>
      </c>
      <c r="AV30" s="117">
        <v>519</v>
      </c>
      <c r="AW30" s="121">
        <v>0.4718181818181818</v>
      </c>
      <c r="AX30" s="120" t="s">
        <v>235</v>
      </c>
      <c r="AY30" s="122">
        <v>30000000</v>
      </c>
      <c r="AZ30" s="122">
        <v>0</v>
      </c>
      <c r="BA30" s="122">
        <v>0</v>
      </c>
      <c r="BB30" s="122">
        <v>0</v>
      </c>
      <c r="BC30" s="122">
        <v>0</v>
      </c>
      <c r="BD30" s="122">
        <v>0</v>
      </c>
      <c r="BE30" s="122">
        <v>0</v>
      </c>
      <c r="BF30" s="122">
        <v>0</v>
      </c>
      <c r="BG30" s="122">
        <v>0</v>
      </c>
      <c r="BH30" s="122">
        <v>0</v>
      </c>
      <c r="BI30" s="122">
        <v>30000000</v>
      </c>
      <c r="BJ30" s="122">
        <v>31500000</v>
      </c>
      <c r="BK30" s="122">
        <v>0</v>
      </c>
      <c r="BL30" s="122">
        <v>0</v>
      </c>
      <c r="BM30" s="122">
        <v>0</v>
      </c>
      <c r="BN30" s="122">
        <v>0</v>
      </c>
      <c r="BO30" s="122">
        <v>0</v>
      </c>
      <c r="BP30" s="122">
        <v>0</v>
      </c>
      <c r="BQ30" s="122">
        <v>0</v>
      </c>
      <c r="BR30" s="122">
        <v>0</v>
      </c>
      <c r="BS30" s="122">
        <v>0</v>
      </c>
      <c r="BT30" s="122">
        <v>31500000</v>
      </c>
      <c r="BU30" s="122">
        <v>33075000</v>
      </c>
      <c r="BV30" s="122">
        <v>0</v>
      </c>
      <c r="BW30" s="122">
        <v>0</v>
      </c>
      <c r="BX30" s="122">
        <v>0</v>
      </c>
      <c r="BY30" s="122">
        <v>0</v>
      </c>
      <c r="BZ30" s="122">
        <v>0</v>
      </c>
      <c r="CA30" s="122">
        <v>0</v>
      </c>
      <c r="CB30" s="122">
        <v>0</v>
      </c>
      <c r="CC30" s="122">
        <v>0</v>
      </c>
      <c r="CD30" s="122">
        <v>0</v>
      </c>
      <c r="CE30" s="122">
        <v>33075000</v>
      </c>
      <c r="CF30" s="122">
        <v>34728750.000000007</v>
      </c>
      <c r="CG30" s="122">
        <v>0</v>
      </c>
      <c r="CH30" s="122">
        <v>0</v>
      </c>
      <c r="CI30" s="122">
        <v>0</v>
      </c>
      <c r="CJ30" s="122">
        <v>0</v>
      </c>
      <c r="CK30" s="122">
        <v>0</v>
      </c>
      <c r="CL30" s="122">
        <v>0</v>
      </c>
      <c r="CM30" s="122">
        <v>0</v>
      </c>
      <c r="CN30" s="122">
        <v>0</v>
      </c>
      <c r="CO30" s="122">
        <v>0</v>
      </c>
      <c r="CP30" s="122">
        <v>34728750.000000007</v>
      </c>
      <c r="CQ30" s="122">
        <v>129303750</v>
      </c>
      <c r="CR30" s="115"/>
      <c r="CS30" s="115" t="s">
        <v>265</v>
      </c>
    </row>
    <row r="31" spans="1:97" ht="70.349999999999994" hidden="1" customHeight="1" x14ac:dyDescent="0.25">
      <c r="A31" s="114" t="s">
        <v>482</v>
      </c>
      <c r="B31" s="115" t="s">
        <v>113</v>
      </c>
      <c r="C31" s="115" t="s">
        <v>104</v>
      </c>
      <c r="D31" s="115" t="s">
        <v>483</v>
      </c>
      <c r="E31" s="116" t="s">
        <v>196</v>
      </c>
      <c r="F31" s="115" t="s">
        <v>107</v>
      </c>
      <c r="G31" s="115" t="s">
        <v>108</v>
      </c>
      <c r="H31" s="115" t="s">
        <v>484</v>
      </c>
      <c r="I31" s="116" t="s">
        <v>198</v>
      </c>
      <c r="J31" s="115" t="s">
        <v>111</v>
      </c>
      <c r="K31" s="115" t="s">
        <v>112</v>
      </c>
      <c r="L31" s="115" t="s">
        <v>444</v>
      </c>
      <c r="M31" s="115" t="s">
        <v>485</v>
      </c>
      <c r="N31" s="115" t="s">
        <v>115</v>
      </c>
      <c r="O31" s="115" t="s">
        <v>116</v>
      </c>
      <c r="P31" s="115" t="s">
        <v>117</v>
      </c>
      <c r="Q31" s="115" t="s">
        <v>118</v>
      </c>
      <c r="R31" s="115" t="s">
        <v>255</v>
      </c>
      <c r="S31" s="115" t="s">
        <v>256</v>
      </c>
      <c r="T31" s="115" t="s">
        <v>257</v>
      </c>
      <c r="U31" s="115" t="s">
        <v>258</v>
      </c>
      <c r="V31" s="115" t="s">
        <v>259</v>
      </c>
      <c r="W31" s="115" t="s">
        <v>149</v>
      </c>
      <c r="X31" s="115" t="s">
        <v>125</v>
      </c>
      <c r="Y31" s="115" t="s">
        <v>126</v>
      </c>
      <c r="Z31" s="117">
        <v>100</v>
      </c>
      <c r="AA31" s="115" t="s">
        <v>127</v>
      </c>
      <c r="AB31" s="115" t="s">
        <v>128</v>
      </c>
      <c r="AC31" s="117">
        <v>100</v>
      </c>
      <c r="AD31" s="117">
        <v>0</v>
      </c>
      <c r="AE31" s="117">
        <v>0</v>
      </c>
      <c r="AF31" s="117">
        <v>0</v>
      </c>
      <c r="AG31" s="118" t="s">
        <v>486</v>
      </c>
      <c r="AH31" s="118" t="s">
        <v>487</v>
      </c>
      <c r="AI31" s="118" t="s">
        <v>488</v>
      </c>
      <c r="AJ31" s="115" t="s">
        <v>489</v>
      </c>
      <c r="AK31" s="115" t="s">
        <v>490</v>
      </c>
      <c r="AL31" s="115"/>
      <c r="AM31" s="116">
        <v>100</v>
      </c>
      <c r="AN31" s="119">
        <v>1</v>
      </c>
      <c r="AO31" s="120" t="s">
        <v>135</v>
      </c>
      <c r="AP31" s="116">
        <v>63</v>
      </c>
      <c r="AQ31" s="119">
        <v>1</v>
      </c>
      <c r="AR31" s="120" t="s">
        <v>135</v>
      </c>
      <c r="AS31" s="116">
        <v>40</v>
      </c>
      <c r="AT31" s="121"/>
      <c r="AU31" s="120"/>
      <c r="AV31" s="117">
        <v>203</v>
      </c>
      <c r="AW31" s="121">
        <v>1</v>
      </c>
      <c r="AX31" s="120" t="s">
        <v>135</v>
      </c>
      <c r="AY31" s="122">
        <v>0</v>
      </c>
      <c r="AZ31" s="122">
        <v>0</v>
      </c>
      <c r="BA31" s="122">
        <v>0</v>
      </c>
      <c r="BB31" s="122">
        <v>0</v>
      </c>
      <c r="BC31" s="122">
        <v>0</v>
      </c>
      <c r="BD31" s="122">
        <v>0</v>
      </c>
      <c r="BE31" s="122">
        <v>0</v>
      </c>
      <c r="BF31" s="122">
        <v>0</v>
      </c>
      <c r="BG31" s="122">
        <v>0</v>
      </c>
      <c r="BH31" s="122">
        <v>0</v>
      </c>
      <c r="BI31" s="122">
        <v>0</v>
      </c>
      <c r="BJ31" s="122">
        <v>0</v>
      </c>
      <c r="BK31" s="122">
        <v>0</v>
      </c>
      <c r="BL31" s="122">
        <v>0</v>
      </c>
      <c r="BM31" s="122">
        <v>0</v>
      </c>
      <c r="BN31" s="122">
        <v>0</v>
      </c>
      <c r="BO31" s="122">
        <v>0</v>
      </c>
      <c r="BP31" s="122">
        <v>0</v>
      </c>
      <c r="BQ31" s="122">
        <v>0</v>
      </c>
      <c r="BR31" s="122">
        <v>0</v>
      </c>
      <c r="BS31" s="122">
        <v>0</v>
      </c>
      <c r="BT31" s="122">
        <v>0</v>
      </c>
      <c r="BU31" s="122">
        <v>0</v>
      </c>
      <c r="BV31" s="122">
        <v>0</v>
      </c>
      <c r="BW31" s="122">
        <v>0</v>
      </c>
      <c r="BX31" s="122">
        <v>0</v>
      </c>
      <c r="BY31" s="122">
        <v>0</v>
      </c>
      <c r="BZ31" s="122">
        <v>0</v>
      </c>
      <c r="CA31" s="122">
        <v>0</v>
      </c>
      <c r="CB31" s="122">
        <v>0</v>
      </c>
      <c r="CC31" s="122">
        <v>0</v>
      </c>
      <c r="CD31" s="122">
        <v>0</v>
      </c>
      <c r="CE31" s="122">
        <v>0</v>
      </c>
      <c r="CF31" s="122">
        <v>0</v>
      </c>
      <c r="CG31" s="122">
        <v>0</v>
      </c>
      <c r="CH31" s="122">
        <v>0</v>
      </c>
      <c r="CI31" s="122">
        <v>0</v>
      </c>
      <c r="CJ31" s="122">
        <v>0</v>
      </c>
      <c r="CK31" s="122">
        <v>0</v>
      </c>
      <c r="CL31" s="122">
        <v>0</v>
      </c>
      <c r="CM31" s="122">
        <v>0</v>
      </c>
      <c r="CN31" s="122">
        <v>0</v>
      </c>
      <c r="CO31" s="122">
        <v>0</v>
      </c>
      <c r="CP31" s="122">
        <v>0</v>
      </c>
      <c r="CQ31" s="122">
        <v>0</v>
      </c>
      <c r="CR31" s="115" t="s">
        <v>491</v>
      </c>
      <c r="CS31" s="115" t="s">
        <v>265</v>
      </c>
    </row>
    <row r="32" spans="1:97" ht="70.349999999999994" hidden="1" customHeight="1" x14ac:dyDescent="0.25">
      <c r="A32" s="114" t="s">
        <v>492</v>
      </c>
      <c r="B32" s="115" t="s">
        <v>103</v>
      </c>
      <c r="C32" s="115" t="s">
        <v>104</v>
      </c>
      <c r="D32" s="115" t="s">
        <v>483</v>
      </c>
      <c r="E32" s="116" t="s">
        <v>196</v>
      </c>
      <c r="F32" s="115" t="s">
        <v>107</v>
      </c>
      <c r="G32" s="115" t="s">
        <v>108</v>
      </c>
      <c r="H32" s="115" t="s">
        <v>484</v>
      </c>
      <c r="I32" s="116" t="s">
        <v>198</v>
      </c>
      <c r="J32" s="115" t="s">
        <v>111</v>
      </c>
      <c r="K32" s="115" t="s">
        <v>112</v>
      </c>
      <c r="L32" s="115" t="s">
        <v>444</v>
      </c>
      <c r="M32" s="115" t="s">
        <v>485</v>
      </c>
      <c r="N32" s="115" t="s">
        <v>140</v>
      </c>
      <c r="O32" s="115" t="s">
        <v>141</v>
      </c>
      <c r="P32" s="115" t="s">
        <v>142</v>
      </c>
      <c r="Q32" s="115" t="s">
        <v>143</v>
      </c>
      <c r="R32" s="115" t="s">
        <v>405</v>
      </c>
      <c r="S32" s="115" t="s">
        <v>406</v>
      </c>
      <c r="T32" s="115" t="s">
        <v>407</v>
      </c>
      <c r="U32" s="115" t="s">
        <v>408</v>
      </c>
      <c r="V32" s="115" t="s">
        <v>409</v>
      </c>
      <c r="W32" s="115" t="s">
        <v>410</v>
      </c>
      <c r="X32" s="115" t="s">
        <v>125</v>
      </c>
      <c r="Y32" s="115" t="s">
        <v>171</v>
      </c>
      <c r="Z32" s="117">
        <v>100</v>
      </c>
      <c r="AA32" s="115" t="s">
        <v>127</v>
      </c>
      <c r="AB32" s="115" t="s">
        <v>128</v>
      </c>
      <c r="AC32" s="117">
        <v>0</v>
      </c>
      <c r="AD32" s="117">
        <v>0</v>
      </c>
      <c r="AE32" s="117">
        <v>100</v>
      </c>
      <c r="AF32" s="117">
        <v>0</v>
      </c>
      <c r="AG32" s="118" t="s">
        <v>493</v>
      </c>
      <c r="AH32" s="118" t="s">
        <v>494</v>
      </c>
      <c r="AI32" s="118" t="s">
        <v>495</v>
      </c>
      <c r="AJ32" s="115" t="s">
        <v>496</v>
      </c>
      <c r="AK32" s="115"/>
      <c r="AL32" s="115"/>
      <c r="AM32" s="116">
        <v>2</v>
      </c>
      <c r="AN32" s="119">
        <v>1</v>
      </c>
      <c r="AO32" s="120" t="s">
        <v>135</v>
      </c>
      <c r="AP32" s="116">
        <v>18</v>
      </c>
      <c r="AQ32" s="119">
        <v>1</v>
      </c>
      <c r="AR32" s="120" t="s">
        <v>135</v>
      </c>
      <c r="AS32" s="116"/>
      <c r="AT32" s="121">
        <v>0</v>
      </c>
      <c r="AU32" s="120" t="s">
        <v>175</v>
      </c>
      <c r="AV32" s="117">
        <v>20</v>
      </c>
      <c r="AW32" s="121">
        <v>0.2</v>
      </c>
      <c r="AX32" s="120" t="s">
        <v>175</v>
      </c>
      <c r="AY32" s="122">
        <v>10000000</v>
      </c>
      <c r="AZ32" s="122">
        <v>0</v>
      </c>
      <c r="BA32" s="122">
        <v>0</v>
      </c>
      <c r="BB32" s="122">
        <v>0</v>
      </c>
      <c r="BC32" s="122">
        <v>0</v>
      </c>
      <c r="BD32" s="122">
        <v>0</v>
      </c>
      <c r="BE32" s="122">
        <v>0</v>
      </c>
      <c r="BF32" s="122">
        <v>0</v>
      </c>
      <c r="BG32" s="122">
        <v>0</v>
      </c>
      <c r="BH32" s="122">
        <v>0</v>
      </c>
      <c r="BI32" s="122">
        <v>10000000</v>
      </c>
      <c r="BJ32" s="122">
        <v>10500000</v>
      </c>
      <c r="BK32" s="122">
        <v>0</v>
      </c>
      <c r="BL32" s="122">
        <v>0</v>
      </c>
      <c r="BM32" s="122">
        <v>0</v>
      </c>
      <c r="BN32" s="122">
        <v>0</v>
      </c>
      <c r="BO32" s="122">
        <v>0</v>
      </c>
      <c r="BP32" s="122">
        <v>0</v>
      </c>
      <c r="BQ32" s="122">
        <v>0</v>
      </c>
      <c r="BR32" s="122">
        <v>0</v>
      </c>
      <c r="BS32" s="122">
        <v>0</v>
      </c>
      <c r="BT32" s="122">
        <v>10500000</v>
      </c>
      <c r="BU32" s="122">
        <v>11025000</v>
      </c>
      <c r="BV32" s="122">
        <v>0</v>
      </c>
      <c r="BW32" s="122">
        <v>0</v>
      </c>
      <c r="BX32" s="122">
        <v>0</v>
      </c>
      <c r="BY32" s="122">
        <v>0</v>
      </c>
      <c r="BZ32" s="122">
        <v>0</v>
      </c>
      <c r="CA32" s="122">
        <v>0</v>
      </c>
      <c r="CB32" s="122">
        <v>0</v>
      </c>
      <c r="CC32" s="122">
        <v>0</v>
      </c>
      <c r="CD32" s="122">
        <v>0</v>
      </c>
      <c r="CE32" s="122">
        <v>11025000</v>
      </c>
      <c r="CF32" s="122">
        <v>11576250</v>
      </c>
      <c r="CG32" s="122">
        <v>0</v>
      </c>
      <c r="CH32" s="122">
        <v>0</v>
      </c>
      <c r="CI32" s="122">
        <v>0</v>
      </c>
      <c r="CJ32" s="122">
        <v>0</v>
      </c>
      <c r="CK32" s="122">
        <v>0</v>
      </c>
      <c r="CL32" s="122">
        <v>0</v>
      </c>
      <c r="CM32" s="122">
        <v>0</v>
      </c>
      <c r="CN32" s="122">
        <v>0</v>
      </c>
      <c r="CO32" s="122">
        <v>0</v>
      </c>
      <c r="CP32" s="122">
        <v>11576250</v>
      </c>
      <c r="CQ32" s="122">
        <v>43101250</v>
      </c>
      <c r="CR32" s="115" t="s">
        <v>497</v>
      </c>
      <c r="CS32" s="115" t="s">
        <v>498</v>
      </c>
    </row>
    <row r="33" spans="1:97" ht="70.349999999999994" hidden="1" customHeight="1" x14ac:dyDescent="0.25">
      <c r="A33" s="114" t="s">
        <v>499</v>
      </c>
      <c r="B33" s="115" t="s">
        <v>139</v>
      </c>
      <c r="C33" s="115" t="s">
        <v>104</v>
      </c>
      <c r="D33" s="115" t="s">
        <v>483</v>
      </c>
      <c r="E33" s="116" t="s">
        <v>196</v>
      </c>
      <c r="F33" s="115" t="s">
        <v>107</v>
      </c>
      <c r="G33" s="115" t="s">
        <v>108</v>
      </c>
      <c r="H33" s="115" t="s">
        <v>484</v>
      </c>
      <c r="I33" s="116" t="s">
        <v>198</v>
      </c>
      <c r="J33" s="115" t="s">
        <v>111</v>
      </c>
      <c r="K33" s="115" t="s">
        <v>112</v>
      </c>
      <c r="L33" s="115" t="s">
        <v>444</v>
      </c>
      <c r="M33" s="115" t="s">
        <v>485</v>
      </c>
      <c r="N33" s="115" t="s">
        <v>140</v>
      </c>
      <c r="O33" s="115" t="s">
        <v>141</v>
      </c>
      <c r="P33" s="115" t="s">
        <v>142</v>
      </c>
      <c r="Q33" s="115" t="s">
        <v>143</v>
      </c>
      <c r="R33" s="115" t="s">
        <v>223</v>
      </c>
      <c r="S33" s="115" t="s">
        <v>224</v>
      </c>
      <c r="T33" s="115" t="s">
        <v>225</v>
      </c>
      <c r="U33" s="115" t="s">
        <v>226</v>
      </c>
      <c r="V33" s="115" t="s">
        <v>227</v>
      </c>
      <c r="W33" s="115" t="s">
        <v>228</v>
      </c>
      <c r="X33" s="115" t="s">
        <v>125</v>
      </c>
      <c r="Y33" s="115" t="s">
        <v>171</v>
      </c>
      <c r="Z33" s="117">
        <v>27</v>
      </c>
      <c r="AA33" s="115" t="s">
        <v>127</v>
      </c>
      <c r="AB33" s="115" t="s">
        <v>128</v>
      </c>
      <c r="AC33" s="117">
        <v>13</v>
      </c>
      <c r="AD33" s="117">
        <v>3</v>
      </c>
      <c r="AE33" s="117">
        <v>5</v>
      </c>
      <c r="AF33" s="117">
        <v>6</v>
      </c>
      <c r="AG33" s="118" t="s">
        <v>500</v>
      </c>
      <c r="AH33" s="118" t="s">
        <v>501</v>
      </c>
      <c r="AI33" s="118" t="s">
        <v>502</v>
      </c>
      <c r="AJ33" s="115" t="s">
        <v>503</v>
      </c>
      <c r="AK33" s="115" t="s">
        <v>504</v>
      </c>
      <c r="AL33" s="115" t="s">
        <v>441</v>
      </c>
      <c r="AM33" s="116">
        <v>1</v>
      </c>
      <c r="AN33" s="119">
        <v>7.6923076923076927E-2</v>
      </c>
      <c r="AO33" s="120" t="s">
        <v>175</v>
      </c>
      <c r="AP33" s="116">
        <v>22</v>
      </c>
      <c r="AQ33" s="119">
        <v>1</v>
      </c>
      <c r="AR33" s="120" t="s">
        <v>135</v>
      </c>
      <c r="AS33" s="116">
        <v>1</v>
      </c>
      <c r="AT33" s="121">
        <v>1</v>
      </c>
      <c r="AU33" s="120" t="s">
        <v>135</v>
      </c>
      <c r="AV33" s="117">
        <v>24</v>
      </c>
      <c r="AW33" s="121">
        <v>0.88888888888888884</v>
      </c>
      <c r="AX33" s="120" t="s">
        <v>174</v>
      </c>
      <c r="AY33" s="122">
        <v>42000000</v>
      </c>
      <c r="AZ33" s="122">
        <v>0</v>
      </c>
      <c r="BA33" s="122">
        <v>0</v>
      </c>
      <c r="BB33" s="122">
        <v>0</v>
      </c>
      <c r="BC33" s="122">
        <v>0</v>
      </c>
      <c r="BD33" s="122">
        <v>0</v>
      </c>
      <c r="BE33" s="122">
        <v>0</v>
      </c>
      <c r="BF33" s="122">
        <v>0</v>
      </c>
      <c r="BG33" s="122">
        <v>0</v>
      </c>
      <c r="BH33" s="122">
        <v>0</v>
      </c>
      <c r="BI33" s="122">
        <v>42000000</v>
      </c>
      <c r="BJ33" s="122">
        <v>44100000</v>
      </c>
      <c r="BK33" s="122">
        <v>0</v>
      </c>
      <c r="BL33" s="122">
        <v>0</v>
      </c>
      <c r="BM33" s="122">
        <v>0</v>
      </c>
      <c r="BN33" s="122">
        <v>0</v>
      </c>
      <c r="BO33" s="122">
        <v>0</v>
      </c>
      <c r="BP33" s="122">
        <v>0</v>
      </c>
      <c r="BQ33" s="122">
        <v>0</v>
      </c>
      <c r="BR33" s="122">
        <v>0</v>
      </c>
      <c r="BS33" s="122">
        <v>0</v>
      </c>
      <c r="BT33" s="122">
        <v>44100000</v>
      </c>
      <c r="BU33" s="122">
        <v>46305000.000000007</v>
      </c>
      <c r="BV33" s="122">
        <v>0</v>
      </c>
      <c r="BW33" s="122">
        <v>0</v>
      </c>
      <c r="BX33" s="122">
        <v>0</v>
      </c>
      <c r="BY33" s="122">
        <v>0</v>
      </c>
      <c r="BZ33" s="122">
        <v>0</v>
      </c>
      <c r="CA33" s="122">
        <v>0</v>
      </c>
      <c r="CB33" s="122">
        <v>0</v>
      </c>
      <c r="CC33" s="122">
        <v>0</v>
      </c>
      <c r="CD33" s="122">
        <v>0</v>
      </c>
      <c r="CE33" s="122">
        <v>46305000.000000007</v>
      </c>
      <c r="CF33" s="122">
        <v>48620250.000000007</v>
      </c>
      <c r="CG33" s="122">
        <v>0</v>
      </c>
      <c r="CH33" s="122">
        <v>0</v>
      </c>
      <c r="CI33" s="122">
        <v>0</v>
      </c>
      <c r="CJ33" s="122">
        <v>0</v>
      </c>
      <c r="CK33" s="122">
        <v>0</v>
      </c>
      <c r="CL33" s="122">
        <v>0</v>
      </c>
      <c r="CM33" s="122">
        <v>0</v>
      </c>
      <c r="CN33" s="122">
        <v>0</v>
      </c>
      <c r="CO33" s="122">
        <v>0</v>
      </c>
      <c r="CP33" s="122">
        <v>48620250.000000007</v>
      </c>
      <c r="CQ33" s="122">
        <v>181025250</v>
      </c>
      <c r="CR33" s="115"/>
      <c r="CS33" s="115" t="s">
        <v>505</v>
      </c>
    </row>
    <row r="34" spans="1:97" ht="70.349999999999994" hidden="1" customHeight="1" x14ac:dyDescent="0.25">
      <c r="A34" s="114" t="s">
        <v>506</v>
      </c>
      <c r="B34" s="115" t="s">
        <v>179</v>
      </c>
      <c r="C34" s="115" t="s">
        <v>104</v>
      </c>
      <c r="D34" s="115" t="s">
        <v>483</v>
      </c>
      <c r="E34" s="116" t="s">
        <v>196</v>
      </c>
      <c r="F34" s="115" t="s">
        <v>107</v>
      </c>
      <c r="G34" s="115" t="s">
        <v>108</v>
      </c>
      <c r="H34" s="115" t="s">
        <v>484</v>
      </c>
      <c r="I34" s="116" t="s">
        <v>198</v>
      </c>
      <c r="J34" s="115" t="s">
        <v>111</v>
      </c>
      <c r="K34" s="115" t="s">
        <v>112</v>
      </c>
      <c r="L34" s="115" t="s">
        <v>444</v>
      </c>
      <c r="M34" s="115" t="s">
        <v>485</v>
      </c>
      <c r="N34" s="115" t="s">
        <v>115</v>
      </c>
      <c r="O34" s="115" t="s">
        <v>116</v>
      </c>
      <c r="P34" s="115" t="s">
        <v>507</v>
      </c>
      <c r="Q34" s="115" t="s">
        <v>508</v>
      </c>
      <c r="R34" s="115" t="s">
        <v>509</v>
      </c>
      <c r="S34" s="115" t="s">
        <v>510</v>
      </c>
      <c r="T34" s="115" t="s">
        <v>511</v>
      </c>
      <c r="U34" s="115" t="s">
        <v>512</v>
      </c>
      <c r="V34" s="115" t="s">
        <v>513</v>
      </c>
      <c r="W34" s="115" t="s">
        <v>514</v>
      </c>
      <c r="X34" s="115" t="s">
        <v>125</v>
      </c>
      <c r="Y34" s="115" t="s">
        <v>171</v>
      </c>
      <c r="Z34" s="117">
        <v>150</v>
      </c>
      <c r="AA34" s="115" t="s">
        <v>127</v>
      </c>
      <c r="AB34" s="115" t="s">
        <v>128</v>
      </c>
      <c r="AC34" s="117">
        <v>150</v>
      </c>
      <c r="AD34" s="117">
        <v>0</v>
      </c>
      <c r="AE34" s="117">
        <v>0</v>
      </c>
      <c r="AF34" s="117">
        <v>0</v>
      </c>
      <c r="AG34" s="118" t="s">
        <v>515</v>
      </c>
      <c r="AH34" s="118" t="s">
        <v>516</v>
      </c>
      <c r="AI34" s="118"/>
      <c r="AJ34" s="115" t="s">
        <v>517</v>
      </c>
      <c r="AK34" s="115"/>
      <c r="AL34" s="115" t="s">
        <v>518</v>
      </c>
      <c r="AM34" s="116">
        <v>150</v>
      </c>
      <c r="AN34" s="119">
        <v>1</v>
      </c>
      <c r="AO34" s="120" t="s">
        <v>135</v>
      </c>
      <c r="AP34" s="116"/>
      <c r="AQ34" s="119"/>
      <c r="AR34" s="120"/>
      <c r="AS34" s="116"/>
      <c r="AT34" s="121"/>
      <c r="AU34" s="120"/>
      <c r="AV34" s="117">
        <v>150</v>
      </c>
      <c r="AW34" s="121">
        <v>1</v>
      </c>
      <c r="AX34" s="120" t="s">
        <v>135</v>
      </c>
      <c r="AY34" s="122">
        <v>200000000</v>
      </c>
      <c r="AZ34" s="122">
        <v>0</v>
      </c>
      <c r="BA34" s="122">
        <v>0</v>
      </c>
      <c r="BB34" s="122">
        <v>0</v>
      </c>
      <c r="BC34" s="122">
        <v>0</v>
      </c>
      <c r="BD34" s="122">
        <v>0</v>
      </c>
      <c r="BE34" s="122">
        <v>0</v>
      </c>
      <c r="BF34" s="122">
        <v>0</v>
      </c>
      <c r="BG34" s="122">
        <v>0</v>
      </c>
      <c r="BH34" s="122">
        <v>0</v>
      </c>
      <c r="BI34" s="122">
        <v>200000000</v>
      </c>
      <c r="BJ34" s="122">
        <v>210000000</v>
      </c>
      <c r="BK34" s="122">
        <v>0</v>
      </c>
      <c r="BL34" s="122">
        <v>0</v>
      </c>
      <c r="BM34" s="122">
        <v>0</v>
      </c>
      <c r="BN34" s="122">
        <v>0</v>
      </c>
      <c r="BO34" s="122">
        <v>0</v>
      </c>
      <c r="BP34" s="122">
        <v>0</v>
      </c>
      <c r="BQ34" s="122">
        <v>0</v>
      </c>
      <c r="BR34" s="122">
        <v>0</v>
      </c>
      <c r="BS34" s="122">
        <v>0</v>
      </c>
      <c r="BT34" s="122">
        <v>210000000</v>
      </c>
      <c r="BU34" s="122">
        <v>220500000</v>
      </c>
      <c r="BV34" s="122">
        <v>0</v>
      </c>
      <c r="BW34" s="122">
        <v>0</v>
      </c>
      <c r="BX34" s="122">
        <v>0</v>
      </c>
      <c r="BY34" s="122">
        <v>0</v>
      </c>
      <c r="BZ34" s="122">
        <v>0</v>
      </c>
      <c r="CA34" s="122">
        <v>0</v>
      </c>
      <c r="CB34" s="122">
        <v>0</v>
      </c>
      <c r="CC34" s="122">
        <v>0</v>
      </c>
      <c r="CD34" s="122">
        <v>0</v>
      </c>
      <c r="CE34" s="122">
        <v>220500000</v>
      </c>
      <c r="CF34" s="122">
        <v>231525000</v>
      </c>
      <c r="CG34" s="122">
        <v>0</v>
      </c>
      <c r="CH34" s="122">
        <v>0</v>
      </c>
      <c r="CI34" s="122">
        <v>0</v>
      </c>
      <c r="CJ34" s="122">
        <v>0</v>
      </c>
      <c r="CK34" s="122">
        <v>0</v>
      </c>
      <c r="CL34" s="122">
        <v>0</v>
      </c>
      <c r="CM34" s="122">
        <v>0</v>
      </c>
      <c r="CN34" s="122">
        <v>0</v>
      </c>
      <c r="CO34" s="122">
        <v>0</v>
      </c>
      <c r="CP34" s="122">
        <v>231525000</v>
      </c>
      <c r="CQ34" s="122">
        <v>862025000</v>
      </c>
      <c r="CR34" s="115" t="s">
        <v>519</v>
      </c>
      <c r="CS34" s="115" t="s">
        <v>520</v>
      </c>
    </row>
    <row r="35" spans="1:97" ht="70.349999999999994" hidden="1" customHeight="1" x14ac:dyDescent="0.25">
      <c r="A35" s="114" t="s">
        <v>521</v>
      </c>
      <c r="B35" s="115" t="s">
        <v>113</v>
      </c>
      <c r="C35" s="115" t="s">
        <v>104</v>
      </c>
      <c r="D35" s="115" t="s">
        <v>522</v>
      </c>
      <c r="E35" s="116" t="s">
        <v>196</v>
      </c>
      <c r="F35" s="115" t="s">
        <v>126</v>
      </c>
      <c r="G35" s="115" t="s">
        <v>108</v>
      </c>
      <c r="H35" s="115" t="s">
        <v>523</v>
      </c>
      <c r="I35" s="116" t="s">
        <v>113</v>
      </c>
      <c r="J35" s="115" t="s">
        <v>111</v>
      </c>
      <c r="K35" s="115" t="s">
        <v>112</v>
      </c>
      <c r="L35" s="115" t="s">
        <v>463</v>
      </c>
      <c r="M35" s="115" t="s">
        <v>524</v>
      </c>
      <c r="N35" s="115" t="s">
        <v>115</v>
      </c>
      <c r="O35" s="115" t="s">
        <v>116</v>
      </c>
      <c r="P35" s="115" t="s">
        <v>117</v>
      </c>
      <c r="Q35" s="115" t="s">
        <v>118</v>
      </c>
      <c r="R35" s="115" t="s">
        <v>525</v>
      </c>
      <c r="S35" s="115" t="s">
        <v>526</v>
      </c>
      <c r="T35" s="115" t="s">
        <v>527</v>
      </c>
      <c r="U35" s="115" t="s">
        <v>528</v>
      </c>
      <c r="V35" s="115" t="s">
        <v>529</v>
      </c>
      <c r="W35" s="115" t="s">
        <v>530</v>
      </c>
      <c r="X35" s="115" t="s">
        <v>247</v>
      </c>
      <c r="Y35" s="115" t="s">
        <v>531</v>
      </c>
      <c r="Z35" s="117">
        <v>1</v>
      </c>
      <c r="AA35" s="115" t="s">
        <v>127</v>
      </c>
      <c r="AB35" s="115" t="s">
        <v>128</v>
      </c>
      <c r="AC35" s="117">
        <v>0</v>
      </c>
      <c r="AD35" s="117">
        <v>0</v>
      </c>
      <c r="AE35" s="117">
        <v>0</v>
      </c>
      <c r="AF35" s="117">
        <v>1</v>
      </c>
      <c r="AG35" s="118"/>
      <c r="AH35" s="118"/>
      <c r="AI35" s="118"/>
      <c r="AJ35" s="115"/>
      <c r="AK35" s="115"/>
      <c r="AL35" s="115"/>
      <c r="AM35" s="116"/>
      <c r="AN35" s="119"/>
      <c r="AO35" s="120"/>
      <c r="AP35" s="116"/>
      <c r="AQ35" s="119"/>
      <c r="AR35" s="120"/>
      <c r="AS35" s="116"/>
      <c r="AT35" s="121"/>
      <c r="AU35" s="120"/>
      <c r="AV35" s="117">
        <v>0</v>
      </c>
      <c r="AW35" s="121">
        <v>0</v>
      </c>
      <c r="AX35" s="120" t="s">
        <v>175</v>
      </c>
      <c r="AY35" s="122">
        <v>30000000</v>
      </c>
      <c r="AZ35" s="122">
        <v>0</v>
      </c>
      <c r="BA35" s="122">
        <v>0</v>
      </c>
      <c r="BB35" s="122">
        <v>0</v>
      </c>
      <c r="BC35" s="122">
        <v>0</v>
      </c>
      <c r="BD35" s="122">
        <v>0</v>
      </c>
      <c r="BE35" s="122">
        <v>0</v>
      </c>
      <c r="BF35" s="122">
        <v>0</v>
      </c>
      <c r="BG35" s="122">
        <v>0</v>
      </c>
      <c r="BH35" s="122">
        <v>0</v>
      </c>
      <c r="BI35" s="122">
        <v>30000000</v>
      </c>
      <c r="BJ35" s="122">
        <v>31500000</v>
      </c>
      <c r="BK35" s="122">
        <v>0</v>
      </c>
      <c r="BL35" s="122">
        <v>0</v>
      </c>
      <c r="BM35" s="122">
        <v>0</v>
      </c>
      <c r="BN35" s="122">
        <v>0</v>
      </c>
      <c r="BO35" s="122">
        <v>0</v>
      </c>
      <c r="BP35" s="122">
        <v>0</v>
      </c>
      <c r="BQ35" s="122">
        <v>0</v>
      </c>
      <c r="BR35" s="122">
        <v>0</v>
      </c>
      <c r="BS35" s="122">
        <v>0</v>
      </c>
      <c r="BT35" s="122">
        <v>31500000</v>
      </c>
      <c r="BU35" s="122">
        <v>33075000</v>
      </c>
      <c r="BV35" s="122">
        <v>0</v>
      </c>
      <c r="BW35" s="122">
        <v>0</v>
      </c>
      <c r="BX35" s="122">
        <v>0</v>
      </c>
      <c r="BY35" s="122">
        <v>0</v>
      </c>
      <c r="BZ35" s="122">
        <v>0</v>
      </c>
      <c r="CA35" s="122">
        <v>0</v>
      </c>
      <c r="CB35" s="122">
        <v>0</v>
      </c>
      <c r="CC35" s="122">
        <v>0</v>
      </c>
      <c r="CD35" s="122">
        <v>0</v>
      </c>
      <c r="CE35" s="122">
        <v>33075000</v>
      </c>
      <c r="CF35" s="122">
        <v>34728750.000000007</v>
      </c>
      <c r="CG35" s="122">
        <v>0</v>
      </c>
      <c r="CH35" s="122">
        <v>0</v>
      </c>
      <c r="CI35" s="122">
        <v>0</v>
      </c>
      <c r="CJ35" s="122">
        <v>0</v>
      </c>
      <c r="CK35" s="122">
        <v>0</v>
      </c>
      <c r="CL35" s="122">
        <v>0</v>
      </c>
      <c r="CM35" s="122">
        <v>0</v>
      </c>
      <c r="CN35" s="122">
        <v>0</v>
      </c>
      <c r="CO35" s="122">
        <v>0</v>
      </c>
      <c r="CP35" s="122">
        <v>34728750.000000007</v>
      </c>
      <c r="CQ35" s="122">
        <v>129303750</v>
      </c>
      <c r="CR35" s="115"/>
      <c r="CS35" s="115" t="s">
        <v>532</v>
      </c>
    </row>
    <row r="36" spans="1:97" ht="70.349999999999994" hidden="1" customHeight="1" x14ac:dyDescent="0.25">
      <c r="A36" s="114" t="s">
        <v>533</v>
      </c>
      <c r="B36" s="115" t="s">
        <v>103</v>
      </c>
      <c r="C36" s="115" t="s">
        <v>104</v>
      </c>
      <c r="D36" s="115" t="s">
        <v>522</v>
      </c>
      <c r="E36" s="116" t="s">
        <v>196</v>
      </c>
      <c r="F36" s="115" t="s">
        <v>126</v>
      </c>
      <c r="G36" s="115" t="s">
        <v>108</v>
      </c>
      <c r="H36" s="115" t="s">
        <v>523</v>
      </c>
      <c r="I36" s="116" t="s">
        <v>113</v>
      </c>
      <c r="J36" s="115" t="s">
        <v>111</v>
      </c>
      <c r="K36" s="115" t="s">
        <v>112</v>
      </c>
      <c r="L36" s="115" t="s">
        <v>463</v>
      </c>
      <c r="M36" s="115" t="s">
        <v>524</v>
      </c>
      <c r="N36" s="115" t="s">
        <v>115</v>
      </c>
      <c r="O36" s="115" t="s">
        <v>116</v>
      </c>
      <c r="P36" s="115" t="s">
        <v>303</v>
      </c>
      <c r="Q36" s="115" t="s">
        <v>304</v>
      </c>
      <c r="R36" s="115" t="s">
        <v>534</v>
      </c>
      <c r="S36" s="115" t="s">
        <v>535</v>
      </c>
      <c r="T36" s="115" t="s">
        <v>534</v>
      </c>
      <c r="U36" s="115" t="s">
        <v>536</v>
      </c>
      <c r="V36" s="115" t="s">
        <v>537</v>
      </c>
      <c r="W36" s="115" t="s">
        <v>336</v>
      </c>
      <c r="X36" s="115" t="s">
        <v>125</v>
      </c>
      <c r="Y36" s="115" t="s">
        <v>531</v>
      </c>
      <c r="Z36" s="117">
        <v>1</v>
      </c>
      <c r="AA36" s="115" t="s">
        <v>127</v>
      </c>
      <c r="AB36" s="115" t="s">
        <v>128</v>
      </c>
      <c r="AC36" s="117">
        <v>0</v>
      </c>
      <c r="AD36" s="117">
        <v>0</v>
      </c>
      <c r="AE36" s="117">
        <v>0</v>
      </c>
      <c r="AF36" s="117">
        <v>1</v>
      </c>
      <c r="AG36" s="118"/>
      <c r="AH36" s="118"/>
      <c r="AI36" s="118"/>
      <c r="AJ36" s="115"/>
      <c r="AK36" s="115"/>
      <c r="AL36" s="115"/>
      <c r="AM36" s="116"/>
      <c r="AN36" s="119"/>
      <c r="AO36" s="120"/>
      <c r="AP36" s="116"/>
      <c r="AQ36" s="119"/>
      <c r="AR36" s="120"/>
      <c r="AS36" s="116"/>
      <c r="AT36" s="121"/>
      <c r="AU36" s="120"/>
      <c r="AV36" s="117">
        <v>0</v>
      </c>
      <c r="AW36" s="121">
        <v>0</v>
      </c>
      <c r="AX36" s="120" t="s">
        <v>175</v>
      </c>
      <c r="AY36" s="122">
        <v>0</v>
      </c>
      <c r="AZ36" s="122">
        <v>0</v>
      </c>
      <c r="BA36" s="122">
        <v>0</v>
      </c>
      <c r="BB36" s="122">
        <v>0</v>
      </c>
      <c r="BC36" s="122">
        <v>0</v>
      </c>
      <c r="BD36" s="122">
        <v>0</v>
      </c>
      <c r="BE36" s="122">
        <v>0</v>
      </c>
      <c r="BF36" s="122">
        <v>0</v>
      </c>
      <c r="BG36" s="122">
        <v>0</v>
      </c>
      <c r="BH36" s="122">
        <v>0</v>
      </c>
      <c r="BI36" s="122">
        <v>0</v>
      </c>
      <c r="BJ36" s="122">
        <v>0</v>
      </c>
      <c r="BK36" s="122">
        <v>0</v>
      </c>
      <c r="BL36" s="122">
        <v>0</v>
      </c>
      <c r="BM36" s="122">
        <v>0</v>
      </c>
      <c r="BN36" s="122">
        <v>0</v>
      </c>
      <c r="BO36" s="122">
        <v>0</v>
      </c>
      <c r="BP36" s="122">
        <v>0</v>
      </c>
      <c r="BQ36" s="122">
        <v>0</v>
      </c>
      <c r="BR36" s="122">
        <v>0</v>
      </c>
      <c r="BS36" s="122">
        <v>3000000000</v>
      </c>
      <c r="BT36" s="122">
        <v>3000000000</v>
      </c>
      <c r="BU36" s="122">
        <v>0</v>
      </c>
      <c r="BV36" s="122">
        <v>0</v>
      </c>
      <c r="BW36" s="122">
        <v>0</v>
      </c>
      <c r="BX36" s="122">
        <v>0</v>
      </c>
      <c r="BY36" s="122">
        <v>0</v>
      </c>
      <c r="BZ36" s="122">
        <v>0</v>
      </c>
      <c r="CA36" s="122">
        <v>0</v>
      </c>
      <c r="CB36" s="122">
        <v>0</v>
      </c>
      <c r="CC36" s="122">
        <v>0</v>
      </c>
      <c r="CD36" s="122">
        <v>0</v>
      </c>
      <c r="CE36" s="122">
        <v>0</v>
      </c>
      <c r="CF36" s="122">
        <v>0</v>
      </c>
      <c r="CG36" s="122">
        <v>0</v>
      </c>
      <c r="CH36" s="122">
        <v>0</v>
      </c>
      <c r="CI36" s="122">
        <v>0</v>
      </c>
      <c r="CJ36" s="122">
        <v>0</v>
      </c>
      <c r="CK36" s="122">
        <v>0</v>
      </c>
      <c r="CL36" s="122">
        <v>0</v>
      </c>
      <c r="CM36" s="122">
        <v>0</v>
      </c>
      <c r="CN36" s="122">
        <v>0</v>
      </c>
      <c r="CO36" s="122">
        <v>0</v>
      </c>
      <c r="CP36" s="122">
        <v>0</v>
      </c>
      <c r="CQ36" s="122">
        <v>3000000000</v>
      </c>
      <c r="CR36" s="115"/>
      <c r="CS36" s="115" t="s">
        <v>538</v>
      </c>
    </row>
    <row r="37" spans="1:97" ht="70.349999999999994" hidden="1" customHeight="1" x14ac:dyDescent="0.25">
      <c r="A37" s="114" t="s">
        <v>539</v>
      </c>
      <c r="B37" s="115" t="s">
        <v>139</v>
      </c>
      <c r="C37" s="115" t="s">
        <v>104</v>
      </c>
      <c r="D37" s="115" t="s">
        <v>522</v>
      </c>
      <c r="E37" s="116" t="s">
        <v>196</v>
      </c>
      <c r="F37" s="115" t="s">
        <v>126</v>
      </c>
      <c r="G37" s="115" t="s">
        <v>108</v>
      </c>
      <c r="H37" s="115" t="s">
        <v>523</v>
      </c>
      <c r="I37" s="116" t="s">
        <v>113</v>
      </c>
      <c r="J37" s="115" t="s">
        <v>111</v>
      </c>
      <c r="K37" s="115" t="s">
        <v>112</v>
      </c>
      <c r="L37" s="115" t="s">
        <v>463</v>
      </c>
      <c r="M37" s="115" t="s">
        <v>524</v>
      </c>
      <c r="N37" s="115" t="s">
        <v>115</v>
      </c>
      <c r="O37" s="115" t="s">
        <v>116</v>
      </c>
      <c r="P37" s="115" t="s">
        <v>303</v>
      </c>
      <c r="Q37" s="115" t="s">
        <v>304</v>
      </c>
      <c r="R37" s="115" t="s">
        <v>540</v>
      </c>
      <c r="S37" s="115" t="s">
        <v>541</v>
      </c>
      <c r="T37" s="115" t="s">
        <v>542</v>
      </c>
      <c r="U37" s="115" t="s">
        <v>543</v>
      </c>
      <c r="V37" s="115" t="s">
        <v>544</v>
      </c>
      <c r="W37" s="115" t="s">
        <v>149</v>
      </c>
      <c r="X37" s="115" t="s">
        <v>125</v>
      </c>
      <c r="Y37" s="115" t="s">
        <v>531</v>
      </c>
      <c r="Z37" s="117">
        <v>20</v>
      </c>
      <c r="AA37" s="115" t="s">
        <v>127</v>
      </c>
      <c r="AB37" s="115" t="s">
        <v>128</v>
      </c>
      <c r="AC37" s="117">
        <v>0</v>
      </c>
      <c r="AD37" s="117">
        <v>0</v>
      </c>
      <c r="AE37" s="117">
        <v>0</v>
      </c>
      <c r="AF37" s="117">
        <v>20</v>
      </c>
      <c r="AG37" s="118"/>
      <c r="AH37" s="118"/>
      <c r="AI37" s="118" t="s">
        <v>545</v>
      </c>
      <c r="AJ37" s="115"/>
      <c r="AK37" s="115"/>
      <c r="AL37" s="115"/>
      <c r="AM37" s="116"/>
      <c r="AN37" s="119"/>
      <c r="AO37" s="120"/>
      <c r="AP37" s="116">
        <v>200</v>
      </c>
      <c r="AQ37" s="119">
        <v>1</v>
      </c>
      <c r="AR37" s="120" t="s">
        <v>135</v>
      </c>
      <c r="AS37" s="116"/>
      <c r="AT37" s="121"/>
      <c r="AU37" s="120"/>
      <c r="AV37" s="117">
        <v>200</v>
      </c>
      <c r="AW37" s="121">
        <v>1</v>
      </c>
      <c r="AX37" s="120" t="s">
        <v>135</v>
      </c>
      <c r="AY37" s="122">
        <v>120000000</v>
      </c>
      <c r="AZ37" s="122">
        <v>0</v>
      </c>
      <c r="BA37" s="122">
        <v>0</v>
      </c>
      <c r="BB37" s="122">
        <v>0</v>
      </c>
      <c r="BC37" s="122">
        <v>0</v>
      </c>
      <c r="BD37" s="122">
        <v>0</v>
      </c>
      <c r="BE37" s="122">
        <v>0</v>
      </c>
      <c r="BF37" s="122">
        <v>0</v>
      </c>
      <c r="BG37" s="122">
        <v>0</v>
      </c>
      <c r="BH37" s="122">
        <v>0</v>
      </c>
      <c r="BI37" s="122">
        <v>120000000</v>
      </c>
      <c r="BJ37" s="122">
        <v>126000000</v>
      </c>
      <c r="BK37" s="122">
        <v>0</v>
      </c>
      <c r="BL37" s="122">
        <v>0</v>
      </c>
      <c r="BM37" s="122">
        <v>0</v>
      </c>
      <c r="BN37" s="122">
        <v>0</v>
      </c>
      <c r="BO37" s="122">
        <v>0</v>
      </c>
      <c r="BP37" s="122">
        <v>0</v>
      </c>
      <c r="BQ37" s="122">
        <v>0</v>
      </c>
      <c r="BR37" s="122">
        <v>0</v>
      </c>
      <c r="BS37" s="122">
        <v>0</v>
      </c>
      <c r="BT37" s="122">
        <v>126000000</v>
      </c>
      <c r="BU37" s="122">
        <v>132300000</v>
      </c>
      <c r="BV37" s="122">
        <v>0</v>
      </c>
      <c r="BW37" s="122">
        <v>0</v>
      </c>
      <c r="BX37" s="122">
        <v>0</v>
      </c>
      <c r="BY37" s="122">
        <v>0</v>
      </c>
      <c r="BZ37" s="122">
        <v>0</v>
      </c>
      <c r="CA37" s="122">
        <v>0</v>
      </c>
      <c r="CB37" s="122">
        <v>0</v>
      </c>
      <c r="CC37" s="122">
        <v>0</v>
      </c>
      <c r="CD37" s="122">
        <v>0</v>
      </c>
      <c r="CE37" s="122">
        <v>132300000</v>
      </c>
      <c r="CF37" s="122">
        <v>138915000</v>
      </c>
      <c r="CG37" s="122">
        <v>0</v>
      </c>
      <c r="CH37" s="122">
        <v>0</v>
      </c>
      <c r="CI37" s="122">
        <v>0</v>
      </c>
      <c r="CJ37" s="122">
        <v>0</v>
      </c>
      <c r="CK37" s="122">
        <v>0</v>
      </c>
      <c r="CL37" s="122">
        <v>0</v>
      </c>
      <c r="CM37" s="122">
        <v>0</v>
      </c>
      <c r="CN37" s="122">
        <v>0</v>
      </c>
      <c r="CO37" s="122">
        <v>0</v>
      </c>
      <c r="CP37" s="122">
        <v>138915000</v>
      </c>
      <c r="CQ37" s="122">
        <v>517215000.00000012</v>
      </c>
      <c r="CR37" s="115" t="s">
        <v>546</v>
      </c>
      <c r="CS37" s="115" t="s">
        <v>547</v>
      </c>
    </row>
    <row r="38" spans="1:97" ht="70.349999999999994" hidden="1" customHeight="1" x14ac:dyDescent="0.25">
      <c r="A38" s="114" t="s">
        <v>548</v>
      </c>
      <c r="B38" s="115" t="s">
        <v>113</v>
      </c>
      <c r="C38" s="115" t="s">
        <v>104</v>
      </c>
      <c r="D38" s="115" t="s">
        <v>549</v>
      </c>
      <c r="E38" s="116" t="s">
        <v>550</v>
      </c>
      <c r="F38" s="115" t="s">
        <v>551</v>
      </c>
      <c r="G38" s="115" t="s">
        <v>552</v>
      </c>
      <c r="H38" s="115" t="s">
        <v>553</v>
      </c>
      <c r="I38" s="116" t="s">
        <v>554</v>
      </c>
      <c r="J38" s="115" t="s">
        <v>555</v>
      </c>
      <c r="K38" s="115" t="s">
        <v>556</v>
      </c>
      <c r="L38" s="115" t="s">
        <v>478</v>
      </c>
      <c r="M38" s="115" t="s">
        <v>557</v>
      </c>
      <c r="N38" s="115" t="s">
        <v>556</v>
      </c>
      <c r="O38" s="115" t="s">
        <v>558</v>
      </c>
      <c r="P38" s="115" t="s">
        <v>559</v>
      </c>
      <c r="Q38" s="115" t="s">
        <v>560</v>
      </c>
      <c r="R38" s="115" t="s">
        <v>561</v>
      </c>
      <c r="S38" s="115" t="s">
        <v>562</v>
      </c>
      <c r="T38" s="115" t="s">
        <v>563</v>
      </c>
      <c r="U38" s="115" t="s">
        <v>564</v>
      </c>
      <c r="V38" s="115" t="s">
        <v>565</v>
      </c>
      <c r="W38" s="115" t="s">
        <v>530</v>
      </c>
      <c r="X38" s="115" t="s">
        <v>247</v>
      </c>
      <c r="Y38" s="115" t="s">
        <v>126</v>
      </c>
      <c r="Z38" s="117">
        <v>1</v>
      </c>
      <c r="AA38" s="115" t="s">
        <v>127</v>
      </c>
      <c r="AB38" s="115" t="s">
        <v>566</v>
      </c>
      <c r="AC38" s="117">
        <v>1</v>
      </c>
      <c r="AD38" s="117">
        <v>0</v>
      </c>
      <c r="AE38" s="117">
        <v>0</v>
      </c>
      <c r="AF38" s="117">
        <v>0</v>
      </c>
      <c r="AG38" s="118" t="s">
        <v>567</v>
      </c>
      <c r="AH38" s="118"/>
      <c r="AI38" s="118"/>
      <c r="AJ38" s="115"/>
      <c r="AK38" s="115"/>
      <c r="AL38" s="115"/>
      <c r="AM38" s="116">
        <v>1</v>
      </c>
      <c r="AN38" s="119">
        <v>1</v>
      </c>
      <c r="AO38" s="120" t="s">
        <v>135</v>
      </c>
      <c r="AP38" s="116"/>
      <c r="AQ38" s="119"/>
      <c r="AR38" s="120"/>
      <c r="AS38" s="116"/>
      <c r="AT38" s="121"/>
      <c r="AU38" s="120"/>
      <c r="AV38" s="117">
        <v>1</v>
      </c>
      <c r="AW38" s="121">
        <v>1</v>
      </c>
      <c r="AX38" s="120" t="s">
        <v>135</v>
      </c>
      <c r="AY38" s="122">
        <v>0</v>
      </c>
      <c r="AZ38" s="122">
        <v>0</v>
      </c>
      <c r="BA38" s="122">
        <v>0</v>
      </c>
      <c r="BB38" s="122">
        <v>0</v>
      </c>
      <c r="BC38" s="122">
        <v>0</v>
      </c>
      <c r="BD38" s="122">
        <v>0</v>
      </c>
      <c r="BE38" s="122">
        <v>0</v>
      </c>
      <c r="BF38" s="122">
        <v>0</v>
      </c>
      <c r="BG38" s="122">
        <v>0</v>
      </c>
      <c r="BH38" s="122">
        <v>0</v>
      </c>
      <c r="BI38" s="122">
        <v>0</v>
      </c>
      <c r="BJ38" s="122">
        <v>0</v>
      </c>
      <c r="BK38" s="122">
        <v>0</v>
      </c>
      <c r="BL38" s="122">
        <v>0</v>
      </c>
      <c r="BM38" s="122">
        <v>0</v>
      </c>
      <c r="BN38" s="122">
        <v>0</v>
      </c>
      <c r="BO38" s="122">
        <v>0</v>
      </c>
      <c r="BP38" s="122">
        <v>0</v>
      </c>
      <c r="BQ38" s="122">
        <v>0</v>
      </c>
      <c r="BR38" s="122">
        <v>0</v>
      </c>
      <c r="BS38" s="122">
        <v>0</v>
      </c>
      <c r="BT38" s="122">
        <v>0</v>
      </c>
      <c r="BU38" s="122">
        <v>0</v>
      </c>
      <c r="BV38" s="122">
        <v>0</v>
      </c>
      <c r="BW38" s="122">
        <v>0</v>
      </c>
      <c r="BX38" s="122">
        <v>0</v>
      </c>
      <c r="BY38" s="122">
        <v>0</v>
      </c>
      <c r="BZ38" s="122">
        <v>0</v>
      </c>
      <c r="CA38" s="122">
        <v>0</v>
      </c>
      <c r="CB38" s="122">
        <v>0</v>
      </c>
      <c r="CC38" s="122">
        <v>0</v>
      </c>
      <c r="CD38" s="122">
        <v>0</v>
      </c>
      <c r="CE38" s="122">
        <v>0</v>
      </c>
      <c r="CF38" s="122">
        <v>0</v>
      </c>
      <c r="CG38" s="122">
        <v>0</v>
      </c>
      <c r="CH38" s="122">
        <v>0</v>
      </c>
      <c r="CI38" s="122">
        <v>0</v>
      </c>
      <c r="CJ38" s="122">
        <v>0</v>
      </c>
      <c r="CK38" s="122">
        <v>0</v>
      </c>
      <c r="CL38" s="122">
        <v>0</v>
      </c>
      <c r="CM38" s="122">
        <v>0</v>
      </c>
      <c r="CN38" s="122">
        <v>0</v>
      </c>
      <c r="CO38" s="122">
        <v>0</v>
      </c>
      <c r="CP38" s="122">
        <v>0</v>
      </c>
      <c r="CQ38" s="122">
        <v>0</v>
      </c>
      <c r="CR38" s="115" t="s">
        <v>568</v>
      </c>
      <c r="CS38" s="115" t="s">
        <v>569</v>
      </c>
    </row>
    <row r="39" spans="1:97" ht="70.349999999999994" hidden="1" customHeight="1" x14ac:dyDescent="0.25">
      <c r="A39" s="114" t="s">
        <v>570</v>
      </c>
      <c r="B39" s="115" t="s">
        <v>103</v>
      </c>
      <c r="C39" s="115" t="s">
        <v>104</v>
      </c>
      <c r="D39" s="115" t="s">
        <v>549</v>
      </c>
      <c r="E39" s="116" t="s">
        <v>550</v>
      </c>
      <c r="F39" s="115" t="s">
        <v>551</v>
      </c>
      <c r="G39" s="115" t="s">
        <v>552</v>
      </c>
      <c r="H39" s="115" t="s">
        <v>553</v>
      </c>
      <c r="I39" s="116" t="s">
        <v>554</v>
      </c>
      <c r="J39" s="115" t="s">
        <v>555</v>
      </c>
      <c r="K39" s="115" t="s">
        <v>556</v>
      </c>
      <c r="L39" s="115" t="s">
        <v>478</v>
      </c>
      <c r="M39" s="115" t="s">
        <v>557</v>
      </c>
      <c r="N39" s="115" t="s">
        <v>556</v>
      </c>
      <c r="O39" s="115" t="s">
        <v>558</v>
      </c>
      <c r="P39" s="115" t="s">
        <v>559</v>
      </c>
      <c r="Q39" s="115" t="s">
        <v>560</v>
      </c>
      <c r="R39" s="115" t="s">
        <v>571</v>
      </c>
      <c r="S39" s="115" t="s">
        <v>572</v>
      </c>
      <c r="T39" s="115" t="s">
        <v>573</v>
      </c>
      <c r="U39" s="115" t="s">
        <v>574</v>
      </c>
      <c r="V39" s="115" t="s">
        <v>575</v>
      </c>
      <c r="W39" s="115" t="s">
        <v>576</v>
      </c>
      <c r="X39" s="115" t="s">
        <v>125</v>
      </c>
      <c r="Y39" s="115" t="s">
        <v>126</v>
      </c>
      <c r="Z39" s="117">
        <v>80</v>
      </c>
      <c r="AA39" s="115" t="s">
        <v>127</v>
      </c>
      <c r="AB39" s="115" t="s">
        <v>566</v>
      </c>
      <c r="AC39" s="117">
        <v>10</v>
      </c>
      <c r="AD39" s="117">
        <v>20</v>
      </c>
      <c r="AE39" s="117">
        <v>20</v>
      </c>
      <c r="AF39" s="117">
        <v>30</v>
      </c>
      <c r="AG39" s="118" t="s">
        <v>577</v>
      </c>
      <c r="AH39" s="118" t="s">
        <v>578</v>
      </c>
      <c r="AI39" s="118" t="s">
        <v>579</v>
      </c>
      <c r="AJ39" s="115" t="s">
        <v>580</v>
      </c>
      <c r="AK39" s="115"/>
      <c r="AL39" s="115" t="s">
        <v>581</v>
      </c>
      <c r="AM39" s="116">
        <v>13</v>
      </c>
      <c r="AN39" s="119">
        <v>1</v>
      </c>
      <c r="AO39" s="120" t="s">
        <v>135</v>
      </c>
      <c r="AP39" s="116">
        <v>20</v>
      </c>
      <c r="AQ39" s="119">
        <v>1</v>
      </c>
      <c r="AR39" s="120" t="s">
        <v>135</v>
      </c>
      <c r="AS39" s="116"/>
      <c r="AT39" s="121">
        <v>0</v>
      </c>
      <c r="AU39" s="120" t="s">
        <v>175</v>
      </c>
      <c r="AV39" s="117">
        <v>33</v>
      </c>
      <c r="AW39" s="121">
        <v>0.41249999999999998</v>
      </c>
      <c r="AX39" s="120" t="s">
        <v>235</v>
      </c>
      <c r="AY39" s="122">
        <v>0</v>
      </c>
      <c r="AZ39" s="122">
        <v>0</v>
      </c>
      <c r="BA39" s="122">
        <v>0</v>
      </c>
      <c r="BB39" s="122">
        <v>0</v>
      </c>
      <c r="BC39" s="122">
        <v>0</v>
      </c>
      <c r="BD39" s="122">
        <v>0</v>
      </c>
      <c r="BE39" s="122">
        <v>0</v>
      </c>
      <c r="BF39" s="122">
        <v>0</v>
      </c>
      <c r="BG39" s="122">
        <v>0</v>
      </c>
      <c r="BH39" s="122">
        <v>0</v>
      </c>
      <c r="BI39" s="122">
        <v>0</v>
      </c>
      <c r="BJ39" s="122">
        <v>0</v>
      </c>
      <c r="BK39" s="122">
        <v>0</v>
      </c>
      <c r="BL39" s="122">
        <v>0</v>
      </c>
      <c r="BM39" s="122">
        <v>0</v>
      </c>
      <c r="BN39" s="122">
        <v>0</v>
      </c>
      <c r="BO39" s="122">
        <v>0</v>
      </c>
      <c r="BP39" s="122">
        <v>0</v>
      </c>
      <c r="BQ39" s="122">
        <v>0</v>
      </c>
      <c r="BR39" s="122">
        <v>0</v>
      </c>
      <c r="BS39" s="122">
        <v>0</v>
      </c>
      <c r="BT39" s="122">
        <v>0</v>
      </c>
      <c r="BU39" s="122">
        <v>0</v>
      </c>
      <c r="BV39" s="122">
        <v>0</v>
      </c>
      <c r="BW39" s="122">
        <v>0</v>
      </c>
      <c r="BX39" s="122">
        <v>0</v>
      </c>
      <c r="BY39" s="122">
        <v>0</v>
      </c>
      <c r="BZ39" s="122">
        <v>0</v>
      </c>
      <c r="CA39" s="122">
        <v>0</v>
      </c>
      <c r="CB39" s="122">
        <v>0</v>
      </c>
      <c r="CC39" s="122">
        <v>0</v>
      </c>
      <c r="CD39" s="122">
        <v>0</v>
      </c>
      <c r="CE39" s="122">
        <v>0</v>
      </c>
      <c r="CF39" s="122">
        <v>0</v>
      </c>
      <c r="CG39" s="122">
        <v>0</v>
      </c>
      <c r="CH39" s="122">
        <v>0</v>
      </c>
      <c r="CI39" s="122">
        <v>0</v>
      </c>
      <c r="CJ39" s="122">
        <v>0</v>
      </c>
      <c r="CK39" s="122">
        <v>0</v>
      </c>
      <c r="CL39" s="122">
        <v>0</v>
      </c>
      <c r="CM39" s="122">
        <v>0</v>
      </c>
      <c r="CN39" s="122">
        <v>0</v>
      </c>
      <c r="CO39" s="122">
        <v>0</v>
      </c>
      <c r="CP39" s="122">
        <v>0</v>
      </c>
      <c r="CQ39" s="122">
        <v>0</v>
      </c>
      <c r="CR39" s="115" t="s">
        <v>582</v>
      </c>
      <c r="CS39" s="115" t="s">
        <v>583</v>
      </c>
    </row>
    <row r="40" spans="1:97" ht="70.349999999999994" hidden="1" customHeight="1" x14ac:dyDescent="0.25">
      <c r="A40" s="114" t="s">
        <v>584</v>
      </c>
      <c r="B40" s="115" t="s">
        <v>139</v>
      </c>
      <c r="C40" s="115" t="s">
        <v>104</v>
      </c>
      <c r="D40" s="115" t="s">
        <v>549</v>
      </c>
      <c r="E40" s="116" t="s">
        <v>550</v>
      </c>
      <c r="F40" s="115" t="s">
        <v>551</v>
      </c>
      <c r="G40" s="115" t="s">
        <v>552</v>
      </c>
      <c r="H40" s="115" t="s">
        <v>553</v>
      </c>
      <c r="I40" s="116" t="s">
        <v>554</v>
      </c>
      <c r="J40" s="115" t="s">
        <v>555</v>
      </c>
      <c r="K40" s="115" t="s">
        <v>556</v>
      </c>
      <c r="L40" s="115" t="s">
        <v>478</v>
      </c>
      <c r="M40" s="115" t="s">
        <v>557</v>
      </c>
      <c r="N40" s="115" t="s">
        <v>556</v>
      </c>
      <c r="O40" s="115" t="s">
        <v>558</v>
      </c>
      <c r="P40" s="115" t="s">
        <v>559</v>
      </c>
      <c r="Q40" s="115" t="s">
        <v>560</v>
      </c>
      <c r="R40" s="115" t="s">
        <v>585</v>
      </c>
      <c r="S40" s="115" t="s">
        <v>586</v>
      </c>
      <c r="T40" s="115" t="s">
        <v>587</v>
      </c>
      <c r="U40" s="115" t="s">
        <v>588</v>
      </c>
      <c r="V40" s="115" t="s">
        <v>589</v>
      </c>
      <c r="W40" s="115" t="s">
        <v>530</v>
      </c>
      <c r="X40" s="115" t="s">
        <v>125</v>
      </c>
      <c r="Y40" s="115" t="s">
        <v>126</v>
      </c>
      <c r="Z40" s="117">
        <v>1</v>
      </c>
      <c r="AA40" s="115" t="s">
        <v>186</v>
      </c>
      <c r="AB40" s="115" t="s">
        <v>566</v>
      </c>
      <c r="AC40" s="117">
        <v>1</v>
      </c>
      <c r="AD40" s="117">
        <v>1</v>
      </c>
      <c r="AE40" s="117">
        <v>1</v>
      </c>
      <c r="AF40" s="117">
        <v>1</v>
      </c>
      <c r="AG40" s="118" t="s">
        <v>590</v>
      </c>
      <c r="AH40" s="118" t="s">
        <v>591</v>
      </c>
      <c r="AI40" s="118" t="s">
        <v>592</v>
      </c>
      <c r="AJ40" s="115"/>
      <c r="AK40" s="115"/>
      <c r="AL40" s="115"/>
      <c r="AM40" s="116">
        <v>1</v>
      </c>
      <c r="AN40" s="119">
        <v>1</v>
      </c>
      <c r="AO40" s="120" t="s">
        <v>135</v>
      </c>
      <c r="AP40" s="116">
        <v>1</v>
      </c>
      <c r="AQ40" s="119">
        <v>1</v>
      </c>
      <c r="AR40" s="120" t="s">
        <v>135</v>
      </c>
      <c r="AS40" s="116"/>
      <c r="AT40" s="121">
        <v>0</v>
      </c>
      <c r="AU40" s="120" t="s">
        <v>175</v>
      </c>
      <c r="AV40" s="117">
        <v>2</v>
      </c>
      <c r="AW40" s="121">
        <v>1</v>
      </c>
      <c r="AX40" s="120" t="s">
        <v>135</v>
      </c>
      <c r="AY40" s="122">
        <v>0</v>
      </c>
      <c r="AZ40" s="122">
        <v>0</v>
      </c>
      <c r="BA40" s="122">
        <v>0</v>
      </c>
      <c r="BB40" s="122">
        <v>0</v>
      </c>
      <c r="BC40" s="122">
        <v>0</v>
      </c>
      <c r="BD40" s="122">
        <v>0</v>
      </c>
      <c r="BE40" s="122">
        <v>0</v>
      </c>
      <c r="BF40" s="122">
        <v>0</v>
      </c>
      <c r="BG40" s="122">
        <v>0</v>
      </c>
      <c r="BH40" s="122">
        <v>0</v>
      </c>
      <c r="BI40" s="122">
        <v>0</v>
      </c>
      <c r="BJ40" s="122">
        <v>0</v>
      </c>
      <c r="BK40" s="122">
        <v>0</v>
      </c>
      <c r="BL40" s="122">
        <v>0</v>
      </c>
      <c r="BM40" s="122">
        <v>0</v>
      </c>
      <c r="BN40" s="122">
        <v>0</v>
      </c>
      <c r="BO40" s="122">
        <v>0</v>
      </c>
      <c r="BP40" s="122">
        <v>0</v>
      </c>
      <c r="BQ40" s="122">
        <v>0</v>
      </c>
      <c r="BR40" s="122">
        <v>0</v>
      </c>
      <c r="BS40" s="122">
        <v>0</v>
      </c>
      <c r="BT40" s="122">
        <v>0</v>
      </c>
      <c r="BU40" s="122">
        <v>0</v>
      </c>
      <c r="BV40" s="122">
        <v>0</v>
      </c>
      <c r="BW40" s="122">
        <v>0</v>
      </c>
      <c r="BX40" s="122">
        <v>0</v>
      </c>
      <c r="BY40" s="122">
        <v>0</v>
      </c>
      <c r="BZ40" s="122">
        <v>0</v>
      </c>
      <c r="CA40" s="122">
        <v>0</v>
      </c>
      <c r="CB40" s="122">
        <v>0</v>
      </c>
      <c r="CC40" s="122">
        <v>0</v>
      </c>
      <c r="CD40" s="122">
        <v>0</v>
      </c>
      <c r="CE40" s="122">
        <v>0</v>
      </c>
      <c r="CF40" s="122">
        <v>0</v>
      </c>
      <c r="CG40" s="122">
        <v>0</v>
      </c>
      <c r="CH40" s="122">
        <v>0</v>
      </c>
      <c r="CI40" s="122">
        <v>0</v>
      </c>
      <c r="CJ40" s="122">
        <v>0</v>
      </c>
      <c r="CK40" s="122">
        <v>0</v>
      </c>
      <c r="CL40" s="122">
        <v>0</v>
      </c>
      <c r="CM40" s="122">
        <v>0</v>
      </c>
      <c r="CN40" s="122">
        <v>0</v>
      </c>
      <c r="CO40" s="122">
        <v>0</v>
      </c>
      <c r="CP40" s="122">
        <v>0</v>
      </c>
      <c r="CQ40" s="122">
        <v>0</v>
      </c>
      <c r="CR40" s="115" t="s">
        <v>593</v>
      </c>
      <c r="CS40" s="115" t="s">
        <v>594</v>
      </c>
    </row>
    <row r="41" spans="1:97" ht="70.349999999999994" hidden="1" customHeight="1" x14ac:dyDescent="0.25">
      <c r="A41" s="114" t="s">
        <v>595</v>
      </c>
      <c r="B41" s="115" t="s">
        <v>179</v>
      </c>
      <c r="C41" s="115" t="s">
        <v>104</v>
      </c>
      <c r="D41" s="115" t="s">
        <v>549</v>
      </c>
      <c r="E41" s="116" t="s">
        <v>550</v>
      </c>
      <c r="F41" s="115" t="s">
        <v>551</v>
      </c>
      <c r="G41" s="115" t="s">
        <v>552</v>
      </c>
      <c r="H41" s="115" t="s">
        <v>553</v>
      </c>
      <c r="I41" s="116" t="s">
        <v>554</v>
      </c>
      <c r="J41" s="115" t="s">
        <v>555</v>
      </c>
      <c r="K41" s="115" t="s">
        <v>556</v>
      </c>
      <c r="L41" s="115" t="s">
        <v>478</v>
      </c>
      <c r="M41" s="115" t="s">
        <v>557</v>
      </c>
      <c r="N41" s="115" t="s">
        <v>556</v>
      </c>
      <c r="O41" s="115" t="s">
        <v>558</v>
      </c>
      <c r="P41" s="115" t="s">
        <v>559</v>
      </c>
      <c r="Q41" s="115" t="s">
        <v>560</v>
      </c>
      <c r="R41" s="115" t="s">
        <v>525</v>
      </c>
      <c r="S41" s="115" t="s">
        <v>596</v>
      </c>
      <c r="T41" s="115" t="s">
        <v>597</v>
      </c>
      <c r="U41" s="115" t="s">
        <v>598</v>
      </c>
      <c r="V41" s="115" t="s">
        <v>529</v>
      </c>
      <c r="W41" s="115" t="s">
        <v>530</v>
      </c>
      <c r="X41" s="115" t="s">
        <v>247</v>
      </c>
      <c r="Y41" s="115" t="s">
        <v>126</v>
      </c>
      <c r="Z41" s="117">
        <v>1</v>
      </c>
      <c r="AA41" s="115" t="s">
        <v>127</v>
      </c>
      <c r="AB41" s="115" t="s">
        <v>566</v>
      </c>
      <c r="AC41" s="117">
        <v>0</v>
      </c>
      <c r="AD41" s="117">
        <v>0</v>
      </c>
      <c r="AE41" s="117">
        <v>1</v>
      </c>
      <c r="AF41" s="117">
        <v>0</v>
      </c>
      <c r="AG41" s="118"/>
      <c r="AH41" s="118"/>
      <c r="AI41" s="118" t="s">
        <v>599</v>
      </c>
      <c r="AJ41" s="115" t="s">
        <v>600</v>
      </c>
      <c r="AK41" s="115"/>
      <c r="AL41" s="115"/>
      <c r="AM41" s="116"/>
      <c r="AN41" s="119"/>
      <c r="AO41" s="120"/>
      <c r="AP41" s="116">
        <v>1</v>
      </c>
      <c r="AQ41" s="119">
        <v>1</v>
      </c>
      <c r="AR41" s="120" t="s">
        <v>135</v>
      </c>
      <c r="AS41" s="116"/>
      <c r="AT41" s="121">
        <v>1</v>
      </c>
      <c r="AU41" s="120" t="s">
        <v>135</v>
      </c>
      <c r="AV41" s="117">
        <v>1</v>
      </c>
      <c r="AW41" s="121">
        <v>1</v>
      </c>
      <c r="AX41" s="120" t="s">
        <v>135</v>
      </c>
      <c r="AY41" s="122">
        <v>0</v>
      </c>
      <c r="AZ41" s="122">
        <v>0</v>
      </c>
      <c r="BA41" s="122">
        <v>0</v>
      </c>
      <c r="BB41" s="122">
        <v>0</v>
      </c>
      <c r="BC41" s="122">
        <v>0</v>
      </c>
      <c r="BD41" s="122">
        <v>0</v>
      </c>
      <c r="BE41" s="122">
        <v>0</v>
      </c>
      <c r="BF41" s="122">
        <v>0</v>
      </c>
      <c r="BG41" s="122">
        <v>0</v>
      </c>
      <c r="BH41" s="122">
        <v>0</v>
      </c>
      <c r="BI41" s="122">
        <v>0</v>
      </c>
      <c r="BJ41" s="122">
        <v>0</v>
      </c>
      <c r="BK41" s="122">
        <v>0</v>
      </c>
      <c r="BL41" s="122">
        <v>0</v>
      </c>
      <c r="BM41" s="122">
        <v>0</v>
      </c>
      <c r="BN41" s="122">
        <v>0</v>
      </c>
      <c r="BO41" s="122">
        <v>0</v>
      </c>
      <c r="BP41" s="122">
        <v>0</v>
      </c>
      <c r="BQ41" s="122">
        <v>0</v>
      </c>
      <c r="BR41" s="122">
        <v>0</v>
      </c>
      <c r="BS41" s="122">
        <v>0</v>
      </c>
      <c r="BT41" s="122">
        <v>0</v>
      </c>
      <c r="BU41" s="122">
        <v>0</v>
      </c>
      <c r="BV41" s="122">
        <v>0</v>
      </c>
      <c r="BW41" s="122">
        <v>0</v>
      </c>
      <c r="BX41" s="122">
        <v>0</v>
      </c>
      <c r="BY41" s="122">
        <v>0</v>
      </c>
      <c r="BZ41" s="122">
        <v>0</v>
      </c>
      <c r="CA41" s="122">
        <v>0</v>
      </c>
      <c r="CB41" s="122">
        <v>0</v>
      </c>
      <c r="CC41" s="122">
        <v>0</v>
      </c>
      <c r="CD41" s="122">
        <v>0</v>
      </c>
      <c r="CE41" s="122">
        <v>0</v>
      </c>
      <c r="CF41" s="122">
        <v>0</v>
      </c>
      <c r="CG41" s="122">
        <v>0</v>
      </c>
      <c r="CH41" s="122">
        <v>0</v>
      </c>
      <c r="CI41" s="122">
        <v>0</v>
      </c>
      <c r="CJ41" s="122">
        <v>0</v>
      </c>
      <c r="CK41" s="122">
        <v>0</v>
      </c>
      <c r="CL41" s="122">
        <v>0</v>
      </c>
      <c r="CM41" s="122">
        <v>0</v>
      </c>
      <c r="CN41" s="122">
        <v>0</v>
      </c>
      <c r="CO41" s="122">
        <v>0</v>
      </c>
      <c r="CP41" s="122">
        <v>0</v>
      </c>
      <c r="CQ41" s="122">
        <v>0</v>
      </c>
      <c r="CR41" s="115"/>
      <c r="CS41" s="115" t="s">
        <v>601</v>
      </c>
    </row>
    <row r="42" spans="1:97" ht="70.349999999999994" hidden="1" customHeight="1" x14ac:dyDescent="0.25">
      <c r="A42" s="114" t="s">
        <v>602</v>
      </c>
      <c r="B42" s="115" t="s">
        <v>254</v>
      </c>
      <c r="C42" s="115" t="s">
        <v>104</v>
      </c>
      <c r="D42" s="115" t="s">
        <v>549</v>
      </c>
      <c r="E42" s="116" t="s">
        <v>550</v>
      </c>
      <c r="F42" s="115" t="s">
        <v>551</v>
      </c>
      <c r="G42" s="115" t="s">
        <v>552</v>
      </c>
      <c r="H42" s="115" t="s">
        <v>553</v>
      </c>
      <c r="I42" s="116" t="s">
        <v>554</v>
      </c>
      <c r="J42" s="115" t="s">
        <v>555</v>
      </c>
      <c r="K42" s="115" t="s">
        <v>556</v>
      </c>
      <c r="L42" s="115" t="s">
        <v>478</v>
      </c>
      <c r="M42" s="115" t="s">
        <v>557</v>
      </c>
      <c r="N42" s="115" t="s">
        <v>556</v>
      </c>
      <c r="O42" s="115" t="s">
        <v>558</v>
      </c>
      <c r="P42" s="115" t="s">
        <v>559</v>
      </c>
      <c r="Q42" s="115" t="s">
        <v>560</v>
      </c>
      <c r="R42" s="115" t="s">
        <v>603</v>
      </c>
      <c r="S42" s="115" t="s">
        <v>604</v>
      </c>
      <c r="T42" s="115" t="s">
        <v>605</v>
      </c>
      <c r="U42" s="115" t="s">
        <v>606</v>
      </c>
      <c r="V42" s="115" t="s">
        <v>607</v>
      </c>
      <c r="W42" s="115" t="s">
        <v>608</v>
      </c>
      <c r="X42" s="115" t="s">
        <v>125</v>
      </c>
      <c r="Y42" s="115" t="s">
        <v>126</v>
      </c>
      <c r="Z42" s="117">
        <v>306</v>
      </c>
      <c r="AA42" s="115" t="s">
        <v>186</v>
      </c>
      <c r="AB42" s="115" t="s">
        <v>566</v>
      </c>
      <c r="AC42" s="117">
        <v>306</v>
      </c>
      <c r="AD42" s="117">
        <v>306</v>
      </c>
      <c r="AE42" s="117">
        <v>306</v>
      </c>
      <c r="AF42" s="117">
        <v>306</v>
      </c>
      <c r="AG42" s="118" t="s">
        <v>609</v>
      </c>
      <c r="AH42" s="118" t="s">
        <v>610</v>
      </c>
      <c r="AI42" s="118" t="s">
        <v>611</v>
      </c>
      <c r="AJ42" s="115" t="s">
        <v>612</v>
      </c>
      <c r="AK42" s="115"/>
      <c r="AL42" s="115" t="s">
        <v>613</v>
      </c>
      <c r="AM42" s="116">
        <v>336</v>
      </c>
      <c r="AN42" s="119">
        <v>1</v>
      </c>
      <c r="AO42" s="120" t="s">
        <v>135</v>
      </c>
      <c r="AP42" s="116">
        <v>371</v>
      </c>
      <c r="AQ42" s="119">
        <v>1</v>
      </c>
      <c r="AR42" s="120" t="s">
        <v>135</v>
      </c>
      <c r="AS42" s="116"/>
      <c r="AT42" s="121">
        <v>0</v>
      </c>
      <c r="AU42" s="120" t="s">
        <v>175</v>
      </c>
      <c r="AV42" s="117">
        <v>707</v>
      </c>
      <c r="AW42" s="121">
        <v>1</v>
      </c>
      <c r="AX42" s="120" t="s">
        <v>135</v>
      </c>
      <c r="AY42" s="122">
        <v>0</v>
      </c>
      <c r="AZ42" s="122">
        <v>0</v>
      </c>
      <c r="BA42" s="122">
        <v>174000000</v>
      </c>
      <c r="BB42" s="122">
        <v>0</v>
      </c>
      <c r="BC42" s="122">
        <v>0</v>
      </c>
      <c r="BD42" s="122">
        <v>0</v>
      </c>
      <c r="BE42" s="122">
        <v>0</v>
      </c>
      <c r="BF42" s="122">
        <v>0</v>
      </c>
      <c r="BG42" s="122">
        <v>0</v>
      </c>
      <c r="BH42" s="122">
        <v>0</v>
      </c>
      <c r="BI42" s="122">
        <v>174000000</v>
      </c>
      <c r="BJ42" s="122">
        <v>0</v>
      </c>
      <c r="BK42" s="122">
        <v>0</v>
      </c>
      <c r="BL42" s="122">
        <v>182700000</v>
      </c>
      <c r="BM42" s="122">
        <v>0</v>
      </c>
      <c r="BN42" s="122">
        <v>0</v>
      </c>
      <c r="BO42" s="122">
        <v>0</v>
      </c>
      <c r="BP42" s="122">
        <v>0</v>
      </c>
      <c r="BQ42" s="122">
        <v>0</v>
      </c>
      <c r="BR42" s="122">
        <v>0</v>
      </c>
      <c r="BS42" s="122">
        <v>0</v>
      </c>
      <c r="BT42" s="122">
        <v>182700000</v>
      </c>
      <c r="BU42" s="122">
        <v>0</v>
      </c>
      <c r="BV42" s="122">
        <v>0</v>
      </c>
      <c r="BW42" s="122">
        <v>191835000</v>
      </c>
      <c r="BX42" s="122">
        <v>0</v>
      </c>
      <c r="BY42" s="122">
        <v>0</v>
      </c>
      <c r="BZ42" s="122">
        <v>0</v>
      </c>
      <c r="CA42" s="122">
        <v>0</v>
      </c>
      <c r="CB42" s="122">
        <v>0</v>
      </c>
      <c r="CC42" s="122">
        <v>0</v>
      </c>
      <c r="CD42" s="122">
        <v>0</v>
      </c>
      <c r="CE42" s="122">
        <v>191835000</v>
      </c>
      <c r="CF42" s="122">
        <v>0</v>
      </c>
      <c r="CG42" s="122">
        <v>0</v>
      </c>
      <c r="CH42" s="122">
        <v>201426750</v>
      </c>
      <c r="CI42" s="122">
        <v>0</v>
      </c>
      <c r="CJ42" s="122">
        <v>0</v>
      </c>
      <c r="CK42" s="122">
        <v>0</v>
      </c>
      <c r="CL42" s="122">
        <v>0</v>
      </c>
      <c r="CM42" s="122">
        <v>0</v>
      </c>
      <c r="CN42" s="122">
        <v>0</v>
      </c>
      <c r="CO42" s="122">
        <v>0</v>
      </c>
      <c r="CP42" s="122">
        <v>201426750</v>
      </c>
      <c r="CQ42" s="122">
        <v>749961749.99999988</v>
      </c>
      <c r="CR42" s="115" t="s">
        <v>614</v>
      </c>
      <c r="CS42" s="115" t="s">
        <v>615</v>
      </c>
    </row>
    <row r="43" spans="1:97" ht="70.349999999999994" hidden="1" customHeight="1" x14ac:dyDescent="0.25">
      <c r="A43" s="114" t="s">
        <v>616</v>
      </c>
      <c r="B43" s="115" t="s">
        <v>374</v>
      </c>
      <c r="C43" s="115" t="s">
        <v>104</v>
      </c>
      <c r="D43" s="115" t="s">
        <v>549</v>
      </c>
      <c r="E43" s="116" t="s">
        <v>550</v>
      </c>
      <c r="F43" s="115" t="s">
        <v>551</v>
      </c>
      <c r="G43" s="115" t="s">
        <v>552</v>
      </c>
      <c r="H43" s="115" t="s">
        <v>553</v>
      </c>
      <c r="I43" s="116" t="s">
        <v>554</v>
      </c>
      <c r="J43" s="115" t="s">
        <v>555</v>
      </c>
      <c r="K43" s="115" t="s">
        <v>556</v>
      </c>
      <c r="L43" s="115" t="s">
        <v>478</v>
      </c>
      <c r="M43" s="115" t="s">
        <v>557</v>
      </c>
      <c r="N43" s="115" t="s">
        <v>556</v>
      </c>
      <c r="O43" s="115" t="s">
        <v>558</v>
      </c>
      <c r="P43" s="115" t="s">
        <v>559</v>
      </c>
      <c r="Q43" s="115" t="s">
        <v>560</v>
      </c>
      <c r="R43" s="115" t="s">
        <v>617</v>
      </c>
      <c r="S43" s="115" t="s">
        <v>618</v>
      </c>
      <c r="T43" s="115" t="s">
        <v>619</v>
      </c>
      <c r="U43" s="115" t="s">
        <v>620</v>
      </c>
      <c r="V43" s="115" t="s">
        <v>621</v>
      </c>
      <c r="W43" s="115" t="s">
        <v>530</v>
      </c>
      <c r="X43" s="115" t="s">
        <v>125</v>
      </c>
      <c r="Y43" s="115" t="s">
        <v>126</v>
      </c>
      <c r="Z43" s="117">
        <v>1</v>
      </c>
      <c r="AA43" s="115" t="s">
        <v>127</v>
      </c>
      <c r="AB43" s="115" t="s">
        <v>566</v>
      </c>
      <c r="AC43" s="117">
        <v>0</v>
      </c>
      <c r="AD43" s="117">
        <v>0</v>
      </c>
      <c r="AE43" s="117">
        <v>0</v>
      </c>
      <c r="AF43" s="117">
        <v>1</v>
      </c>
      <c r="AG43" s="118"/>
      <c r="AH43" s="118"/>
      <c r="AI43" s="118"/>
      <c r="AJ43" s="115"/>
      <c r="AK43" s="115"/>
      <c r="AL43" s="115" t="s">
        <v>622</v>
      </c>
      <c r="AM43" s="116"/>
      <c r="AN43" s="119"/>
      <c r="AO43" s="120"/>
      <c r="AP43" s="116"/>
      <c r="AQ43" s="119"/>
      <c r="AR43" s="120"/>
      <c r="AS43" s="116"/>
      <c r="AT43" s="121"/>
      <c r="AU43" s="120"/>
      <c r="AV43" s="117">
        <v>0</v>
      </c>
      <c r="AW43" s="121">
        <v>0</v>
      </c>
      <c r="AX43" s="120" t="s">
        <v>175</v>
      </c>
      <c r="AY43" s="122">
        <v>0</v>
      </c>
      <c r="AZ43" s="122">
        <v>0</v>
      </c>
      <c r="BA43" s="122">
        <v>0</v>
      </c>
      <c r="BB43" s="122">
        <v>0</v>
      </c>
      <c r="BC43" s="122">
        <v>0</v>
      </c>
      <c r="BD43" s="122">
        <v>0</v>
      </c>
      <c r="BE43" s="122">
        <v>0</v>
      </c>
      <c r="BF43" s="122">
        <v>0</v>
      </c>
      <c r="BG43" s="122">
        <v>0</v>
      </c>
      <c r="BH43" s="122">
        <v>0</v>
      </c>
      <c r="BI43" s="122">
        <v>0</v>
      </c>
      <c r="BJ43" s="122">
        <v>0</v>
      </c>
      <c r="BK43" s="122">
        <v>0</v>
      </c>
      <c r="BL43" s="122">
        <v>0</v>
      </c>
      <c r="BM43" s="122">
        <v>0</v>
      </c>
      <c r="BN43" s="122">
        <v>0</v>
      </c>
      <c r="BO43" s="122">
        <v>0</v>
      </c>
      <c r="BP43" s="122">
        <v>0</v>
      </c>
      <c r="BQ43" s="122">
        <v>0</v>
      </c>
      <c r="BR43" s="122">
        <v>0</v>
      </c>
      <c r="BS43" s="122">
        <v>0</v>
      </c>
      <c r="BT43" s="122">
        <v>0</v>
      </c>
      <c r="BU43" s="122">
        <v>0</v>
      </c>
      <c r="BV43" s="122">
        <v>0</v>
      </c>
      <c r="BW43" s="122">
        <v>0</v>
      </c>
      <c r="BX43" s="122">
        <v>0</v>
      </c>
      <c r="BY43" s="122">
        <v>0</v>
      </c>
      <c r="BZ43" s="122">
        <v>0</v>
      </c>
      <c r="CA43" s="122">
        <v>0</v>
      </c>
      <c r="CB43" s="122">
        <v>0</v>
      </c>
      <c r="CC43" s="122">
        <v>0</v>
      </c>
      <c r="CD43" s="122">
        <v>0</v>
      </c>
      <c r="CE43" s="122">
        <v>0</v>
      </c>
      <c r="CF43" s="122">
        <v>0</v>
      </c>
      <c r="CG43" s="122">
        <v>0</v>
      </c>
      <c r="CH43" s="122">
        <v>0</v>
      </c>
      <c r="CI43" s="122">
        <v>0</v>
      </c>
      <c r="CJ43" s="122">
        <v>0</v>
      </c>
      <c r="CK43" s="122">
        <v>0</v>
      </c>
      <c r="CL43" s="122">
        <v>0</v>
      </c>
      <c r="CM43" s="122">
        <v>0</v>
      </c>
      <c r="CN43" s="122">
        <v>0</v>
      </c>
      <c r="CO43" s="122">
        <v>0</v>
      </c>
      <c r="CP43" s="122">
        <v>0</v>
      </c>
      <c r="CQ43" s="122">
        <v>0</v>
      </c>
      <c r="CR43" s="115"/>
      <c r="CS43" s="115" t="s">
        <v>623</v>
      </c>
    </row>
    <row r="44" spans="1:97" ht="70.349999999999994" hidden="1" customHeight="1" x14ac:dyDescent="0.25">
      <c r="A44" s="114" t="s">
        <v>624</v>
      </c>
      <c r="B44" s="115" t="s">
        <v>444</v>
      </c>
      <c r="C44" s="115" t="s">
        <v>104</v>
      </c>
      <c r="D44" s="115" t="s">
        <v>549</v>
      </c>
      <c r="E44" s="116" t="s">
        <v>550</v>
      </c>
      <c r="F44" s="115" t="s">
        <v>551</v>
      </c>
      <c r="G44" s="115" t="s">
        <v>552</v>
      </c>
      <c r="H44" s="115" t="s">
        <v>553</v>
      </c>
      <c r="I44" s="116" t="s">
        <v>554</v>
      </c>
      <c r="J44" s="115" t="s">
        <v>555</v>
      </c>
      <c r="K44" s="115" t="s">
        <v>556</v>
      </c>
      <c r="L44" s="115" t="s">
        <v>478</v>
      </c>
      <c r="M44" s="115" t="s">
        <v>557</v>
      </c>
      <c r="N44" s="115" t="s">
        <v>556</v>
      </c>
      <c r="O44" s="115" t="s">
        <v>558</v>
      </c>
      <c r="P44" s="115" t="s">
        <v>559</v>
      </c>
      <c r="Q44" s="115" t="s">
        <v>560</v>
      </c>
      <c r="R44" s="115" t="s">
        <v>625</v>
      </c>
      <c r="S44" s="115" t="s">
        <v>626</v>
      </c>
      <c r="T44" s="115" t="s">
        <v>627</v>
      </c>
      <c r="U44" s="115" t="s">
        <v>628</v>
      </c>
      <c r="V44" s="115" t="s">
        <v>629</v>
      </c>
      <c r="W44" s="115" t="s">
        <v>630</v>
      </c>
      <c r="X44" s="115" t="s">
        <v>125</v>
      </c>
      <c r="Y44" s="115" t="s">
        <v>126</v>
      </c>
      <c r="Z44" s="117">
        <v>1</v>
      </c>
      <c r="AA44" s="115" t="s">
        <v>186</v>
      </c>
      <c r="AB44" s="115" t="s">
        <v>566</v>
      </c>
      <c r="AC44" s="117">
        <v>1</v>
      </c>
      <c r="AD44" s="117">
        <v>1</v>
      </c>
      <c r="AE44" s="117">
        <v>1</v>
      </c>
      <c r="AF44" s="117">
        <v>1</v>
      </c>
      <c r="AG44" s="118" t="s">
        <v>631</v>
      </c>
      <c r="AH44" s="118" t="s">
        <v>632</v>
      </c>
      <c r="AI44" s="118" t="s">
        <v>633</v>
      </c>
      <c r="AJ44" s="115" t="s">
        <v>634</v>
      </c>
      <c r="AK44" s="115" t="s">
        <v>635</v>
      </c>
      <c r="AL44" s="115" t="s">
        <v>636</v>
      </c>
      <c r="AM44" s="116">
        <v>1</v>
      </c>
      <c r="AN44" s="119">
        <v>1</v>
      </c>
      <c r="AO44" s="120" t="s">
        <v>135</v>
      </c>
      <c r="AP44" s="116">
        <v>2</v>
      </c>
      <c r="AQ44" s="119">
        <v>1</v>
      </c>
      <c r="AR44" s="120" t="s">
        <v>135</v>
      </c>
      <c r="AS44" s="116">
        <v>1</v>
      </c>
      <c r="AT44" s="121">
        <v>1</v>
      </c>
      <c r="AU44" s="120" t="s">
        <v>135</v>
      </c>
      <c r="AV44" s="117">
        <v>4</v>
      </c>
      <c r="AW44" s="121">
        <v>1</v>
      </c>
      <c r="AX44" s="120" t="s">
        <v>135</v>
      </c>
      <c r="AY44" s="122">
        <v>0</v>
      </c>
      <c r="AZ44" s="122">
        <v>0</v>
      </c>
      <c r="BA44" s="122">
        <v>0</v>
      </c>
      <c r="BB44" s="122">
        <v>0</v>
      </c>
      <c r="BC44" s="122">
        <v>0</v>
      </c>
      <c r="BD44" s="122">
        <v>0</v>
      </c>
      <c r="BE44" s="122">
        <v>0</v>
      </c>
      <c r="BF44" s="122">
        <v>0</v>
      </c>
      <c r="BG44" s="122">
        <v>0</v>
      </c>
      <c r="BH44" s="122">
        <v>0</v>
      </c>
      <c r="BI44" s="122">
        <v>0</v>
      </c>
      <c r="BJ44" s="122">
        <v>0</v>
      </c>
      <c r="BK44" s="122">
        <v>0</v>
      </c>
      <c r="BL44" s="122">
        <v>0</v>
      </c>
      <c r="BM44" s="122">
        <v>0</v>
      </c>
      <c r="BN44" s="122">
        <v>0</v>
      </c>
      <c r="BO44" s="122">
        <v>0</v>
      </c>
      <c r="BP44" s="122">
        <v>0</v>
      </c>
      <c r="BQ44" s="122">
        <v>0</v>
      </c>
      <c r="BR44" s="122">
        <v>0</v>
      </c>
      <c r="BS44" s="122">
        <v>0</v>
      </c>
      <c r="BT44" s="122">
        <v>0</v>
      </c>
      <c r="BU44" s="122">
        <v>0</v>
      </c>
      <c r="BV44" s="122">
        <v>0</v>
      </c>
      <c r="BW44" s="122">
        <v>0</v>
      </c>
      <c r="BX44" s="122">
        <v>0</v>
      </c>
      <c r="BY44" s="122">
        <v>0</v>
      </c>
      <c r="BZ44" s="122">
        <v>0</v>
      </c>
      <c r="CA44" s="122">
        <v>0</v>
      </c>
      <c r="CB44" s="122">
        <v>0</v>
      </c>
      <c r="CC44" s="122">
        <v>0</v>
      </c>
      <c r="CD44" s="122">
        <v>0</v>
      </c>
      <c r="CE44" s="122">
        <v>0</v>
      </c>
      <c r="CF44" s="122">
        <v>0</v>
      </c>
      <c r="CG44" s="122">
        <v>0</v>
      </c>
      <c r="CH44" s="122">
        <v>0</v>
      </c>
      <c r="CI44" s="122">
        <v>0</v>
      </c>
      <c r="CJ44" s="122">
        <v>0</v>
      </c>
      <c r="CK44" s="122">
        <v>0</v>
      </c>
      <c r="CL44" s="122">
        <v>0</v>
      </c>
      <c r="CM44" s="122">
        <v>0</v>
      </c>
      <c r="CN44" s="122">
        <v>0</v>
      </c>
      <c r="CO44" s="122">
        <v>0</v>
      </c>
      <c r="CP44" s="122">
        <v>0</v>
      </c>
      <c r="CQ44" s="122">
        <v>0</v>
      </c>
      <c r="CR44" s="115" t="s">
        <v>637</v>
      </c>
      <c r="CS44" s="115"/>
    </row>
    <row r="45" spans="1:97" ht="70.349999999999994" hidden="1" customHeight="1" x14ac:dyDescent="0.25">
      <c r="A45" s="114" t="s">
        <v>638</v>
      </c>
      <c r="B45" s="115" t="s">
        <v>463</v>
      </c>
      <c r="C45" s="115" t="s">
        <v>104</v>
      </c>
      <c r="D45" s="115" t="s">
        <v>549</v>
      </c>
      <c r="E45" s="116" t="s">
        <v>550</v>
      </c>
      <c r="F45" s="115" t="s">
        <v>551</v>
      </c>
      <c r="G45" s="115" t="s">
        <v>552</v>
      </c>
      <c r="H45" s="115" t="s">
        <v>553</v>
      </c>
      <c r="I45" s="116" t="s">
        <v>554</v>
      </c>
      <c r="J45" s="115" t="s">
        <v>555</v>
      </c>
      <c r="K45" s="115" t="s">
        <v>556</v>
      </c>
      <c r="L45" s="115" t="s">
        <v>478</v>
      </c>
      <c r="M45" s="115" t="s">
        <v>557</v>
      </c>
      <c r="N45" s="115" t="s">
        <v>556</v>
      </c>
      <c r="O45" s="115" t="s">
        <v>558</v>
      </c>
      <c r="P45" s="115" t="s">
        <v>559</v>
      </c>
      <c r="Q45" s="115" t="s">
        <v>560</v>
      </c>
      <c r="R45" s="115" t="s">
        <v>639</v>
      </c>
      <c r="S45" s="115" t="s">
        <v>640</v>
      </c>
      <c r="T45" s="115" t="s">
        <v>641</v>
      </c>
      <c r="U45" s="115" t="s">
        <v>642</v>
      </c>
      <c r="V45" s="115" t="s">
        <v>643</v>
      </c>
      <c r="W45" s="115" t="s">
        <v>644</v>
      </c>
      <c r="X45" s="115" t="s">
        <v>125</v>
      </c>
      <c r="Y45" s="115" t="s">
        <v>126</v>
      </c>
      <c r="Z45" s="117">
        <v>7850</v>
      </c>
      <c r="AA45" s="115" t="s">
        <v>127</v>
      </c>
      <c r="AB45" s="115" t="s">
        <v>566</v>
      </c>
      <c r="AC45" s="117">
        <v>700</v>
      </c>
      <c r="AD45" s="117">
        <v>1000</v>
      </c>
      <c r="AE45" s="117">
        <v>3000</v>
      </c>
      <c r="AF45" s="117">
        <v>3150</v>
      </c>
      <c r="AG45" s="118" t="s">
        <v>645</v>
      </c>
      <c r="AH45" s="118" t="s">
        <v>646</v>
      </c>
      <c r="AI45" s="118" t="s">
        <v>647</v>
      </c>
      <c r="AJ45" s="115" t="s">
        <v>648</v>
      </c>
      <c r="AK45" s="115"/>
      <c r="AL45" s="115" t="s">
        <v>649</v>
      </c>
      <c r="AM45" s="116">
        <v>6239</v>
      </c>
      <c r="AN45" s="119">
        <v>1</v>
      </c>
      <c r="AO45" s="120" t="s">
        <v>135</v>
      </c>
      <c r="AP45" s="116">
        <v>2535</v>
      </c>
      <c r="AQ45" s="119">
        <v>1</v>
      </c>
      <c r="AR45" s="120" t="s">
        <v>135</v>
      </c>
      <c r="AS45" s="116"/>
      <c r="AT45" s="121">
        <v>1</v>
      </c>
      <c r="AU45" s="120" t="s">
        <v>135</v>
      </c>
      <c r="AV45" s="117">
        <v>8774</v>
      </c>
      <c r="AW45" s="121">
        <v>1</v>
      </c>
      <c r="AX45" s="120" t="s">
        <v>135</v>
      </c>
      <c r="AY45" s="122">
        <v>125000000</v>
      </c>
      <c r="AZ45" s="122">
        <v>0</v>
      </c>
      <c r="BA45" s="122">
        <v>0</v>
      </c>
      <c r="BB45" s="122">
        <v>0</v>
      </c>
      <c r="BC45" s="122">
        <v>0</v>
      </c>
      <c r="BD45" s="122">
        <v>0</v>
      </c>
      <c r="BE45" s="122">
        <v>0</v>
      </c>
      <c r="BF45" s="122">
        <v>0</v>
      </c>
      <c r="BG45" s="122">
        <v>0</v>
      </c>
      <c r="BH45" s="122">
        <v>100000000</v>
      </c>
      <c r="BI45" s="122">
        <v>225000000</v>
      </c>
      <c r="BJ45" s="122">
        <v>125000000</v>
      </c>
      <c r="BK45" s="122">
        <v>0</v>
      </c>
      <c r="BL45" s="122">
        <v>0</v>
      </c>
      <c r="BM45" s="122">
        <v>0</v>
      </c>
      <c r="BN45" s="122">
        <v>0</v>
      </c>
      <c r="BO45" s="122">
        <v>0</v>
      </c>
      <c r="BP45" s="122">
        <v>0</v>
      </c>
      <c r="BQ45" s="122">
        <v>0</v>
      </c>
      <c r="BR45" s="122">
        <v>0</v>
      </c>
      <c r="BS45" s="122">
        <v>105000000</v>
      </c>
      <c r="BT45" s="122">
        <v>230000000</v>
      </c>
      <c r="BU45" s="122">
        <v>125000000</v>
      </c>
      <c r="BV45" s="122">
        <v>0</v>
      </c>
      <c r="BW45" s="122">
        <v>0</v>
      </c>
      <c r="BX45" s="122">
        <v>0</v>
      </c>
      <c r="BY45" s="122">
        <v>0</v>
      </c>
      <c r="BZ45" s="122">
        <v>0</v>
      </c>
      <c r="CA45" s="122">
        <v>0</v>
      </c>
      <c r="CB45" s="122">
        <v>0</v>
      </c>
      <c r="CC45" s="122">
        <v>0</v>
      </c>
      <c r="CD45" s="122">
        <v>110250000</v>
      </c>
      <c r="CE45" s="122">
        <v>235250000</v>
      </c>
      <c r="CF45" s="122">
        <v>125000000</v>
      </c>
      <c r="CG45" s="122">
        <v>0</v>
      </c>
      <c r="CH45" s="122">
        <v>0</v>
      </c>
      <c r="CI45" s="122">
        <v>0</v>
      </c>
      <c r="CJ45" s="122">
        <v>0</v>
      </c>
      <c r="CK45" s="122">
        <v>0</v>
      </c>
      <c r="CL45" s="122">
        <v>0</v>
      </c>
      <c r="CM45" s="122">
        <v>0</v>
      </c>
      <c r="CN45" s="122">
        <v>0</v>
      </c>
      <c r="CO45" s="122">
        <v>115762500</v>
      </c>
      <c r="CP45" s="122">
        <v>240762500</v>
      </c>
      <c r="CQ45" s="122">
        <v>931012500</v>
      </c>
      <c r="CR45" s="115" t="s">
        <v>650</v>
      </c>
      <c r="CS45" s="115" t="s">
        <v>651</v>
      </c>
    </row>
    <row r="46" spans="1:97" ht="222.6" hidden="1" customHeight="1" x14ac:dyDescent="0.25">
      <c r="A46" s="114" t="s">
        <v>652</v>
      </c>
      <c r="B46" s="115" t="s">
        <v>478</v>
      </c>
      <c r="C46" s="115" t="s">
        <v>104</v>
      </c>
      <c r="D46" s="115" t="s">
        <v>549</v>
      </c>
      <c r="E46" s="116" t="s">
        <v>550</v>
      </c>
      <c r="F46" s="115" t="s">
        <v>551</v>
      </c>
      <c r="G46" s="115" t="s">
        <v>552</v>
      </c>
      <c r="H46" s="115" t="s">
        <v>553</v>
      </c>
      <c r="I46" s="116" t="s">
        <v>554</v>
      </c>
      <c r="J46" s="115" t="s">
        <v>555</v>
      </c>
      <c r="K46" s="115" t="s">
        <v>556</v>
      </c>
      <c r="L46" s="115" t="s">
        <v>478</v>
      </c>
      <c r="M46" s="115" t="s">
        <v>557</v>
      </c>
      <c r="N46" s="115" t="s">
        <v>556</v>
      </c>
      <c r="O46" s="115" t="s">
        <v>558</v>
      </c>
      <c r="P46" s="115" t="s">
        <v>559</v>
      </c>
      <c r="Q46" s="115" t="s">
        <v>560</v>
      </c>
      <c r="R46" s="115" t="s">
        <v>653</v>
      </c>
      <c r="S46" s="115" t="s">
        <v>654</v>
      </c>
      <c r="T46" s="115" t="s">
        <v>655</v>
      </c>
      <c r="U46" s="115" t="s">
        <v>656</v>
      </c>
      <c r="V46" s="115" t="s">
        <v>657</v>
      </c>
      <c r="W46" s="115" t="s">
        <v>658</v>
      </c>
      <c r="X46" s="115" t="s">
        <v>125</v>
      </c>
      <c r="Y46" s="115" t="s">
        <v>126</v>
      </c>
      <c r="Z46" s="117">
        <v>20</v>
      </c>
      <c r="AA46" s="115" t="s">
        <v>186</v>
      </c>
      <c r="AB46" s="115" t="s">
        <v>566</v>
      </c>
      <c r="AC46" s="117">
        <v>20</v>
      </c>
      <c r="AD46" s="117">
        <v>20</v>
      </c>
      <c r="AE46" s="117">
        <v>20</v>
      </c>
      <c r="AF46" s="117">
        <v>20</v>
      </c>
      <c r="AG46" s="118" t="s">
        <v>659</v>
      </c>
      <c r="AH46" s="118" t="s">
        <v>660</v>
      </c>
      <c r="AI46" s="118" t="s">
        <v>661</v>
      </c>
      <c r="AJ46" s="115" t="s">
        <v>662</v>
      </c>
      <c r="AK46" s="115" t="s">
        <v>663</v>
      </c>
      <c r="AL46" s="115" t="s">
        <v>664</v>
      </c>
      <c r="AM46" s="116">
        <v>20</v>
      </c>
      <c r="AN46" s="119">
        <v>1</v>
      </c>
      <c r="AO46" s="120" t="s">
        <v>135</v>
      </c>
      <c r="AP46" s="116">
        <v>21</v>
      </c>
      <c r="AQ46" s="119">
        <v>1</v>
      </c>
      <c r="AR46" s="120" t="s">
        <v>135</v>
      </c>
      <c r="AS46" s="116">
        <v>20</v>
      </c>
      <c r="AT46" s="121">
        <v>1</v>
      </c>
      <c r="AU46" s="120" t="s">
        <v>135</v>
      </c>
      <c r="AV46" s="117">
        <v>61</v>
      </c>
      <c r="AW46" s="121">
        <v>1</v>
      </c>
      <c r="AX46" s="120" t="s">
        <v>135</v>
      </c>
      <c r="AY46" s="122">
        <v>110000000</v>
      </c>
      <c r="AZ46" s="122">
        <v>0</v>
      </c>
      <c r="BA46" s="122">
        <v>0</v>
      </c>
      <c r="BB46" s="122">
        <v>0</v>
      </c>
      <c r="BC46" s="122">
        <v>0</v>
      </c>
      <c r="BD46" s="122">
        <v>0</v>
      </c>
      <c r="BE46" s="122">
        <v>0</v>
      </c>
      <c r="BF46" s="122">
        <v>0</v>
      </c>
      <c r="BG46" s="122">
        <v>0</v>
      </c>
      <c r="BH46" s="122">
        <v>0</v>
      </c>
      <c r="BI46" s="122">
        <v>110000000</v>
      </c>
      <c r="BJ46" s="122">
        <v>115500000</v>
      </c>
      <c r="BK46" s="122">
        <v>0</v>
      </c>
      <c r="BL46" s="122">
        <v>0</v>
      </c>
      <c r="BM46" s="122">
        <v>0</v>
      </c>
      <c r="BN46" s="122">
        <v>0</v>
      </c>
      <c r="BO46" s="122">
        <v>0</v>
      </c>
      <c r="BP46" s="122">
        <v>0</v>
      </c>
      <c r="BQ46" s="122">
        <v>0</v>
      </c>
      <c r="BR46" s="122">
        <v>0</v>
      </c>
      <c r="BS46" s="122">
        <v>0</v>
      </c>
      <c r="BT46" s="122">
        <v>115500000</v>
      </c>
      <c r="BU46" s="122">
        <v>121275000</v>
      </c>
      <c r="BV46" s="122">
        <v>0</v>
      </c>
      <c r="BW46" s="122">
        <v>0</v>
      </c>
      <c r="BX46" s="122">
        <v>0</v>
      </c>
      <c r="BY46" s="122">
        <v>0</v>
      </c>
      <c r="BZ46" s="122">
        <v>0</v>
      </c>
      <c r="CA46" s="122">
        <v>0</v>
      </c>
      <c r="CB46" s="122">
        <v>0</v>
      </c>
      <c r="CC46" s="122">
        <v>0</v>
      </c>
      <c r="CD46" s="122">
        <v>0</v>
      </c>
      <c r="CE46" s="122">
        <v>121275000</v>
      </c>
      <c r="CF46" s="122">
        <v>115220000</v>
      </c>
      <c r="CG46" s="122">
        <v>0</v>
      </c>
      <c r="CH46" s="122">
        <v>0</v>
      </c>
      <c r="CI46" s="122">
        <v>0</v>
      </c>
      <c r="CJ46" s="122">
        <v>0</v>
      </c>
      <c r="CK46" s="122">
        <v>0</v>
      </c>
      <c r="CL46" s="122">
        <v>0</v>
      </c>
      <c r="CM46" s="122">
        <v>0</v>
      </c>
      <c r="CN46" s="122">
        <v>0</v>
      </c>
      <c r="CO46" s="122">
        <v>0</v>
      </c>
      <c r="CP46" s="122">
        <v>115220000</v>
      </c>
      <c r="CQ46" s="122">
        <v>461995000</v>
      </c>
      <c r="CR46" s="115" t="s">
        <v>665</v>
      </c>
      <c r="CS46" s="115" t="s">
        <v>666</v>
      </c>
    </row>
    <row r="47" spans="1:97" ht="70.349999999999994" hidden="1" customHeight="1" x14ac:dyDescent="0.25">
      <c r="A47" s="114" t="s">
        <v>667</v>
      </c>
      <c r="B47" s="115" t="s">
        <v>668</v>
      </c>
      <c r="C47" s="115" t="s">
        <v>104</v>
      </c>
      <c r="D47" s="115" t="s">
        <v>549</v>
      </c>
      <c r="E47" s="116" t="s">
        <v>550</v>
      </c>
      <c r="F47" s="115" t="s">
        <v>551</v>
      </c>
      <c r="G47" s="115" t="s">
        <v>552</v>
      </c>
      <c r="H47" s="115" t="s">
        <v>553</v>
      </c>
      <c r="I47" s="116" t="s">
        <v>554</v>
      </c>
      <c r="J47" s="115" t="s">
        <v>555</v>
      </c>
      <c r="K47" s="115" t="s">
        <v>556</v>
      </c>
      <c r="L47" s="115" t="s">
        <v>478</v>
      </c>
      <c r="M47" s="115" t="s">
        <v>557</v>
      </c>
      <c r="N47" s="115" t="s">
        <v>556</v>
      </c>
      <c r="O47" s="115" t="s">
        <v>558</v>
      </c>
      <c r="P47" s="115" t="s">
        <v>559</v>
      </c>
      <c r="Q47" s="115" t="s">
        <v>560</v>
      </c>
      <c r="R47" s="115" t="s">
        <v>669</v>
      </c>
      <c r="S47" s="115" t="s">
        <v>670</v>
      </c>
      <c r="T47" s="115" t="s">
        <v>671</v>
      </c>
      <c r="U47" s="115" t="s">
        <v>672</v>
      </c>
      <c r="V47" s="115" t="s">
        <v>673</v>
      </c>
      <c r="W47" s="115" t="s">
        <v>674</v>
      </c>
      <c r="X47" s="115" t="s">
        <v>125</v>
      </c>
      <c r="Y47" s="115" t="s">
        <v>126</v>
      </c>
      <c r="Z47" s="117">
        <v>5</v>
      </c>
      <c r="AA47" s="115" t="s">
        <v>127</v>
      </c>
      <c r="AB47" s="115" t="s">
        <v>566</v>
      </c>
      <c r="AC47" s="117">
        <v>5</v>
      </c>
      <c r="AD47" s="117">
        <v>0</v>
      </c>
      <c r="AE47" s="117">
        <v>0</v>
      </c>
      <c r="AF47" s="117">
        <v>0</v>
      </c>
      <c r="AG47" s="118" t="s">
        <v>675</v>
      </c>
      <c r="AH47" s="118" t="s">
        <v>676</v>
      </c>
      <c r="AI47" s="118"/>
      <c r="AJ47" s="115" t="s">
        <v>677</v>
      </c>
      <c r="AK47" s="115"/>
      <c r="AL47" s="115" t="s">
        <v>678</v>
      </c>
      <c r="AM47" s="116">
        <v>5</v>
      </c>
      <c r="AN47" s="119">
        <v>1</v>
      </c>
      <c r="AO47" s="120" t="s">
        <v>135</v>
      </c>
      <c r="AP47" s="116"/>
      <c r="AQ47" s="119"/>
      <c r="AR47" s="120"/>
      <c r="AS47" s="116"/>
      <c r="AT47" s="121"/>
      <c r="AU47" s="120"/>
      <c r="AV47" s="117">
        <v>5</v>
      </c>
      <c r="AW47" s="121">
        <v>1</v>
      </c>
      <c r="AX47" s="120" t="s">
        <v>135</v>
      </c>
      <c r="AY47" s="122">
        <v>0</v>
      </c>
      <c r="AZ47" s="122">
        <v>0</v>
      </c>
      <c r="BA47" s="122">
        <v>0</v>
      </c>
      <c r="BB47" s="122">
        <v>0</v>
      </c>
      <c r="BC47" s="122">
        <v>0</v>
      </c>
      <c r="BD47" s="122">
        <v>0</v>
      </c>
      <c r="BE47" s="122">
        <v>50000000</v>
      </c>
      <c r="BF47" s="122">
        <v>0</v>
      </c>
      <c r="BG47" s="122">
        <v>0</v>
      </c>
      <c r="BH47" s="122">
        <v>0</v>
      </c>
      <c r="BI47" s="122">
        <v>50000000</v>
      </c>
      <c r="BJ47" s="122">
        <v>0</v>
      </c>
      <c r="BK47" s="122">
        <v>0</v>
      </c>
      <c r="BL47" s="122">
        <v>0</v>
      </c>
      <c r="BM47" s="122">
        <v>0</v>
      </c>
      <c r="BN47" s="122">
        <v>0</v>
      </c>
      <c r="BO47" s="122">
        <v>0</v>
      </c>
      <c r="BP47" s="122">
        <v>52500000</v>
      </c>
      <c r="BQ47" s="122">
        <v>0</v>
      </c>
      <c r="BR47" s="122">
        <v>0</v>
      </c>
      <c r="BS47" s="122">
        <v>0</v>
      </c>
      <c r="BT47" s="122">
        <v>52500000</v>
      </c>
      <c r="BU47" s="122">
        <v>0</v>
      </c>
      <c r="BV47" s="122">
        <v>0</v>
      </c>
      <c r="BW47" s="122">
        <v>0</v>
      </c>
      <c r="BX47" s="122">
        <v>0</v>
      </c>
      <c r="BY47" s="122">
        <v>0</v>
      </c>
      <c r="BZ47" s="122">
        <v>0</v>
      </c>
      <c r="CA47" s="122">
        <v>55125000</v>
      </c>
      <c r="CB47" s="122">
        <v>0</v>
      </c>
      <c r="CC47" s="122">
        <v>0</v>
      </c>
      <c r="CD47" s="122">
        <v>0</v>
      </c>
      <c r="CE47" s="122">
        <v>55125000</v>
      </c>
      <c r="CF47" s="122">
        <v>0</v>
      </c>
      <c r="CG47" s="122">
        <v>0</v>
      </c>
      <c r="CH47" s="122">
        <v>0</v>
      </c>
      <c r="CI47" s="122">
        <v>0</v>
      </c>
      <c r="CJ47" s="122">
        <v>0</v>
      </c>
      <c r="CK47" s="122">
        <v>0</v>
      </c>
      <c r="CL47" s="122">
        <v>57881250</v>
      </c>
      <c r="CM47" s="122">
        <v>0</v>
      </c>
      <c r="CN47" s="122">
        <v>0</v>
      </c>
      <c r="CO47" s="122">
        <v>0</v>
      </c>
      <c r="CP47" s="122">
        <v>57881250</v>
      </c>
      <c r="CQ47" s="122">
        <v>215506250</v>
      </c>
      <c r="CR47" s="115" t="s">
        <v>679</v>
      </c>
      <c r="CS47" s="115" t="s">
        <v>680</v>
      </c>
    </row>
    <row r="48" spans="1:97" ht="70.349999999999994" hidden="1" customHeight="1" x14ac:dyDescent="0.25">
      <c r="A48" s="114" t="s">
        <v>681</v>
      </c>
      <c r="B48" s="115" t="s">
        <v>682</v>
      </c>
      <c r="C48" s="115" t="s">
        <v>104</v>
      </c>
      <c r="D48" s="115" t="s">
        <v>549</v>
      </c>
      <c r="E48" s="116" t="s">
        <v>550</v>
      </c>
      <c r="F48" s="115" t="s">
        <v>551</v>
      </c>
      <c r="G48" s="115" t="s">
        <v>552</v>
      </c>
      <c r="H48" s="115" t="s">
        <v>553</v>
      </c>
      <c r="I48" s="116" t="s">
        <v>554</v>
      </c>
      <c r="J48" s="115" t="s">
        <v>555</v>
      </c>
      <c r="K48" s="115" t="s">
        <v>556</v>
      </c>
      <c r="L48" s="115" t="s">
        <v>478</v>
      </c>
      <c r="M48" s="115" t="s">
        <v>557</v>
      </c>
      <c r="N48" s="115" t="s">
        <v>556</v>
      </c>
      <c r="O48" s="115" t="s">
        <v>558</v>
      </c>
      <c r="P48" s="115" t="s">
        <v>559</v>
      </c>
      <c r="Q48" s="115" t="s">
        <v>560</v>
      </c>
      <c r="R48" s="115" t="s">
        <v>683</v>
      </c>
      <c r="S48" s="115" t="s">
        <v>684</v>
      </c>
      <c r="T48" s="115" t="s">
        <v>685</v>
      </c>
      <c r="U48" s="115" t="s">
        <v>686</v>
      </c>
      <c r="V48" s="115" t="s">
        <v>687</v>
      </c>
      <c r="W48" s="115" t="s">
        <v>688</v>
      </c>
      <c r="X48" s="115" t="s">
        <v>125</v>
      </c>
      <c r="Y48" s="115" t="s">
        <v>126</v>
      </c>
      <c r="Z48" s="117">
        <v>5</v>
      </c>
      <c r="AA48" s="115" t="s">
        <v>127</v>
      </c>
      <c r="AB48" s="115" t="s">
        <v>566</v>
      </c>
      <c r="AC48" s="117">
        <v>0</v>
      </c>
      <c r="AD48" s="117">
        <v>1</v>
      </c>
      <c r="AE48" s="117">
        <v>1</v>
      </c>
      <c r="AF48" s="117">
        <v>3</v>
      </c>
      <c r="AG48" s="118" t="s">
        <v>689</v>
      </c>
      <c r="AH48" s="118" t="s">
        <v>690</v>
      </c>
      <c r="AI48" s="118" t="s">
        <v>691</v>
      </c>
      <c r="AJ48" s="115" t="s">
        <v>692</v>
      </c>
      <c r="AK48" s="115"/>
      <c r="AL48" s="115"/>
      <c r="AM48" s="116">
        <v>220</v>
      </c>
      <c r="AN48" s="119">
        <v>1</v>
      </c>
      <c r="AO48" s="120" t="s">
        <v>135</v>
      </c>
      <c r="AP48" s="116">
        <v>236</v>
      </c>
      <c r="AQ48" s="119">
        <v>1</v>
      </c>
      <c r="AR48" s="120" t="s">
        <v>135</v>
      </c>
      <c r="AS48" s="116"/>
      <c r="AT48" s="121">
        <v>1</v>
      </c>
      <c r="AU48" s="120" t="s">
        <v>135</v>
      </c>
      <c r="AV48" s="117">
        <v>456</v>
      </c>
      <c r="AW48" s="121">
        <v>1</v>
      </c>
      <c r="AX48" s="120" t="s">
        <v>135</v>
      </c>
      <c r="AY48" s="122">
        <v>0</v>
      </c>
      <c r="AZ48" s="122">
        <v>0</v>
      </c>
      <c r="BA48" s="122">
        <v>0</v>
      </c>
      <c r="BB48" s="122">
        <v>0</v>
      </c>
      <c r="BC48" s="122">
        <v>0</v>
      </c>
      <c r="BD48" s="122">
        <v>0</v>
      </c>
      <c r="BE48" s="122">
        <v>50000000</v>
      </c>
      <c r="BF48" s="122">
        <v>0</v>
      </c>
      <c r="BG48" s="122">
        <v>300000000</v>
      </c>
      <c r="BH48" s="122">
        <v>50000000</v>
      </c>
      <c r="BI48" s="122">
        <v>400000000</v>
      </c>
      <c r="BJ48" s="122">
        <v>0</v>
      </c>
      <c r="BK48" s="122">
        <v>0</v>
      </c>
      <c r="BL48" s="122">
        <v>0</v>
      </c>
      <c r="BM48" s="122">
        <v>0</v>
      </c>
      <c r="BN48" s="122">
        <v>0</v>
      </c>
      <c r="BO48" s="122">
        <v>0</v>
      </c>
      <c r="BP48" s="122">
        <v>52500000</v>
      </c>
      <c r="BQ48" s="122">
        <v>0</v>
      </c>
      <c r="BR48" s="122">
        <v>700000000</v>
      </c>
      <c r="BS48" s="122">
        <v>52500000</v>
      </c>
      <c r="BT48" s="122">
        <v>805000000</v>
      </c>
      <c r="BU48" s="122">
        <v>0</v>
      </c>
      <c r="BV48" s="122">
        <v>0</v>
      </c>
      <c r="BW48" s="122">
        <v>0</v>
      </c>
      <c r="BX48" s="122">
        <v>0</v>
      </c>
      <c r="BY48" s="122">
        <v>0</v>
      </c>
      <c r="BZ48" s="122">
        <v>0</v>
      </c>
      <c r="CA48" s="122">
        <v>55125000</v>
      </c>
      <c r="CB48" s="122">
        <v>0</v>
      </c>
      <c r="CC48" s="122">
        <v>700000000</v>
      </c>
      <c r="CD48" s="122">
        <v>55125000</v>
      </c>
      <c r="CE48" s="122">
        <v>810250000</v>
      </c>
      <c r="CF48" s="122">
        <v>0</v>
      </c>
      <c r="CG48" s="122">
        <v>0</v>
      </c>
      <c r="CH48" s="122">
        <v>0</v>
      </c>
      <c r="CI48" s="122">
        <v>0</v>
      </c>
      <c r="CJ48" s="122">
        <v>0</v>
      </c>
      <c r="CK48" s="122">
        <v>0</v>
      </c>
      <c r="CL48" s="122">
        <v>0</v>
      </c>
      <c r="CM48" s="122">
        <v>0</v>
      </c>
      <c r="CN48" s="122">
        <v>300000000</v>
      </c>
      <c r="CO48" s="122">
        <v>57881250</v>
      </c>
      <c r="CP48" s="122">
        <v>357881250</v>
      </c>
      <c r="CQ48" s="122">
        <v>2373131250</v>
      </c>
      <c r="CR48" s="115" t="s">
        <v>693</v>
      </c>
      <c r="CS48" s="115" t="s">
        <v>694</v>
      </c>
    </row>
    <row r="49" spans="1:97" ht="70.349999999999994" hidden="1" customHeight="1" x14ac:dyDescent="0.25">
      <c r="A49" s="114" t="s">
        <v>695</v>
      </c>
      <c r="B49" s="115" t="s">
        <v>696</v>
      </c>
      <c r="C49" s="115" t="s">
        <v>104</v>
      </c>
      <c r="D49" s="115" t="s">
        <v>549</v>
      </c>
      <c r="E49" s="116" t="s">
        <v>550</v>
      </c>
      <c r="F49" s="115" t="s">
        <v>551</v>
      </c>
      <c r="G49" s="115" t="s">
        <v>552</v>
      </c>
      <c r="H49" s="115" t="s">
        <v>553</v>
      </c>
      <c r="I49" s="116" t="s">
        <v>554</v>
      </c>
      <c r="J49" s="115" t="s">
        <v>555</v>
      </c>
      <c r="K49" s="115" t="s">
        <v>556</v>
      </c>
      <c r="L49" s="115" t="s">
        <v>478</v>
      </c>
      <c r="M49" s="115" t="s">
        <v>557</v>
      </c>
      <c r="N49" s="115" t="s">
        <v>556</v>
      </c>
      <c r="O49" s="115" t="s">
        <v>558</v>
      </c>
      <c r="P49" s="115" t="s">
        <v>559</v>
      </c>
      <c r="Q49" s="115" t="s">
        <v>560</v>
      </c>
      <c r="R49" s="115" t="s">
        <v>144</v>
      </c>
      <c r="S49" s="115" t="s">
        <v>697</v>
      </c>
      <c r="T49" s="115" t="s">
        <v>698</v>
      </c>
      <c r="U49" s="115" t="s">
        <v>699</v>
      </c>
      <c r="V49" s="115" t="s">
        <v>700</v>
      </c>
      <c r="W49" s="115" t="s">
        <v>149</v>
      </c>
      <c r="X49" s="115" t="s">
        <v>125</v>
      </c>
      <c r="Y49" s="115" t="s">
        <v>126</v>
      </c>
      <c r="Z49" s="117">
        <v>3300</v>
      </c>
      <c r="AA49" s="115" t="s">
        <v>127</v>
      </c>
      <c r="AB49" s="115" t="s">
        <v>566</v>
      </c>
      <c r="AC49" s="117">
        <v>1680</v>
      </c>
      <c r="AD49" s="117">
        <v>540</v>
      </c>
      <c r="AE49" s="117">
        <v>540</v>
      </c>
      <c r="AF49" s="117">
        <v>540</v>
      </c>
      <c r="AG49" s="118" t="s">
        <v>701</v>
      </c>
      <c r="AH49" s="118" t="s">
        <v>702</v>
      </c>
      <c r="AI49" s="118" t="s">
        <v>703</v>
      </c>
      <c r="AJ49" s="115" t="s">
        <v>704</v>
      </c>
      <c r="AK49" s="115"/>
      <c r="AL49" s="115" t="s">
        <v>705</v>
      </c>
      <c r="AM49" s="116">
        <v>3776</v>
      </c>
      <c r="AN49" s="119">
        <v>1</v>
      </c>
      <c r="AO49" s="120" t="s">
        <v>135</v>
      </c>
      <c r="AP49" s="116">
        <v>4910</v>
      </c>
      <c r="AQ49" s="119">
        <v>1</v>
      </c>
      <c r="AR49" s="120" t="s">
        <v>135</v>
      </c>
      <c r="AS49" s="116"/>
      <c r="AT49" s="121">
        <v>1</v>
      </c>
      <c r="AU49" s="120" t="s">
        <v>135</v>
      </c>
      <c r="AV49" s="117">
        <v>8686</v>
      </c>
      <c r="AW49" s="121">
        <v>1</v>
      </c>
      <c r="AX49" s="120" t="s">
        <v>135</v>
      </c>
      <c r="AY49" s="122">
        <v>20000000</v>
      </c>
      <c r="AZ49" s="122">
        <v>0</v>
      </c>
      <c r="BA49" s="122">
        <v>690000000</v>
      </c>
      <c r="BB49" s="122">
        <v>0</v>
      </c>
      <c r="BC49" s="122">
        <v>0</v>
      </c>
      <c r="BD49" s="122">
        <v>0</v>
      </c>
      <c r="BE49" s="122">
        <v>0</v>
      </c>
      <c r="BF49" s="122">
        <v>0</v>
      </c>
      <c r="BG49" s="122">
        <v>0</v>
      </c>
      <c r="BH49" s="122">
        <v>0</v>
      </c>
      <c r="BI49" s="122">
        <v>710000000</v>
      </c>
      <c r="BJ49" s="122">
        <v>20000000</v>
      </c>
      <c r="BK49" s="122">
        <v>0</v>
      </c>
      <c r="BL49" s="122">
        <v>724500000</v>
      </c>
      <c r="BM49" s="122">
        <v>0</v>
      </c>
      <c r="BN49" s="122">
        <v>0</v>
      </c>
      <c r="BO49" s="122">
        <v>0</v>
      </c>
      <c r="BP49" s="122">
        <v>0</v>
      </c>
      <c r="BQ49" s="122">
        <v>0</v>
      </c>
      <c r="BR49" s="122">
        <v>0</v>
      </c>
      <c r="BS49" s="122">
        <v>0</v>
      </c>
      <c r="BT49" s="122">
        <v>744500000</v>
      </c>
      <c r="BU49" s="122">
        <v>20000000</v>
      </c>
      <c r="BV49" s="122">
        <v>0</v>
      </c>
      <c r="BW49" s="122">
        <v>760725000</v>
      </c>
      <c r="BX49" s="122">
        <v>0</v>
      </c>
      <c r="BY49" s="122">
        <v>0</v>
      </c>
      <c r="BZ49" s="122">
        <v>0</v>
      </c>
      <c r="CA49" s="122">
        <v>0</v>
      </c>
      <c r="CB49" s="122">
        <v>0</v>
      </c>
      <c r="CC49" s="122">
        <v>0</v>
      </c>
      <c r="CD49" s="122">
        <v>0</v>
      </c>
      <c r="CE49" s="122">
        <v>780725000</v>
      </c>
      <c r="CF49" s="122">
        <v>20000000</v>
      </c>
      <c r="CG49" s="122">
        <v>0</v>
      </c>
      <c r="CH49" s="122">
        <v>798761250</v>
      </c>
      <c r="CI49" s="122">
        <v>0</v>
      </c>
      <c r="CJ49" s="122">
        <v>0</v>
      </c>
      <c r="CK49" s="122">
        <v>0</v>
      </c>
      <c r="CL49" s="122">
        <v>0</v>
      </c>
      <c r="CM49" s="122">
        <v>0</v>
      </c>
      <c r="CN49" s="122">
        <v>0</v>
      </c>
      <c r="CO49" s="122">
        <v>0</v>
      </c>
      <c r="CP49" s="122">
        <v>818761250</v>
      </c>
      <c r="CQ49" s="122">
        <v>3053986250</v>
      </c>
      <c r="CR49" s="115" t="s">
        <v>706</v>
      </c>
      <c r="CS49" s="115" t="s">
        <v>707</v>
      </c>
    </row>
    <row r="50" spans="1:97" ht="70.349999999999994" hidden="1" customHeight="1" x14ac:dyDescent="0.25">
      <c r="A50" s="114" t="s">
        <v>708</v>
      </c>
      <c r="B50" s="115" t="s">
        <v>709</v>
      </c>
      <c r="C50" s="115" t="s">
        <v>104</v>
      </c>
      <c r="D50" s="115" t="s">
        <v>549</v>
      </c>
      <c r="E50" s="116" t="s">
        <v>550</v>
      </c>
      <c r="F50" s="115" t="s">
        <v>551</v>
      </c>
      <c r="G50" s="115" t="s">
        <v>552</v>
      </c>
      <c r="H50" s="115" t="s">
        <v>553</v>
      </c>
      <c r="I50" s="116" t="s">
        <v>554</v>
      </c>
      <c r="J50" s="115" t="s">
        <v>555</v>
      </c>
      <c r="K50" s="115" t="s">
        <v>556</v>
      </c>
      <c r="L50" s="115" t="s">
        <v>478</v>
      </c>
      <c r="M50" s="115" t="s">
        <v>557</v>
      </c>
      <c r="N50" s="115" t="s">
        <v>556</v>
      </c>
      <c r="O50" s="115" t="s">
        <v>558</v>
      </c>
      <c r="P50" s="115" t="s">
        <v>559</v>
      </c>
      <c r="Q50" s="115" t="s">
        <v>560</v>
      </c>
      <c r="R50" s="115" t="s">
        <v>710</v>
      </c>
      <c r="S50" s="115" t="s">
        <v>711</v>
      </c>
      <c r="T50" s="115" t="s">
        <v>712</v>
      </c>
      <c r="U50" s="115" t="s">
        <v>713</v>
      </c>
      <c r="V50" s="115" t="s">
        <v>714</v>
      </c>
      <c r="W50" s="115" t="s">
        <v>715</v>
      </c>
      <c r="X50" s="115" t="s">
        <v>125</v>
      </c>
      <c r="Y50" s="115" t="s">
        <v>126</v>
      </c>
      <c r="Z50" s="117">
        <v>1500</v>
      </c>
      <c r="AA50" s="115" t="s">
        <v>127</v>
      </c>
      <c r="AB50" s="115" t="s">
        <v>566</v>
      </c>
      <c r="AC50" s="117">
        <v>400</v>
      </c>
      <c r="AD50" s="117">
        <v>400</v>
      </c>
      <c r="AE50" s="117">
        <v>350</v>
      </c>
      <c r="AF50" s="117">
        <v>350</v>
      </c>
      <c r="AG50" s="118" t="s">
        <v>716</v>
      </c>
      <c r="AH50" s="118" t="s">
        <v>717</v>
      </c>
      <c r="AI50" s="118" t="s">
        <v>718</v>
      </c>
      <c r="AJ50" s="115" t="s">
        <v>719</v>
      </c>
      <c r="AK50" s="115"/>
      <c r="AL50" s="115" t="s">
        <v>720</v>
      </c>
      <c r="AM50" s="116">
        <v>444</v>
      </c>
      <c r="AN50" s="119">
        <v>1</v>
      </c>
      <c r="AO50" s="120" t="s">
        <v>135</v>
      </c>
      <c r="AP50" s="116">
        <v>529</v>
      </c>
      <c r="AQ50" s="119">
        <v>1</v>
      </c>
      <c r="AR50" s="120" t="s">
        <v>135</v>
      </c>
      <c r="AS50" s="116"/>
      <c r="AT50" s="121">
        <v>0</v>
      </c>
      <c r="AU50" s="120" t="s">
        <v>175</v>
      </c>
      <c r="AV50" s="117">
        <v>973</v>
      </c>
      <c r="AW50" s="121">
        <v>0.64866666666666661</v>
      </c>
      <c r="AX50" s="120" t="s">
        <v>174</v>
      </c>
      <c r="AY50" s="122">
        <v>0</v>
      </c>
      <c r="AZ50" s="122">
        <v>0</v>
      </c>
      <c r="BA50" s="122">
        <v>390000000</v>
      </c>
      <c r="BB50" s="122">
        <v>0</v>
      </c>
      <c r="BC50" s="122">
        <v>0</v>
      </c>
      <c r="BD50" s="122">
        <v>0</v>
      </c>
      <c r="BE50" s="122">
        <v>0</v>
      </c>
      <c r="BF50" s="122">
        <v>0</v>
      </c>
      <c r="BG50" s="122">
        <v>0</v>
      </c>
      <c r="BH50" s="122">
        <v>0</v>
      </c>
      <c r="BI50" s="122">
        <v>390000000</v>
      </c>
      <c r="BJ50" s="122">
        <v>0</v>
      </c>
      <c r="BK50" s="122">
        <v>0</v>
      </c>
      <c r="BL50" s="122">
        <v>409500000</v>
      </c>
      <c r="BM50" s="122">
        <v>0</v>
      </c>
      <c r="BN50" s="122">
        <v>0</v>
      </c>
      <c r="BO50" s="122">
        <v>0</v>
      </c>
      <c r="BP50" s="122">
        <v>0</v>
      </c>
      <c r="BQ50" s="122">
        <v>0</v>
      </c>
      <c r="BR50" s="122">
        <v>0</v>
      </c>
      <c r="BS50" s="122">
        <v>0</v>
      </c>
      <c r="BT50" s="122">
        <v>409500000</v>
      </c>
      <c r="BU50" s="122">
        <v>0</v>
      </c>
      <c r="BV50" s="122">
        <v>0</v>
      </c>
      <c r="BW50" s="122">
        <v>429975000</v>
      </c>
      <c r="BX50" s="122">
        <v>0</v>
      </c>
      <c r="BY50" s="122">
        <v>0</v>
      </c>
      <c r="BZ50" s="122">
        <v>0</v>
      </c>
      <c r="CA50" s="122">
        <v>0</v>
      </c>
      <c r="CB50" s="122">
        <v>0</v>
      </c>
      <c r="CC50" s="122">
        <v>0</v>
      </c>
      <c r="CD50" s="122">
        <v>0</v>
      </c>
      <c r="CE50" s="122">
        <v>429975000</v>
      </c>
      <c r="CF50" s="122">
        <v>0</v>
      </c>
      <c r="CG50" s="122">
        <v>0</v>
      </c>
      <c r="CH50" s="122">
        <v>451473750</v>
      </c>
      <c r="CI50" s="122">
        <v>0</v>
      </c>
      <c r="CJ50" s="122">
        <v>0</v>
      </c>
      <c r="CK50" s="122">
        <v>0</v>
      </c>
      <c r="CL50" s="122">
        <v>0</v>
      </c>
      <c r="CM50" s="122">
        <v>0</v>
      </c>
      <c r="CN50" s="122">
        <v>0</v>
      </c>
      <c r="CO50" s="122">
        <v>0</v>
      </c>
      <c r="CP50" s="122">
        <v>451473750</v>
      </c>
      <c r="CQ50" s="122">
        <v>1680948750</v>
      </c>
      <c r="CR50" s="115" t="s">
        <v>721</v>
      </c>
      <c r="CS50" s="115" t="s">
        <v>722</v>
      </c>
    </row>
    <row r="51" spans="1:97" ht="70.349999999999994" hidden="1" customHeight="1" x14ac:dyDescent="0.25">
      <c r="A51" s="114" t="s">
        <v>723</v>
      </c>
      <c r="B51" s="115" t="s">
        <v>724</v>
      </c>
      <c r="C51" s="115" t="s">
        <v>104</v>
      </c>
      <c r="D51" s="115" t="s">
        <v>549</v>
      </c>
      <c r="E51" s="116" t="s">
        <v>550</v>
      </c>
      <c r="F51" s="115" t="s">
        <v>551</v>
      </c>
      <c r="G51" s="115" t="s">
        <v>552</v>
      </c>
      <c r="H51" s="115" t="s">
        <v>553</v>
      </c>
      <c r="I51" s="116" t="s">
        <v>554</v>
      </c>
      <c r="J51" s="115" t="s">
        <v>555</v>
      </c>
      <c r="K51" s="115" t="s">
        <v>556</v>
      </c>
      <c r="L51" s="115" t="s">
        <v>478</v>
      </c>
      <c r="M51" s="115" t="s">
        <v>557</v>
      </c>
      <c r="N51" s="115" t="s">
        <v>556</v>
      </c>
      <c r="O51" s="115" t="s">
        <v>558</v>
      </c>
      <c r="P51" s="115" t="s">
        <v>559</v>
      </c>
      <c r="Q51" s="115" t="s">
        <v>560</v>
      </c>
      <c r="R51" s="115" t="s">
        <v>725</v>
      </c>
      <c r="S51" s="115" t="s">
        <v>726</v>
      </c>
      <c r="T51" s="115" t="s">
        <v>727</v>
      </c>
      <c r="U51" s="115" t="s">
        <v>728</v>
      </c>
      <c r="V51" s="115" t="s">
        <v>729</v>
      </c>
      <c r="W51" s="115" t="s">
        <v>644</v>
      </c>
      <c r="X51" s="115" t="s">
        <v>125</v>
      </c>
      <c r="Y51" s="115" t="s">
        <v>126</v>
      </c>
      <c r="Z51" s="117">
        <v>500</v>
      </c>
      <c r="AA51" s="115" t="s">
        <v>127</v>
      </c>
      <c r="AB51" s="115" t="s">
        <v>566</v>
      </c>
      <c r="AC51" s="117">
        <v>0</v>
      </c>
      <c r="AD51" s="117">
        <v>0</v>
      </c>
      <c r="AE51" s="117">
        <v>250</v>
      </c>
      <c r="AF51" s="117">
        <v>250</v>
      </c>
      <c r="AG51" s="118"/>
      <c r="AH51" s="118"/>
      <c r="AI51" s="118"/>
      <c r="AJ51" s="115" t="s">
        <v>730</v>
      </c>
      <c r="AK51" s="115"/>
      <c r="AL51" s="115" t="s">
        <v>731</v>
      </c>
      <c r="AM51" s="116"/>
      <c r="AN51" s="119"/>
      <c r="AO51" s="120"/>
      <c r="AP51" s="116"/>
      <c r="AQ51" s="119"/>
      <c r="AR51" s="120"/>
      <c r="AS51" s="116"/>
      <c r="AT51" s="121">
        <v>0</v>
      </c>
      <c r="AU51" s="120" t="s">
        <v>175</v>
      </c>
      <c r="AV51" s="117">
        <v>0</v>
      </c>
      <c r="AW51" s="121">
        <v>0</v>
      </c>
      <c r="AX51" s="120" t="s">
        <v>175</v>
      </c>
      <c r="AY51" s="122">
        <v>100000000</v>
      </c>
      <c r="AZ51" s="122">
        <v>0</v>
      </c>
      <c r="BA51" s="122">
        <v>0</v>
      </c>
      <c r="BB51" s="122">
        <v>0</v>
      </c>
      <c r="BC51" s="122">
        <v>0</v>
      </c>
      <c r="BD51" s="122">
        <v>0</v>
      </c>
      <c r="BE51" s="122">
        <v>0</v>
      </c>
      <c r="BF51" s="122">
        <v>0</v>
      </c>
      <c r="BG51" s="122">
        <v>0</v>
      </c>
      <c r="BH51" s="122">
        <v>0</v>
      </c>
      <c r="BI51" s="122">
        <v>100000000</v>
      </c>
      <c r="BJ51" s="122">
        <v>105000000</v>
      </c>
      <c r="BK51" s="122">
        <v>0</v>
      </c>
      <c r="BL51" s="122">
        <v>0</v>
      </c>
      <c r="BM51" s="122">
        <v>0</v>
      </c>
      <c r="BN51" s="122">
        <v>0</v>
      </c>
      <c r="BO51" s="122">
        <v>0</v>
      </c>
      <c r="BP51" s="122">
        <v>0</v>
      </c>
      <c r="BQ51" s="122">
        <v>0</v>
      </c>
      <c r="BR51" s="122">
        <v>0</v>
      </c>
      <c r="BS51" s="122">
        <v>0</v>
      </c>
      <c r="BT51" s="122">
        <v>105000000</v>
      </c>
      <c r="BU51" s="122">
        <v>110250000</v>
      </c>
      <c r="BV51" s="122">
        <v>0</v>
      </c>
      <c r="BW51" s="122">
        <v>0</v>
      </c>
      <c r="BX51" s="122">
        <v>0</v>
      </c>
      <c r="BY51" s="122">
        <v>0</v>
      </c>
      <c r="BZ51" s="122">
        <v>0</v>
      </c>
      <c r="CA51" s="122">
        <v>0</v>
      </c>
      <c r="CB51" s="122">
        <v>0</v>
      </c>
      <c r="CC51" s="122">
        <v>0</v>
      </c>
      <c r="CD51" s="122">
        <v>0</v>
      </c>
      <c r="CE51" s="122">
        <v>110250000</v>
      </c>
      <c r="CF51" s="122">
        <v>115762500</v>
      </c>
      <c r="CG51" s="122">
        <v>0</v>
      </c>
      <c r="CH51" s="122">
        <v>0</v>
      </c>
      <c r="CI51" s="122">
        <v>0</v>
      </c>
      <c r="CJ51" s="122">
        <v>0</v>
      </c>
      <c r="CK51" s="122">
        <v>0</v>
      </c>
      <c r="CL51" s="122">
        <v>0</v>
      </c>
      <c r="CM51" s="122">
        <v>0</v>
      </c>
      <c r="CN51" s="122">
        <v>0</v>
      </c>
      <c r="CO51" s="122">
        <v>0</v>
      </c>
      <c r="CP51" s="122">
        <v>115762500</v>
      </c>
      <c r="CQ51" s="122">
        <v>431012500</v>
      </c>
      <c r="CR51" s="115"/>
      <c r="CS51" s="115" t="s">
        <v>732</v>
      </c>
    </row>
    <row r="52" spans="1:97" ht="70.349999999999994" hidden="1" customHeight="1" x14ac:dyDescent="0.25">
      <c r="A52" s="114" t="s">
        <v>733</v>
      </c>
      <c r="B52" s="115" t="s">
        <v>734</v>
      </c>
      <c r="C52" s="115" t="s">
        <v>104</v>
      </c>
      <c r="D52" s="115" t="s">
        <v>549</v>
      </c>
      <c r="E52" s="116" t="s">
        <v>550</v>
      </c>
      <c r="F52" s="115" t="s">
        <v>551</v>
      </c>
      <c r="G52" s="115" t="s">
        <v>552</v>
      </c>
      <c r="H52" s="115" t="s">
        <v>553</v>
      </c>
      <c r="I52" s="116" t="s">
        <v>554</v>
      </c>
      <c r="J52" s="115" t="s">
        <v>555</v>
      </c>
      <c r="K52" s="115" t="s">
        <v>556</v>
      </c>
      <c r="L52" s="115" t="s">
        <v>478</v>
      </c>
      <c r="M52" s="115" t="s">
        <v>557</v>
      </c>
      <c r="N52" s="115" t="s">
        <v>556</v>
      </c>
      <c r="O52" s="115" t="s">
        <v>558</v>
      </c>
      <c r="P52" s="115" t="s">
        <v>559</v>
      </c>
      <c r="Q52" s="115" t="s">
        <v>560</v>
      </c>
      <c r="R52" s="115" t="s">
        <v>735</v>
      </c>
      <c r="S52" s="115" t="s">
        <v>736</v>
      </c>
      <c r="T52" s="115" t="s">
        <v>737</v>
      </c>
      <c r="U52" s="115" t="s">
        <v>738</v>
      </c>
      <c r="V52" s="115" t="s">
        <v>739</v>
      </c>
      <c r="W52" s="115" t="s">
        <v>644</v>
      </c>
      <c r="X52" s="115" t="s">
        <v>125</v>
      </c>
      <c r="Y52" s="115" t="s">
        <v>126</v>
      </c>
      <c r="Z52" s="117">
        <v>117000</v>
      </c>
      <c r="AA52" s="115" t="s">
        <v>127</v>
      </c>
      <c r="AB52" s="115" t="s">
        <v>566</v>
      </c>
      <c r="AC52" s="117">
        <v>55558</v>
      </c>
      <c r="AD52" s="117">
        <v>20481</v>
      </c>
      <c r="AE52" s="117">
        <v>20481</v>
      </c>
      <c r="AF52" s="117">
        <v>20480</v>
      </c>
      <c r="AG52" s="118" t="s">
        <v>740</v>
      </c>
      <c r="AH52" s="118" t="s">
        <v>741</v>
      </c>
      <c r="AI52" s="118" t="s">
        <v>742</v>
      </c>
      <c r="AJ52" s="115" t="s">
        <v>743</v>
      </c>
      <c r="AK52" s="115"/>
      <c r="AL52" s="115" t="s">
        <v>744</v>
      </c>
      <c r="AM52" s="116">
        <v>55558</v>
      </c>
      <c r="AN52" s="119">
        <v>1</v>
      </c>
      <c r="AO52" s="120" t="s">
        <v>135</v>
      </c>
      <c r="AP52" s="116">
        <v>66087</v>
      </c>
      <c r="AQ52" s="119">
        <v>1</v>
      </c>
      <c r="AR52" s="120" t="s">
        <v>135</v>
      </c>
      <c r="AS52" s="116"/>
      <c r="AT52" s="121">
        <v>1</v>
      </c>
      <c r="AU52" s="120" t="s">
        <v>135</v>
      </c>
      <c r="AV52" s="117">
        <v>121645</v>
      </c>
      <c r="AW52" s="121">
        <v>1</v>
      </c>
      <c r="AX52" s="120" t="s">
        <v>135</v>
      </c>
      <c r="AY52" s="122">
        <v>0</v>
      </c>
      <c r="AZ52" s="122">
        <v>0</v>
      </c>
      <c r="BA52" s="122">
        <v>1797277135</v>
      </c>
      <c r="BB52" s="122">
        <v>0</v>
      </c>
      <c r="BC52" s="122">
        <v>0</v>
      </c>
      <c r="BD52" s="122">
        <v>0</v>
      </c>
      <c r="BE52" s="122">
        <v>0</v>
      </c>
      <c r="BF52" s="122">
        <v>0</v>
      </c>
      <c r="BG52" s="122">
        <v>0</v>
      </c>
      <c r="BH52" s="122">
        <v>0</v>
      </c>
      <c r="BI52" s="122">
        <v>1797277135</v>
      </c>
      <c r="BJ52" s="122">
        <v>0</v>
      </c>
      <c r="BK52" s="122">
        <v>0</v>
      </c>
      <c r="BL52" s="122">
        <v>1887140991.75</v>
      </c>
      <c r="BM52" s="122">
        <v>0</v>
      </c>
      <c r="BN52" s="122">
        <v>0</v>
      </c>
      <c r="BO52" s="122">
        <v>0</v>
      </c>
      <c r="BP52" s="122">
        <v>0</v>
      </c>
      <c r="BQ52" s="122">
        <v>0</v>
      </c>
      <c r="BR52" s="122">
        <v>0</v>
      </c>
      <c r="BS52" s="122">
        <v>0</v>
      </c>
      <c r="BT52" s="122">
        <v>1887140991.75</v>
      </c>
      <c r="BU52" s="122">
        <v>0</v>
      </c>
      <c r="BV52" s="122">
        <v>0</v>
      </c>
      <c r="BW52" s="122">
        <v>1981498041.3375001</v>
      </c>
      <c r="BX52" s="122">
        <v>0</v>
      </c>
      <c r="BY52" s="122">
        <v>0</v>
      </c>
      <c r="BZ52" s="122">
        <v>0</v>
      </c>
      <c r="CA52" s="122">
        <v>0</v>
      </c>
      <c r="CB52" s="122">
        <v>0</v>
      </c>
      <c r="CC52" s="122">
        <v>0</v>
      </c>
      <c r="CD52" s="122">
        <v>0</v>
      </c>
      <c r="CE52" s="122">
        <v>1981498041.3375001</v>
      </c>
      <c r="CF52" s="122">
        <v>0</v>
      </c>
      <c r="CG52" s="122">
        <v>0</v>
      </c>
      <c r="CH52" s="122">
        <v>2080572943.4043751</v>
      </c>
      <c r="CI52" s="122">
        <v>0</v>
      </c>
      <c r="CJ52" s="122">
        <v>0</v>
      </c>
      <c r="CK52" s="122">
        <v>0</v>
      </c>
      <c r="CL52" s="122">
        <v>0</v>
      </c>
      <c r="CM52" s="122">
        <v>0</v>
      </c>
      <c r="CN52" s="122">
        <v>0</v>
      </c>
      <c r="CO52" s="122">
        <v>0</v>
      </c>
      <c r="CP52" s="122">
        <v>2080572943.4043751</v>
      </c>
      <c r="CQ52" s="122">
        <v>7746489111.4918756</v>
      </c>
      <c r="CR52" s="115" t="s">
        <v>745</v>
      </c>
      <c r="CS52" s="115" t="s">
        <v>746</v>
      </c>
    </row>
    <row r="53" spans="1:97" ht="70.349999999999994" hidden="1" customHeight="1" x14ac:dyDescent="0.25">
      <c r="A53" s="114" t="s">
        <v>747</v>
      </c>
      <c r="B53" s="115" t="s">
        <v>748</v>
      </c>
      <c r="C53" s="115" t="s">
        <v>104</v>
      </c>
      <c r="D53" s="115" t="s">
        <v>549</v>
      </c>
      <c r="E53" s="116" t="s">
        <v>550</v>
      </c>
      <c r="F53" s="115" t="s">
        <v>551</v>
      </c>
      <c r="G53" s="115" t="s">
        <v>552</v>
      </c>
      <c r="H53" s="115" t="s">
        <v>553</v>
      </c>
      <c r="I53" s="116" t="s">
        <v>554</v>
      </c>
      <c r="J53" s="115" t="s">
        <v>555</v>
      </c>
      <c r="K53" s="115" t="s">
        <v>556</v>
      </c>
      <c r="L53" s="115" t="s">
        <v>478</v>
      </c>
      <c r="M53" s="115" t="s">
        <v>557</v>
      </c>
      <c r="N53" s="115" t="s">
        <v>556</v>
      </c>
      <c r="O53" s="115" t="s">
        <v>558</v>
      </c>
      <c r="P53" s="115" t="s">
        <v>559</v>
      </c>
      <c r="Q53" s="115" t="s">
        <v>560</v>
      </c>
      <c r="R53" s="115" t="s">
        <v>749</v>
      </c>
      <c r="S53" s="115" t="s">
        <v>750</v>
      </c>
      <c r="T53" s="115" t="s">
        <v>751</v>
      </c>
      <c r="U53" s="115" t="s">
        <v>752</v>
      </c>
      <c r="V53" s="115" t="s">
        <v>753</v>
      </c>
      <c r="W53" s="115" t="s">
        <v>754</v>
      </c>
      <c r="X53" s="115" t="s">
        <v>125</v>
      </c>
      <c r="Y53" s="115" t="s">
        <v>126</v>
      </c>
      <c r="Z53" s="117">
        <v>1</v>
      </c>
      <c r="AA53" s="115" t="s">
        <v>127</v>
      </c>
      <c r="AB53" s="115" t="s">
        <v>566</v>
      </c>
      <c r="AC53" s="117">
        <v>0</v>
      </c>
      <c r="AD53" s="117">
        <v>0</v>
      </c>
      <c r="AE53" s="117">
        <v>0</v>
      </c>
      <c r="AF53" s="117">
        <v>1</v>
      </c>
      <c r="AG53" s="118"/>
      <c r="AH53" s="118" t="s">
        <v>755</v>
      </c>
      <c r="AI53" s="118" t="s">
        <v>756</v>
      </c>
      <c r="AJ53" s="115" t="s">
        <v>757</v>
      </c>
      <c r="AK53" s="115"/>
      <c r="AL53" s="115" t="s">
        <v>758</v>
      </c>
      <c r="AM53" s="116"/>
      <c r="AN53" s="119"/>
      <c r="AO53" s="120"/>
      <c r="AP53" s="116">
        <v>5</v>
      </c>
      <c r="AQ53" s="119">
        <v>1</v>
      </c>
      <c r="AR53" s="120" t="s">
        <v>135</v>
      </c>
      <c r="AS53" s="116"/>
      <c r="AT53" s="121"/>
      <c r="AU53" s="120"/>
      <c r="AV53" s="117">
        <v>5</v>
      </c>
      <c r="AW53" s="121">
        <v>1</v>
      </c>
      <c r="AX53" s="120" t="s">
        <v>135</v>
      </c>
      <c r="AY53" s="122">
        <v>50000000</v>
      </c>
      <c r="AZ53" s="122">
        <v>0</v>
      </c>
      <c r="BA53" s="122">
        <v>0</v>
      </c>
      <c r="BB53" s="122">
        <v>0</v>
      </c>
      <c r="BC53" s="122">
        <v>0</v>
      </c>
      <c r="BD53" s="122">
        <v>0</v>
      </c>
      <c r="BE53" s="122">
        <v>0</v>
      </c>
      <c r="BF53" s="122">
        <v>0</v>
      </c>
      <c r="BG53" s="122">
        <v>0</v>
      </c>
      <c r="BH53" s="122">
        <v>0</v>
      </c>
      <c r="BI53" s="122">
        <v>50000000</v>
      </c>
      <c r="BJ53" s="122">
        <v>52500000</v>
      </c>
      <c r="BK53" s="122">
        <v>0</v>
      </c>
      <c r="BL53" s="122">
        <v>0</v>
      </c>
      <c r="BM53" s="122">
        <v>0</v>
      </c>
      <c r="BN53" s="122">
        <v>0</v>
      </c>
      <c r="BO53" s="122">
        <v>0</v>
      </c>
      <c r="BP53" s="122">
        <v>0</v>
      </c>
      <c r="BQ53" s="122">
        <v>0</v>
      </c>
      <c r="BR53" s="122">
        <v>0</v>
      </c>
      <c r="BS53" s="122">
        <v>0</v>
      </c>
      <c r="BT53" s="122">
        <v>52500000</v>
      </c>
      <c r="BU53" s="122">
        <v>55125000</v>
      </c>
      <c r="BV53" s="122">
        <v>0</v>
      </c>
      <c r="BW53" s="122">
        <v>0</v>
      </c>
      <c r="BX53" s="122">
        <v>0</v>
      </c>
      <c r="BY53" s="122">
        <v>0</v>
      </c>
      <c r="BZ53" s="122">
        <v>0</v>
      </c>
      <c r="CA53" s="122">
        <v>0</v>
      </c>
      <c r="CB53" s="122">
        <v>0</v>
      </c>
      <c r="CC53" s="122">
        <v>0</v>
      </c>
      <c r="CD53" s="122">
        <v>0</v>
      </c>
      <c r="CE53" s="122">
        <v>55125000</v>
      </c>
      <c r="CF53" s="122">
        <v>57881250</v>
      </c>
      <c r="CG53" s="122">
        <v>0</v>
      </c>
      <c r="CH53" s="122">
        <v>0</v>
      </c>
      <c r="CI53" s="122">
        <v>0</v>
      </c>
      <c r="CJ53" s="122">
        <v>0</v>
      </c>
      <c r="CK53" s="122">
        <v>0</v>
      </c>
      <c r="CL53" s="122">
        <v>0</v>
      </c>
      <c r="CM53" s="122">
        <v>0</v>
      </c>
      <c r="CN53" s="122">
        <v>0</v>
      </c>
      <c r="CO53" s="122">
        <v>0</v>
      </c>
      <c r="CP53" s="122">
        <v>57881250</v>
      </c>
      <c r="CQ53" s="122">
        <v>215506250</v>
      </c>
      <c r="CR53" s="115"/>
      <c r="CS53" s="115" t="s">
        <v>759</v>
      </c>
    </row>
    <row r="54" spans="1:97" ht="70.349999999999994" hidden="1" customHeight="1" x14ac:dyDescent="0.25">
      <c r="A54" s="114" t="s">
        <v>760</v>
      </c>
      <c r="B54" s="115" t="s">
        <v>761</v>
      </c>
      <c r="C54" s="115" t="s">
        <v>104</v>
      </c>
      <c r="D54" s="115" t="s">
        <v>549</v>
      </c>
      <c r="E54" s="116" t="s">
        <v>550</v>
      </c>
      <c r="F54" s="115" t="s">
        <v>551</v>
      </c>
      <c r="G54" s="115" t="s">
        <v>552</v>
      </c>
      <c r="H54" s="115" t="s">
        <v>553</v>
      </c>
      <c r="I54" s="116" t="s">
        <v>554</v>
      </c>
      <c r="J54" s="115" t="s">
        <v>555</v>
      </c>
      <c r="K54" s="115" t="s">
        <v>556</v>
      </c>
      <c r="L54" s="115" t="s">
        <v>478</v>
      </c>
      <c r="M54" s="115" t="s">
        <v>557</v>
      </c>
      <c r="N54" s="115" t="s">
        <v>556</v>
      </c>
      <c r="O54" s="115" t="s">
        <v>558</v>
      </c>
      <c r="P54" s="115" t="s">
        <v>559</v>
      </c>
      <c r="Q54" s="115" t="s">
        <v>560</v>
      </c>
      <c r="R54" s="115" t="s">
        <v>762</v>
      </c>
      <c r="S54" s="115" t="s">
        <v>763</v>
      </c>
      <c r="T54" s="115" t="s">
        <v>764</v>
      </c>
      <c r="U54" s="115" t="s">
        <v>765</v>
      </c>
      <c r="V54" s="115" t="s">
        <v>766</v>
      </c>
      <c r="W54" s="115" t="s">
        <v>767</v>
      </c>
      <c r="X54" s="115" t="s">
        <v>125</v>
      </c>
      <c r="Y54" s="115" t="s">
        <v>126</v>
      </c>
      <c r="Z54" s="117">
        <v>100</v>
      </c>
      <c r="AA54" s="115" t="s">
        <v>127</v>
      </c>
      <c r="AB54" s="115" t="s">
        <v>566</v>
      </c>
      <c r="AC54" s="117">
        <v>0</v>
      </c>
      <c r="AD54" s="117">
        <v>30</v>
      </c>
      <c r="AE54" s="117">
        <v>30</v>
      </c>
      <c r="AF54" s="117">
        <v>40</v>
      </c>
      <c r="AG54" s="118" t="s">
        <v>768</v>
      </c>
      <c r="AH54" s="118" t="s">
        <v>769</v>
      </c>
      <c r="AI54" s="118" t="s">
        <v>770</v>
      </c>
      <c r="AJ54" s="115" t="s">
        <v>771</v>
      </c>
      <c r="AK54" s="115"/>
      <c r="AL54" s="115" t="s">
        <v>772</v>
      </c>
      <c r="AM54" s="116">
        <v>363</v>
      </c>
      <c r="AN54" s="119">
        <v>1</v>
      </c>
      <c r="AO54" s="120" t="s">
        <v>135</v>
      </c>
      <c r="AP54" s="116">
        <v>102</v>
      </c>
      <c r="AQ54" s="119">
        <v>1</v>
      </c>
      <c r="AR54" s="120" t="s">
        <v>135</v>
      </c>
      <c r="AS54" s="116"/>
      <c r="AT54" s="121">
        <v>1</v>
      </c>
      <c r="AU54" s="120" t="s">
        <v>135</v>
      </c>
      <c r="AV54" s="117">
        <v>465</v>
      </c>
      <c r="AW54" s="121">
        <v>1</v>
      </c>
      <c r="AX54" s="120" t="s">
        <v>135</v>
      </c>
      <c r="AY54" s="122">
        <v>30000000</v>
      </c>
      <c r="AZ54" s="122">
        <v>0</v>
      </c>
      <c r="BA54" s="122">
        <v>0</v>
      </c>
      <c r="BB54" s="122">
        <v>0</v>
      </c>
      <c r="BC54" s="122">
        <v>0</v>
      </c>
      <c r="BD54" s="122">
        <v>0</v>
      </c>
      <c r="BE54" s="122">
        <v>0</v>
      </c>
      <c r="BF54" s="122">
        <v>0</v>
      </c>
      <c r="BG54" s="122">
        <v>0</v>
      </c>
      <c r="BH54" s="122">
        <v>0</v>
      </c>
      <c r="BI54" s="122">
        <v>30000000</v>
      </c>
      <c r="BJ54" s="122">
        <v>0</v>
      </c>
      <c r="BK54" s="122">
        <v>0</v>
      </c>
      <c r="BL54" s="122">
        <v>0</v>
      </c>
      <c r="BM54" s="122">
        <v>0</v>
      </c>
      <c r="BN54" s="122">
        <v>0</v>
      </c>
      <c r="BO54" s="122">
        <v>0</v>
      </c>
      <c r="BP54" s="122">
        <v>0</v>
      </c>
      <c r="BQ54" s="122">
        <v>0</v>
      </c>
      <c r="BR54" s="122">
        <v>0</v>
      </c>
      <c r="BS54" s="122">
        <v>0</v>
      </c>
      <c r="BT54" s="122">
        <v>0</v>
      </c>
      <c r="BU54" s="122">
        <v>0</v>
      </c>
      <c r="BV54" s="122">
        <v>0</v>
      </c>
      <c r="BW54" s="122">
        <v>0</v>
      </c>
      <c r="BX54" s="122">
        <v>0</v>
      </c>
      <c r="BY54" s="122">
        <v>0</v>
      </c>
      <c r="BZ54" s="122">
        <v>0</v>
      </c>
      <c r="CA54" s="122">
        <v>0</v>
      </c>
      <c r="CB54" s="122">
        <v>0</v>
      </c>
      <c r="CC54" s="122">
        <v>0</v>
      </c>
      <c r="CD54" s="122">
        <v>0</v>
      </c>
      <c r="CE54" s="122">
        <v>0</v>
      </c>
      <c r="CF54" s="122">
        <v>0</v>
      </c>
      <c r="CG54" s="122">
        <v>0</v>
      </c>
      <c r="CH54" s="122">
        <v>0</v>
      </c>
      <c r="CI54" s="122">
        <v>0</v>
      </c>
      <c r="CJ54" s="122">
        <v>0</v>
      </c>
      <c r="CK54" s="122">
        <v>0</v>
      </c>
      <c r="CL54" s="122">
        <v>0</v>
      </c>
      <c r="CM54" s="122">
        <v>0</v>
      </c>
      <c r="CN54" s="122">
        <v>0</v>
      </c>
      <c r="CO54" s="122">
        <v>0</v>
      </c>
      <c r="CP54" s="122">
        <v>0</v>
      </c>
      <c r="CQ54" s="122">
        <v>30000000</v>
      </c>
      <c r="CR54" s="115"/>
      <c r="CS54" s="115" t="s">
        <v>773</v>
      </c>
    </row>
    <row r="55" spans="1:97" ht="70.349999999999994" hidden="1" customHeight="1" x14ac:dyDescent="0.25">
      <c r="A55" s="114" t="s">
        <v>774</v>
      </c>
      <c r="B55" s="115" t="s">
        <v>775</v>
      </c>
      <c r="C55" s="115" t="s">
        <v>104</v>
      </c>
      <c r="D55" s="115" t="s">
        <v>549</v>
      </c>
      <c r="E55" s="116" t="s">
        <v>550</v>
      </c>
      <c r="F55" s="115" t="s">
        <v>551</v>
      </c>
      <c r="G55" s="115" t="s">
        <v>552</v>
      </c>
      <c r="H55" s="115" t="s">
        <v>553</v>
      </c>
      <c r="I55" s="116" t="s">
        <v>554</v>
      </c>
      <c r="J55" s="115" t="s">
        <v>555</v>
      </c>
      <c r="K55" s="115" t="s">
        <v>556</v>
      </c>
      <c r="L55" s="115" t="s">
        <v>478</v>
      </c>
      <c r="M55" s="115" t="s">
        <v>557</v>
      </c>
      <c r="N55" s="115" t="s">
        <v>556</v>
      </c>
      <c r="O55" s="115" t="s">
        <v>558</v>
      </c>
      <c r="P55" s="115" t="s">
        <v>559</v>
      </c>
      <c r="Q55" s="115" t="s">
        <v>560</v>
      </c>
      <c r="R55" s="115" t="s">
        <v>776</v>
      </c>
      <c r="S55" s="115" t="s">
        <v>777</v>
      </c>
      <c r="T55" s="115" t="s">
        <v>778</v>
      </c>
      <c r="U55" s="115" t="s">
        <v>779</v>
      </c>
      <c r="V55" s="115" t="s">
        <v>780</v>
      </c>
      <c r="W55" s="115" t="s">
        <v>688</v>
      </c>
      <c r="X55" s="115" t="s">
        <v>125</v>
      </c>
      <c r="Y55" s="115" t="s">
        <v>126</v>
      </c>
      <c r="Z55" s="117">
        <v>20</v>
      </c>
      <c r="AA55" s="115" t="s">
        <v>127</v>
      </c>
      <c r="AB55" s="115" t="s">
        <v>566</v>
      </c>
      <c r="AC55" s="117">
        <v>0</v>
      </c>
      <c r="AD55" s="117">
        <v>8</v>
      </c>
      <c r="AE55" s="117">
        <v>7</v>
      </c>
      <c r="AF55" s="117">
        <v>5</v>
      </c>
      <c r="AG55" s="118"/>
      <c r="AH55" s="118" t="s">
        <v>781</v>
      </c>
      <c r="AI55" s="118" t="s">
        <v>782</v>
      </c>
      <c r="AJ55" s="115" t="s">
        <v>666</v>
      </c>
      <c r="AK55" s="115"/>
      <c r="AL55" s="115" t="s">
        <v>783</v>
      </c>
      <c r="AM55" s="116"/>
      <c r="AN55" s="119"/>
      <c r="AO55" s="120"/>
      <c r="AP55" s="116">
        <v>20</v>
      </c>
      <c r="AQ55" s="119">
        <v>1</v>
      </c>
      <c r="AR55" s="120" t="s">
        <v>135</v>
      </c>
      <c r="AS55" s="116"/>
      <c r="AT55" s="121">
        <v>1</v>
      </c>
      <c r="AU55" s="120" t="s">
        <v>135</v>
      </c>
      <c r="AV55" s="117">
        <v>20</v>
      </c>
      <c r="AW55" s="121">
        <v>1</v>
      </c>
      <c r="AX55" s="120" t="s">
        <v>135</v>
      </c>
      <c r="AY55" s="122">
        <v>0</v>
      </c>
      <c r="AZ55" s="122">
        <v>0</v>
      </c>
      <c r="BA55" s="122">
        <v>0</v>
      </c>
      <c r="BB55" s="122">
        <v>0</v>
      </c>
      <c r="BC55" s="122">
        <v>0</v>
      </c>
      <c r="BD55" s="122">
        <v>0</v>
      </c>
      <c r="BE55" s="122">
        <v>0</v>
      </c>
      <c r="BF55" s="122">
        <v>0</v>
      </c>
      <c r="BG55" s="122">
        <v>0</v>
      </c>
      <c r="BH55" s="122">
        <v>0</v>
      </c>
      <c r="BI55" s="122">
        <v>0</v>
      </c>
      <c r="BJ55" s="122">
        <v>0</v>
      </c>
      <c r="BK55" s="122">
        <v>0</v>
      </c>
      <c r="BL55" s="122">
        <v>0</v>
      </c>
      <c r="BM55" s="122">
        <v>0</v>
      </c>
      <c r="BN55" s="122">
        <v>0</v>
      </c>
      <c r="BO55" s="122">
        <v>0</v>
      </c>
      <c r="BP55" s="122">
        <v>0</v>
      </c>
      <c r="BQ55" s="122">
        <v>0</v>
      </c>
      <c r="BR55" s="122">
        <v>0</v>
      </c>
      <c r="BS55" s="122">
        <v>0</v>
      </c>
      <c r="BT55" s="122">
        <v>0</v>
      </c>
      <c r="BU55" s="122">
        <v>0</v>
      </c>
      <c r="BV55" s="122">
        <v>0</v>
      </c>
      <c r="BW55" s="122">
        <v>0</v>
      </c>
      <c r="BX55" s="122">
        <v>0</v>
      </c>
      <c r="BY55" s="122">
        <v>0</v>
      </c>
      <c r="BZ55" s="122">
        <v>0</v>
      </c>
      <c r="CA55" s="122">
        <v>0</v>
      </c>
      <c r="CB55" s="122">
        <v>0</v>
      </c>
      <c r="CC55" s="122">
        <v>0</v>
      </c>
      <c r="CD55" s="122">
        <v>0</v>
      </c>
      <c r="CE55" s="122">
        <v>0</v>
      </c>
      <c r="CF55" s="122">
        <v>0</v>
      </c>
      <c r="CG55" s="122">
        <v>0</v>
      </c>
      <c r="CH55" s="122">
        <v>0</v>
      </c>
      <c r="CI55" s="122">
        <v>0</v>
      </c>
      <c r="CJ55" s="122">
        <v>0</v>
      </c>
      <c r="CK55" s="122">
        <v>0</v>
      </c>
      <c r="CL55" s="122">
        <v>0</v>
      </c>
      <c r="CM55" s="122">
        <v>0</v>
      </c>
      <c r="CN55" s="122">
        <v>0</v>
      </c>
      <c r="CO55" s="122">
        <v>0</v>
      </c>
      <c r="CP55" s="122">
        <v>0</v>
      </c>
      <c r="CQ55" s="122">
        <v>0</v>
      </c>
      <c r="CR55" s="115"/>
      <c r="CS55" s="115" t="s">
        <v>666</v>
      </c>
    </row>
    <row r="56" spans="1:97" ht="70.349999999999994" hidden="1" customHeight="1" x14ac:dyDescent="0.25">
      <c r="A56" s="114" t="s">
        <v>784</v>
      </c>
      <c r="B56" s="115" t="s">
        <v>446</v>
      </c>
      <c r="C56" s="115" t="s">
        <v>104</v>
      </c>
      <c r="D56" s="115" t="s">
        <v>549</v>
      </c>
      <c r="E56" s="116" t="s">
        <v>550</v>
      </c>
      <c r="F56" s="115" t="s">
        <v>551</v>
      </c>
      <c r="G56" s="115" t="s">
        <v>552</v>
      </c>
      <c r="H56" s="115" t="s">
        <v>553</v>
      </c>
      <c r="I56" s="116" t="s">
        <v>554</v>
      </c>
      <c r="J56" s="115" t="s">
        <v>555</v>
      </c>
      <c r="K56" s="115" t="s">
        <v>556</v>
      </c>
      <c r="L56" s="115" t="s">
        <v>478</v>
      </c>
      <c r="M56" s="115" t="s">
        <v>557</v>
      </c>
      <c r="N56" s="115" t="s">
        <v>556</v>
      </c>
      <c r="O56" s="115" t="s">
        <v>558</v>
      </c>
      <c r="P56" s="115" t="s">
        <v>559</v>
      </c>
      <c r="Q56" s="115" t="s">
        <v>560</v>
      </c>
      <c r="R56" s="115" t="s">
        <v>785</v>
      </c>
      <c r="S56" s="115" t="s">
        <v>786</v>
      </c>
      <c r="T56" s="115" t="s">
        <v>787</v>
      </c>
      <c r="U56" s="115" t="s">
        <v>788</v>
      </c>
      <c r="V56" s="115" t="s">
        <v>789</v>
      </c>
      <c r="W56" s="115" t="s">
        <v>790</v>
      </c>
      <c r="X56" s="115" t="s">
        <v>125</v>
      </c>
      <c r="Y56" s="115" t="s">
        <v>126</v>
      </c>
      <c r="Z56" s="117">
        <v>2</v>
      </c>
      <c r="AA56" s="115" t="s">
        <v>127</v>
      </c>
      <c r="AB56" s="115" t="s">
        <v>566</v>
      </c>
      <c r="AC56" s="117">
        <v>0</v>
      </c>
      <c r="AD56" s="117">
        <v>0</v>
      </c>
      <c r="AE56" s="117">
        <v>1</v>
      </c>
      <c r="AF56" s="117">
        <v>1</v>
      </c>
      <c r="AG56" s="118"/>
      <c r="AH56" s="118"/>
      <c r="AI56" s="118"/>
      <c r="AJ56" s="115" t="s">
        <v>791</v>
      </c>
      <c r="AK56" s="115"/>
      <c r="AL56" s="115" t="s">
        <v>792</v>
      </c>
      <c r="AM56" s="116"/>
      <c r="AN56" s="119"/>
      <c r="AO56" s="120"/>
      <c r="AP56" s="116"/>
      <c r="AQ56" s="119"/>
      <c r="AR56" s="120"/>
      <c r="AS56" s="116"/>
      <c r="AT56" s="121">
        <v>0</v>
      </c>
      <c r="AU56" s="120" t="s">
        <v>175</v>
      </c>
      <c r="AV56" s="117">
        <v>0</v>
      </c>
      <c r="AW56" s="121">
        <v>0</v>
      </c>
      <c r="AX56" s="120" t="s">
        <v>175</v>
      </c>
      <c r="AY56" s="122">
        <v>125000000</v>
      </c>
      <c r="AZ56" s="122">
        <v>0</v>
      </c>
      <c r="BA56" s="122">
        <v>0</v>
      </c>
      <c r="BB56" s="122">
        <v>0</v>
      </c>
      <c r="BC56" s="122">
        <v>0</v>
      </c>
      <c r="BD56" s="122">
        <v>0</v>
      </c>
      <c r="BE56" s="122">
        <v>0</v>
      </c>
      <c r="BF56" s="122">
        <v>0</v>
      </c>
      <c r="BG56" s="122">
        <v>0</v>
      </c>
      <c r="BH56" s="122">
        <v>0</v>
      </c>
      <c r="BI56" s="122">
        <v>125000000</v>
      </c>
      <c r="BJ56" s="122">
        <v>125000000</v>
      </c>
      <c r="BK56" s="122">
        <v>0</v>
      </c>
      <c r="BL56" s="122">
        <v>0</v>
      </c>
      <c r="BM56" s="122">
        <v>0</v>
      </c>
      <c r="BN56" s="122">
        <v>0</v>
      </c>
      <c r="BO56" s="122">
        <v>0</v>
      </c>
      <c r="BP56" s="122">
        <v>0</v>
      </c>
      <c r="BQ56" s="122">
        <v>0</v>
      </c>
      <c r="BR56" s="122">
        <v>0</v>
      </c>
      <c r="BS56" s="122">
        <v>0</v>
      </c>
      <c r="BT56" s="122">
        <v>125000000</v>
      </c>
      <c r="BU56" s="122">
        <v>125000000</v>
      </c>
      <c r="BV56" s="122">
        <v>0</v>
      </c>
      <c r="BW56" s="122">
        <v>0</v>
      </c>
      <c r="BX56" s="122">
        <v>0</v>
      </c>
      <c r="BY56" s="122">
        <v>0</v>
      </c>
      <c r="BZ56" s="122">
        <v>0</v>
      </c>
      <c r="CA56" s="122">
        <v>0</v>
      </c>
      <c r="CB56" s="122">
        <v>0</v>
      </c>
      <c r="CC56" s="122">
        <v>0</v>
      </c>
      <c r="CD56" s="122">
        <v>0</v>
      </c>
      <c r="CE56" s="122">
        <v>125000000</v>
      </c>
      <c r="CF56" s="122">
        <v>125000000</v>
      </c>
      <c r="CG56" s="122">
        <v>0</v>
      </c>
      <c r="CH56" s="122">
        <v>0</v>
      </c>
      <c r="CI56" s="122">
        <v>0</v>
      </c>
      <c r="CJ56" s="122">
        <v>0</v>
      </c>
      <c r="CK56" s="122">
        <v>0</v>
      </c>
      <c r="CL56" s="122">
        <v>0</v>
      </c>
      <c r="CM56" s="122">
        <v>0</v>
      </c>
      <c r="CN56" s="122">
        <v>0</v>
      </c>
      <c r="CO56" s="122">
        <v>0</v>
      </c>
      <c r="CP56" s="122">
        <v>125000000</v>
      </c>
      <c r="CQ56" s="122">
        <v>500000000</v>
      </c>
      <c r="CR56" s="115"/>
      <c r="CS56" s="115" t="s">
        <v>793</v>
      </c>
    </row>
    <row r="57" spans="1:97" ht="70.349999999999994" hidden="1" customHeight="1" x14ac:dyDescent="0.25">
      <c r="A57" s="114" t="s">
        <v>794</v>
      </c>
      <c r="B57" s="115" t="s">
        <v>795</v>
      </c>
      <c r="C57" s="115" t="s">
        <v>104</v>
      </c>
      <c r="D57" s="115" t="s">
        <v>549</v>
      </c>
      <c r="E57" s="116" t="s">
        <v>550</v>
      </c>
      <c r="F57" s="115" t="s">
        <v>551</v>
      </c>
      <c r="G57" s="115" t="s">
        <v>552</v>
      </c>
      <c r="H57" s="115" t="s">
        <v>553</v>
      </c>
      <c r="I57" s="116" t="s">
        <v>554</v>
      </c>
      <c r="J57" s="115" t="s">
        <v>555</v>
      </c>
      <c r="K57" s="115" t="s">
        <v>556</v>
      </c>
      <c r="L57" s="115" t="s">
        <v>478</v>
      </c>
      <c r="M57" s="115" t="s">
        <v>557</v>
      </c>
      <c r="N57" s="115" t="s">
        <v>556</v>
      </c>
      <c r="O57" s="115" t="s">
        <v>558</v>
      </c>
      <c r="P57" s="115" t="s">
        <v>559</v>
      </c>
      <c r="Q57" s="115" t="s">
        <v>560</v>
      </c>
      <c r="R57" s="115" t="s">
        <v>796</v>
      </c>
      <c r="S57" s="115" t="s">
        <v>797</v>
      </c>
      <c r="T57" s="115" t="s">
        <v>798</v>
      </c>
      <c r="U57" s="115" t="s">
        <v>799</v>
      </c>
      <c r="V57" s="115" t="s">
        <v>800</v>
      </c>
      <c r="W57" s="115" t="s">
        <v>767</v>
      </c>
      <c r="X57" s="115" t="s">
        <v>125</v>
      </c>
      <c r="Y57" s="115" t="s">
        <v>126</v>
      </c>
      <c r="Z57" s="117">
        <v>1900</v>
      </c>
      <c r="AA57" s="115" t="s">
        <v>186</v>
      </c>
      <c r="AB57" s="115" t="s">
        <v>566</v>
      </c>
      <c r="AC57" s="117">
        <v>1900</v>
      </c>
      <c r="AD57" s="117">
        <v>1900</v>
      </c>
      <c r="AE57" s="117">
        <v>1900</v>
      </c>
      <c r="AF57" s="117">
        <v>1900</v>
      </c>
      <c r="AG57" s="118" t="s">
        <v>801</v>
      </c>
      <c r="AH57" s="118" t="s">
        <v>802</v>
      </c>
      <c r="AI57" s="118" t="s">
        <v>803</v>
      </c>
      <c r="AJ57" s="115" t="s">
        <v>804</v>
      </c>
      <c r="AK57" s="115"/>
      <c r="AL57" s="115" t="s">
        <v>805</v>
      </c>
      <c r="AM57" s="116">
        <v>1750</v>
      </c>
      <c r="AN57" s="119">
        <v>0.92105263157894723</v>
      </c>
      <c r="AO57" s="120" t="s">
        <v>174</v>
      </c>
      <c r="AP57" s="116">
        <v>1931</v>
      </c>
      <c r="AQ57" s="119">
        <v>1</v>
      </c>
      <c r="AR57" s="120" t="s">
        <v>135</v>
      </c>
      <c r="AS57" s="116"/>
      <c r="AT57" s="121">
        <v>0</v>
      </c>
      <c r="AU57" s="120" t="s">
        <v>175</v>
      </c>
      <c r="AV57" s="117">
        <v>3681</v>
      </c>
      <c r="AW57" s="121">
        <v>1</v>
      </c>
      <c r="AX57" s="120" t="s">
        <v>135</v>
      </c>
      <c r="AY57" s="122">
        <v>0</v>
      </c>
      <c r="AZ57" s="122">
        <v>0</v>
      </c>
      <c r="BA57" s="122">
        <v>0</v>
      </c>
      <c r="BB57" s="122">
        <v>0</v>
      </c>
      <c r="BC57" s="122">
        <v>0</v>
      </c>
      <c r="BD57" s="122">
        <v>0</v>
      </c>
      <c r="BE57" s="122">
        <v>0</v>
      </c>
      <c r="BF57" s="122">
        <v>0</v>
      </c>
      <c r="BG57" s="122">
        <v>0</v>
      </c>
      <c r="BH57" s="122">
        <v>0</v>
      </c>
      <c r="BI57" s="122">
        <v>0</v>
      </c>
      <c r="BJ57" s="122">
        <v>0</v>
      </c>
      <c r="BK57" s="122">
        <v>0</v>
      </c>
      <c r="BL57" s="122">
        <v>0</v>
      </c>
      <c r="BM57" s="122">
        <v>0</v>
      </c>
      <c r="BN57" s="122">
        <v>0</v>
      </c>
      <c r="BO57" s="122">
        <v>0</v>
      </c>
      <c r="BP57" s="122">
        <v>0</v>
      </c>
      <c r="BQ57" s="122">
        <v>0</v>
      </c>
      <c r="BR57" s="122">
        <v>0</v>
      </c>
      <c r="BS57" s="122">
        <v>0</v>
      </c>
      <c r="BT57" s="122">
        <v>0</v>
      </c>
      <c r="BU57" s="122">
        <v>0</v>
      </c>
      <c r="BV57" s="122">
        <v>0</v>
      </c>
      <c r="BW57" s="122">
        <v>0</v>
      </c>
      <c r="BX57" s="122">
        <v>0</v>
      </c>
      <c r="BY57" s="122">
        <v>0</v>
      </c>
      <c r="BZ57" s="122">
        <v>0</v>
      </c>
      <c r="CA57" s="122">
        <v>0</v>
      </c>
      <c r="CB57" s="122">
        <v>0</v>
      </c>
      <c r="CC57" s="122">
        <v>0</v>
      </c>
      <c r="CD57" s="122">
        <v>0</v>
      </c>
      <c r="CE57" s="122">
        <v>0</v>
      </c>
      <c r="CF57" s="122">
        <v>0</v>
      </c>
      <c r="CG57" s="122">
        <v>0</v>
      </c>
      <c r="CH57" s="122">
        <v>0</v>
      </c>
      <c r="CI57" s="122">
        <v>0</v>
      </c>
      <c r="CJ57" s="122">
        <v>0</v>
      </c>
      <c r="CK57" s="122">
        <v>0</v>
      </c>
      <c r="CL57" s="122">
        <v>0</v>
      </c>
      <c r="CM57" s="122">
        <v>0</v>
      </c>
      <c r="CN57" s="122">
        <v>0</v>
      </c>
      <c r="CO57" s="122">
        <v>0</v>
      </c>
      <c r="CP57" s="122">
        <v>0</v>
      </c>
      <c r="CQ57" s="122">
        <v>0</v>
      </c>
      <c r="CR57" s="115" t="s">
        <v>806</v>
      </c>
      <c r="CS57" s="115" t="s">
        <v>807</v>
      </c>
    </row>
    <row r="58" spans="1:97" ht="70.349999999999994" hidden="1" customHeight="1" x14ac:dyDescent="0.25">
      <c r="A58" s="114" t="s">
        <v>808</v>
      </c>
      <c r="B58" s="115" t="s">
        <v>809</v>
      </c>
      <c r="C58" s="115" t="s">
        <v>104</v>
      </c>
      <c r="D58" s="115" t="s">
        <v>549</v>
      </c>
      <c r="E58" s="116" t="s">
        <v>550</v>
      </c>
      <c r="F58" s="115" t="s">
        <v>551</v>
      </c>
      <c r="G58" s="115" t="s">
        <v>552</v>
      </c>
      <c r="H58" s="115" t="s">
        <v>553</v>
      </c>
      <c r="I58" s="116" t="s">
        <v>554</v>
      </c>
      <c r="J58" s="115" t="s">
        <v>555</v>
      </c>
      <c r="K58" s="115" t="s">
        <v>556</v>
      </c>
      <c r="L58" s="115" t="s">
        <v>478</v>
      </c>
      <c r="M58" s="115" t="s">
        <v>557</v>
      </c>
      <c r="N58" s="115" t="s">
        <v>556</v>
      </c>
      <c r="O58" s="115" t="s">
        <v>558</v>
      </c>
      <c r="P58" s="115" t="s">
        <v>559</v>
      </c>
      <c r="Q58" s="115" t="s">
        <v>560</v>
      </c>
      <c r="R58" s="115" t="s">
        <v>810</v>
      </c>
      <c r="S58" s="115" t="s">
        <v>811</v>
      </c>
      <c r="T58" s="115" t="s">
        <v>812</v>
      </c>
      <c r="U58" s="115" t="s">
        <v>813</v>
      </c>
      <c r="V58" s="115" t="s">
        <v>814</v>
      </c>
      <c r="W58" s="115" t="s">
        <v>815</v>
      </c>
      <c r="X58" s="115" t="s">
        <v>125</v>
      </c>
      <c r="Y58" s="115" t="s">
        <v>126</v>
      </c>
      <c r="Z58" s="117">
        <v>160</v>
      </c>
      <c r="AA58" s="115" t="s">
        <v>186</v>
      </c>
      <c r="AB58" s="115" t="s">
        <v>566</v>
      </c>
      <c r="AC58" s="117">
        <v>160</v>
      </c>
      <c r="AD58" s="117">
        <v>160</v>
      </c>
      <c r="AE58" s="117">
        <v>160</v>
      </c>
      <c r="AF58" s="117">
        <v>160</v>
      </c>
      <c r="AG58" s="118" t="s">
        <v>816</v>
      </c>
      <c r="AH58" s="118" t="s">
        <v>817</v>
      </c>
      <c r="AI58" s="118" t="s">
        <v>818</v>
      </c>
      <c r="AJ58" s="115" t="s">
        <v>819</v>
      </c>
      <c r="AK58" s="115"/>
      <c r="AL58" s="115" t="s">
        <v>820</v>
      </c>
      <c r="AM58" s="116">
        <v>206</v>
      </c>
      <c r="AN58" s="119">
        <v>1</v>
      </c>
      <c r="AO58" s="120" t="s">
        <v>135</v>
      </c>
      <c r="AP58" s="116">
        <v>207</v>
      </c>
      <c r="AQ58" s="119">
        <v>1</v>
      </c>
      <c r="AR58" s="120" t="s">
        <v>135</v>
      </c>
      <c r="AS58" s="116"/>
      <c r="AT58" s="121">
        <v>0</v>
      </c>
      <c r="AU58" s="120" t="s">
        <v>175</v>
      </c>
      <c r="AV58" s="117">
        <v>413</v>
      </c>
      <c r="AW58" s="121">
        <v>1</v>
      </c>
      <c r="AX58" s="120" t="s">
        <v>135</v>
      </c>
      <c r="AY58" s="122">
        <v>0</v>
      </c>
      <c r="AZ58" s="122">
        <v>0</v>
      </c>
      <c r="BA58" s="122">
        <v>0</v>
      </c>
      <c r="BB58" s="122">
        <v>0</v>
      </c>
      <c r="BC58" s="122">
        <v>0</v>
      </c>
      <c r="BD58" s="122">
        <v>0</v>
      </c>
      <c r="BE58" s="122">
        <v>0</v>
      </c>
      <c r="BF58" s="122">
        <v>0</v>
      </c>
      <c r="BG58" s="122">
        <v>0</v>
      </c>
      <c r="BH58" s="122">
        <v>0</v>
      </c>
      <c r="BI58" s="122">
        <v>0</v>
      </c>
      <c r="BJ58" s="122">
        <v>0</v>
      </c>
      <c r="BK58" s="122">
        <v>0</v>
      </c>
      <c r="BL58" s="122">
        <v>0</v>
      </c>
      <c r="BM58" s="122">
        <v>0</v>
      </c>
      <c r="BN58" s="122">
        <v>0</v>
      </c>
      <c r="BO58" s="122">
        <v>0</v>
      </c>
      <c r="BP58" s="122">
        <v>0</v>
      </c>
      <c r="BQ58" s="122">
        <v>0</v>
      </c>
      <c r="BR58" s="122">
        <v>0</v>
      </c>
      <c r="BS58" s="122">
        <v>0</v>
      </c>
      <c r="BT58" s="122">
        <v>0</v>
      </c>
      <c r="BU58" s="122">
        <v>0</v>
      </c>
      <c r="BV58" s="122">
        <v>0</v>
      </c>
      <c r="BW58" s="122">
        <v>0</v>
      </c>
      <c r="BX58" s="122">
        <v>0</v>
      </c>
      <c r="BY58" s="122">
        <v>0</v>
      </c>
      <c r="BZ58" s="122">
        <v>0</v>
      </c>
      <c r="CA58" s="122">
        <v>0</v>
      </c>
      <c r="CB58" s="122">
        <v>0</v>
      </c>
      <c r="CC58" s="122">
        <v>0</v>
      </c>
      <c r="CD58" s="122">
        <v>0</v>
      </c>
      <c r="CE58" s="122">
        <v>0</v>
      </c>
      <c r="CF58" s="122">
        <v>0</v>
      </c>
      <c r="CG58" s="122">
        <v>0</v>
      </c>
      <c r="CH58" s="122">
        <v>0</v>
      </c>
      <c r="CI58" s="122">
        <v>0</v>
      </c>
      <c r="CJ58" s="122">
        <v>0</v>
      </c>
      <c r="CK58" s="122">
        <v>0</v>
      </c>
      <c r="CL58" s="122">
        <v>0</v>
      </c>
      <c r="CM58" s="122">
        <v>0</v>
      </c>
      <c r="CN58" s="122">
        <v>0</v>
      </c>
      <c r="CO58" s="122">
        <v>0</v>
      </c>
      <c r="CP58" s="122">
        <v>0</v>
      </c>
      <c r="CQ58" s="122">
        <v>0</v>
      </c>
      <c r="CR58" s="115" t="s">
        <v>821</v>
      </c>
      <c r="CS58" s="115" t="s">
        <v>822</v>
      </c>
    </row>
    <row r="59" spans="1:97" ht="70.349999999999994" hidden="1" customHeight="1" x14ac:dyDescent="0.25">
      <c r="A59" s="114" t="s">
        <v>823</v>
      </c>
      <c r="B59" s="115" t="s">
        <v>558</v>
      </c>
      <c r="C59" s="115" t="s">
        <v>104</v>
      </c>
      <c r="D59" s="115" t="s">
        <v>549</v>
      </c>
      <c r="E59" s="116" t="s">
        <v>550</v>
      </c>
      <c r="F59" s="115" t="s">
        <v>551</v>
      </c>
      <c r="G59" s="115" t="s">
        <v>552</v>
      </c>
      <c r="H59" s="115" t="s">
        <v>553</v>
      </c>
      <c r="I59" s="116" t="s">
        <v>554</v>
      </c>
      <c r="J59" s="115" t="s">
        <v>555</v>
      </c>
      <c r="K59" s="115" t="s">
        <v>556</v>
      </c>
      <c r="L59" s="115" t="s">
        <v>478</v>
      </c>
      <c r="M59" s="115" t="s">
        <v>557</v>
      </c>
      <c r="N59" s="115" t="s">
        <v>556</v>
      </c>
      <c r="O59" s="115" t="s">
        <v>558</v>
      </c>
      <c r="P59" s="115" t="s">
        <v>559</v>
      </c>
      <c r="Q59" s="115" t="s">
        <v>560</v>
      </c>
      <c r="R59" s="115" t="s">
        <v>824</v>
      </c>
      <c r="S59" s="115" t="s">
        <v>825</v>
      </c>
      <c r="T59" s="115" t="s">
        <v>826</v>
      </c>
      <c r="U59" s="115" t="s">
        <v>827</v>
      </c>
      <c r="V59" s="115" t="s">
        <v>828</v>
      </c>
      <c r="W59" s="115" t="s">
        <v>367</v>
      </c>
      <c r="X59" s="115" t="s">
        <v>125</v>
      </c>
      <c r="Y59" s="115" t="s">
        <v>126</v>
      </c>
      <c r="Z59" s="117">
        <v>1</v>
      </c>
      <c r="AA59" s="115" t="s">
        <v>127</v>
      </c>
      <c r="AB59" s="115" t="s">
        <v>566</v>
      </c>
      <c r="AC59" s="117">
        <v>0</v>
      </c>
      <c r="AD59" s="117">
        <v>0</v>
      </c>
      <c r="AE59" s="117">
        <v>0</v>
      </c>
      <c r="AF59" s="117">
        <v>1</v>
      </c>
      <c r="AG59" s="118"/>
      <c r="AH59" s="118"/>
      <c r="AI59" s="118"/>
      <c r="AJ59" s="115"/>
      <c r="AK59" s="115"/>
      <c r="AL59" s="115"/>
      <c r="AM59" s="116"/>
      <c r="AN59" s="119"/>
      <c r="AO59" s="120"/>
      <c r="AP59" s="116"/>
      <c r="AQ59" s="119"/>
      <c r="AR59" s="120"/>
      <c r="AS59" s="116"/>
      <c r="AT59" s="121"/>
      <c r="AU59" s="120"/>
      <c r="AV59" s="117">
        <v>0</v>
      </c>
      <c r="AW59" s="121">
        <v>0</v>
      </c>
      <c r="AX59" s="120" t="s">
        <v>175</v>
      </c>
      <c r="AY59" s="122">
        <v>0</v>
      </c>
      <c r="AZ59" s="122">
        <v>0</v>
      </c>
      <c r="BA59" s="122">
        <v>0</v>
      </c>
      <c r="BB59" s="122">
        <v>0</v>
      </c>
      <c r="BC59" s="122">
        <v>0</v>
      </c>
      <c r="BD59" s="122">
        <v>0</v>
      </c>
      <c r="BE59" s="122">
        <v>0</v>
      </c>
      <c r="BF59" s="122">
        <v>0</v>
      </c>
      <c r="BG59" s="122">
        <v>0</v>
      </c>
      <c r="BH59" s="122">
        <v>0</v>
      </c>
      <c r="BI59" s="122">
        <v>0</v>
      </c>
      <c r="BJ59" s="122">
        <v>0</v>
      </c>
      <c r="BK59" s="122">
        <v>0</v>
      </c>
      <c r="BL59" s="122">
        <v>0</v>
      </c>
      <c r="BM59" s="122">
        <v>0</v>
      </c>
      <c r="BN59" s="122">
        <v>0</v>
      </c>
      <c r="BO59" s="122">
        <v>0</v>
      </c>
      <c r="BP59" s="122">
        <v>0</v>
      </c>
      <c r="BQ59" s="122">
        <v>0</v>
      </c>
      <c r="BR59" s="122">
        <v>0</v>
      </c>
      <c r="BS59" s="122">
        <v>0</v>
      </c>
      <c r="BT59" s="122">
        <v>0</v>
      </c>
      <c r="BU59" s="122">
        <v>0</v>
      </c>
      <c r="BV59" s="122">
        <v>0</v>
      </c>
      <c r="BW59" s="122">
        <v>0</v>
      </c>
      <c r="BX59" s="122">
        <v>0</v>
      </c>
      <c r="BY59" s="122">
        <v>0</v>
      </c>
      <c r="BZ59" s="122">
        <v>0</v>
      </c>
      <c r="CA59" s="122">
        <v>0</v>
      </c>
      <c r="CB59" s="122">
        <v>0</v>
      </c>
      <c r="CC59" s="122">
        <v>0</v>
      </c>
      <c r="CD59" s="122">
        <v>0</v>
      </c>
      <c r="CE59" s="122">
        <v>0</v>
      </c>
      <c r="CF59" s="122">
        <v>0</v>
      </c>
      <c r="CG59" s="122">
        <v>0</v>
      </c>
      <c r="CH59" s="122">
        <v>0</v>
      </c>
      <c r="CI59" s="122">
        <v>0</v>
      </c>
      <c r="CJ59" s="122">
        <v>0</v>
      </c>
      <c r="CK59" s="122">
        <v>0</v>
      </c>
      <c r="CL59" s="122">
        <v>0</v>
      </c>
      <c r="CM59" s="122">
        <v>0</v>
      </c>
      <c r="CN59" s="122">
        <v>0</v>
      </c>
      <c r="CO59" s="122">
        <v>0</v>
      </c>
      <c r="CP59" s="122">
        <v>0</v>
      </c>
      <c r="CQ59" s="122">
        <v>0</v>
      </c>
      <c r="CR59" s="115"/>
      <c r="CS59" s="115" t="s">
        <v>829</v>
      </c>
    </row>
    <row r="60" spans="1:97" ht="70.349999999999994" hidden="1" customHeight="1" x14ac:dyDescent="0.25">
      <c r="A60" s="114" t="s">
        <v>830</v>
      </c>
      <c r="B60" s="115" t="s">
        <v>831</v>
      </c>
      <c r="C60" s="115" t="s">
        <v>104</v>
      </c>
      <c r="D60" s="115" t="s">
        <v>549</v>
      </c>
      <c r="E60" s="116" t="s">
        <v>550</v>
      </c>
      <c r="F60" s="115" t="s">
        <v>551</v>
      </c>
      <c r="G60" s="115" t="s">
        <v>552</v>
      </c>
      <c r="H60" s="115" t="s">
        <v>553</v>
      </c>
      <c r="I60" s="116" t="s">
        <v>554</v>
      </c>
      <c r="J60" s="115" t="s">
        <v>555</v>
      </c>
      <c r="K60" s="115" t="s">
        <v>556</v>
      </c>
      <c r="L60" s="115" t="s">
        <v>478</v>
      </c>
      <c r="M60" s="115" t="s">
        <v>557</v>
      </c>
      <c r="N60" s="115" t="s">
        <v>556</v>
      </c>
      <c r="O60" s="115" t="s">
        <v>558</v>
      </c>
      <c r="P60" s="115" t="s">
        <v>559</v>
      </c>
      <c r="Q60" s="115" t="s">
        <v>560</v>
      </c>
      <c r="R60" s="115" t="s">
        <v>832</v>
      </c>
      <c r="S60" s="115" t="s">
        <v>833</v>
      </c>
      <c r="T60" s="115" t="s">
        <v>834</v>
      </c>
      <c r="U60" s="115" t="s">
        <v>835</v>
      </c>
      <c r="V60" s="115" t="s">
        <v>836</v>
      </c>
      <c r="W60" s="115" t="s">
        <v>837</v>
      </c>
      <c r="X60" s="115" t="s">
        <v>125</v>
      </c>
      <c r="Y60" s="115" t="s">
        <v>126</v>
      </c>
      <c r="Z60" s="117">
        <v>160</v>
      </c>
      <c r="AA60" s="115" t="s">
        <v>127</v>
      </c>
      <c r="AB60" s="115" t="s">
        <v>566</v>
      </c>
      <c r="AC60" s="117">
        <v>35</v>
      </c>
      <c r="AD60" s="117">
        <v>40</v>
      </c>
      <c r="AE60" s="117">
        <v>40</v>
      </c>
      <c r="AF60" s="117">
        <v>45</v>
      </c>
      <c r="AG60" s="118" t="s">
        <v>838</v>
      </c>
      <c r="AH60" s="118" t="s">
        <v>839</v>
      </c>
      <c r="AI60" s="118" t="s">
        <v>840</v>
      </c>
      <c r="AJ60" s="115" t="s">
        <v>841</v>
      </c>
      <c r="AK60" s="115"/>
      <c r="AL60" s="115" t="s">
        <v>842</v>
      </c>
      <c r="AM60" s="116">
        <v>38</v>
      </c>
      <c r="AN60" s="119">
        <v>1</v>
      </c>
      <c r="AO60" s="120" t="s">
        <v>135</v>
      </c>
      <c r="AP60" s="116">
        <v>259</v>
      </c>
      <c r="AQ60" s="119">
        <v>1</v>
      </c>
      <c r="AR60" s="120" t="s">
        <v>135</v>
      </c>
      <c r="AS60" s="116"/>
      <c r="AT60" s="121">
        <v>1</v>
      </c>
      <c r="AU60" s="120" t="s">
        <v>135</v>
      </c>
      <c r="AV60" s="117">
        <v>297</v>
      </c>
      <c r="AW60" s="121">
        <v>1</v>
      </c>
      <c r="AX60" s="120" t="s">
        <v>135</v>
      </c>
      <c r="AY60" s="122">
        <v>50000000</v>
      </c>
      <c r="AZ60" s="122">
        <v>0</v>
      </c>
      <c r="BA60" s="122">
        <v>100000000</v>
      </c>
      <c r="BB60" s="122">
        <v>0</v>
      </c>
      <c r="BC60" s="122">
        <v>0</v>
      </c>
      <c r="BD60" s="122">
        <v>0</v>
      </c>
      <c r="BE60" s="122">
        <v>0</v>
      </c>
      <c r="BF60" s="122">
        <v>0</v>
      </c>
      <c r="BG60" s="122">
        <v>0</v>
      </c>
      <c r="BH60" s="122">
        <v>0</v>
      </c>
      <c r="BI60" s="122">
        <v>150000000</v>
      </c>
      <c r="BJ60" s="122">
        <v>52500000</v>
      </c>
      <c r="BK60" s="122">
        <v>0</v>
      </c>
      <c r="BL60" s="122">
        <v>105000000</v>
      </c>
      <c r="BM60" s="122">
        <v>0</v>
      </c>
      <c r="BN60" s="122">
        <v>0</v>
      </c>
      <c r="BO60" s="122">
        <v>0</v>
      </c>
      <c r="BP60" s="122">
        <v>0</v>
      </c>
      <c r="BQ60" s="122">
        <v>0</v>
      </c>
      <c r="BR60" s="122">
        <v>0</v>
      </c>
      <c r="BS60" s="122">
        <v>0</v>
      </c>
      <c r="BT60" s="122">
        <v>157500000</v>
      </c>
      <c r="BU60" s="122">
        <v>55125000</v>
      </c>
      <c r="BV60" s="122">
        <v>0</v>
      </c>
      <c r="BW60" s="122">
        <v>110250000</v>
      </c>
      <c r="BX60" s="122">
        <v>0</v>
      </c>
      <c r="BY60" s="122">
        <v>0</v>
      </c>
      <c r="BZ60" s="122">
        <v>0</v>
      </c>
      <c r="CA60" s="122">
        <v>0</v>
      </c>
      <c r="CB60" s="122">
        <v>0</v>
      </c>
      <c r="CC60" s="122">
        <v>0</v>
      </c>
      <c r="CD60" s="122">
        <v>0</v>
      </c>
      <c r="CE60" s="122">
        <v>165375000</v>
      </c>
      <c r="CF60" s="122">
        <v>57881250</v>
      </c>
      <c r="CG60" s="122">
        <v>0</v>
      </c>
      <c r="CH60" s="122">
        <v>115762500</v>
      </c>
      <c r="CI60" s="122">
        <v>0</v>
      </c>
      <c r="CJ60" s="122">
        <v>0</v>
      </c>
      <c r="CK60" s="122">
        <v>0</v>
      </c>
      <c r="CL60" s="122">
        <v>0</v>
      </c>
      <c r="CM60" s="122">
        <v>0</v>
      </c>
      <c r="CN60" s="122">
        <v>0</v>
      </c>
      <c r="CO60" s="122">
        <v>0</v>
      </c>
      <c r="CP60" s="122">
        <v>173643750</v>
      </c>
      <c r="CQ60" s="122">
        <v>646518750</v>
      </c>
      <c r="CR60" s="115" t="s">
        <v>843</v>
      </c>
      <c r="CS60" s="115" t="s">
        <v>844</v>
      </c>
    </row>
    <row r="61" spans="1:97" ht="70.349999999999994" hidden="1" customHeight="1" x14ac:dyDescent="0.25">
      <c r="A61" s="114" t="s">
        <v>845</v>
      </c>
      <c r="B61" s="115" t="s">
        <v>846</v>
      </c>
      <c r="C61" s="115" t="s">
        <v>104</v>
      </c>
      <c r="D61" s="115" t="s">
        <v>549</v>
      </c>
      <c r="E61" s="116" t="s">
        <v>550</v>
      </c>
      <c r="F61" s="115" t="s">
        <v>551</v>
      </c>
      <c r="G61" s="115" t="s">
        <v>552</v>
      </c>
      <c r="H61" s="115" t="s">
        <v>553</v>
      </c>
      <c r="I61" s="116" t="s">
        <v>554</v>
      </c>
      <c r="J61" s="115" t="s">
        <v>555</v>
      </c>
      <c r="K61" s="115" t="s">
        <v>556</v>
      </c>
      <c r="L61" s="115" t="s">
        <v>478</v>
      </c>
      <c r="M61" s="115" t="s">
        <v>557</v>
      </c>
      <c r="N61" s="115" t="s">
        <v>556</v>
      </c>
      <c r="O61" s="115" t="s">
        <v>558</v>
      </c>
      <c r="P61" s="115" t="s">
        <v>559</v>
      </c>
      <c r="Q61" s="115" t="s">
        <v>560</v>
      </c>
      <c r="R61" s="115" t="s">
        <v>847</v>
      </c>
      <c r="S61" s="115" t="s">
        <v>848</v>
      </c>
      <c r="T61" s="115" t="s">
        <v>849</v>
      </c>
      <c r="U61" s="115" t="s">
        <v>850</v>
      </c>
      <c r="V61" s="115" t="s">
        <v>851</v>
      </c>
      <c r="W61" s="115" t="s">
        <v>852</v>
      </c>
      <c r="X61" s="115" t="s">
        <v>125</v>
      </c>
      <c r="Y61" s="115" t="s">
        <v>126</v>
      </c>
      <c r="Z61" s="117">
        <v>12000</v>
      </c>
      <c r="AA61" s="115" t="s">
        <v>127</v>
      </c>
      <c r="AB61" s="115" t="s">
        <v>566</v>
      </c>
      <c r="AC61" s="117">
        <v>3000</v>
      </c>
      <c r="AD61" s="117">
        <v>3000</v>
      </c>
      <c r="AE61" s="117">
        <v>3000</v>
      </c>
      <c r="AF61" s="117">
        <v>3000</v>
      </c>
      <c r="AG61" s="118" t="s">
        <v>853</v>
      </c>
      <c r="AH61" s="118" t="s">
        <v>854</v>
      </c>
      <c r="AI61" s="118" t="s">
        <v>855</v>
      </c>
      <c r="AJ61" s="115" t="s">
        <v>856</v>
      </c>
      <c r="AK61" s="115"/>
      <c r="AL61" s="115" t="s">
        <v>857</v>
      </c>
      <c r="AM61" s="116">
        <v>8986</v>
      </c>
      <c r="AN61" s="119">
        <v>1</v>
      </c>
      <c r="AO61" s="120" t="s">
        <v>135</v>
      </c>
      <c r="AP61" s="116">
        <v>7261</v>
      </c>
      <c r="AQ61" s="119">
        <v>1</v>
      </c>
      <c r="AR61" s="120" t="s">
        <v>135</v>
      </c>
      <c r="AS61" s="116"/>
      <c r="AT61" s="121">
        <v>1</v>
      </c>
      <c r="AU61" s="120" t="s">
        <v>135</v>
      </c>
      <c r="AV61" s="117">
        <v>16247</v>
      </c>
      <c r="AW61" s="121">
        <v>1</v>
      </c>
      <c r="AX61" s="120" t="s">
        <v>135</v>
      </c>
      <c r="AY61" s="122">
        <v>0</v>
      </c>
      <c r="AZ61" s="122">
        <v>0</v>
      </c>
      <c r="BA61" s="122">
        <v>0</v>
      </c>
      <c r="BB61" s="122">
        <v>0</v>
      </c>
      <c r="BC61" s="122">
        <v>0</v>
      </c>
      <c r="BD61" s="122">
        <v>0</v>
      </c>
      <c r="BE61" s="122">
        <v>0</v>
      </c>
      <c r="BF61" s="122">
        <v>0</v>
      </c>
      <c r="BG61" s="122">
        <v>0</v>
      </c>
      <c r="BH61" s="122">
        <v>0</v>
      </c>
      <c r="BI61" s="122">
        <v>0</v>
      </c>
      <c r="BJ61" s="122">
        <v>0</v>
      </c>
      <c r="BK61" s="122">
        <v>0</v>
      </c>
      <c r="BL61" s="122">
        <v>0</v>
      </c>
      <c r="BM61" s="122">
        <v>0</v>
      </c>
      <c r="BN61" s="122">
        <v>0</v>
      </c>
      <c r="BO61" s="122">
        <v>0</v>
      </c>
      <c r="BP61" s="122">
        <v>0</v>
      </c>
      <c r="BQ61" s="122">
        <v>0</v>
      </c>
      <c r="BR61" s="122">
        <v>0</v>
      </c>
      <c r="BS61" s="122">
        <v>0</v>
      </c>
      <c r="BT61" s="122">
        <v>0</v>
      </c>
      <c r="BU61" s="122">
        <v>0</v>
      </c>
      <c r="BV61" s="122">
        <v>0</v>
      </c>
      <c r="BW61" s="122">
        <v>0</v>
      </c>
      <c r="BX61" s="122">
        <v>0</v>
      </c>
      <c r="BY61" s="122">
        <v>0</v>
      </c>
      <c r="BZ61" s="122">
        <v>0</v>
      </c>
      <c r="CA61" s="122">
        <v>0</v>
      </c>
      <c r="CB61" s="122">
        <v>0</v>
      </c>
      <c r="CC61" s="122">
        <v>0</v>
      </c>
      <c r="CD61" s="122">
        <v>0</v>
      </c>
      <c r="CE61" s="122">
        <v>0</v>
      </c>
      <c r="CF61" s="122">
        <v>0</v>
      </c>
      <c r="CG61" s="122">
        <v>0</v>
      </c>
      <c r="CH61" s="122">
        <v>0</v>
      </c>
      <c r="CI61" s="122">
        <v>0</v>
      </c>
      <c r="CJ61" s="122">
        <v>0</v>
      </c>
      <c r="CK61" s="122">
        <v>0</v>
      </c>
      <c r="CL61" s="122">
        <v>0</v>
      </c>
      <c r="CM61" s="122">
        <v>0</v>
      </c>
      <c r="CN61" s="122">
        <v>0</v>
      </c>
      <c r="CO61" s="122">
        <v>0</v>
      </c>
      <c r="CP61" s="122">
        <v>0</v>
      </c>
      <c r="CQ61" s="122">
        <v>0</v>
      </c>
      <c r="CR61" s="115" t="s">
        <v>858</v>
      </c>
      <c r="CS61" s="115" t="s">
        <v>807</v>
      </c>
    </row>
    <row r="62" spans="1:97" ht="70.349999999999994" hidden="1" customHeight="1" x14ac:dyDescent="0.25">
      <c r="A62" s="114" t="s">
        <v>859</v>
      </c>
      <c r="B62" s="115" t="s">
        <v>860</v>
      </c>
      <c r="C62" s="115" t="s">
        <v>104</v>
      </c>
      <c r="D62" s="115" t="s">
        <v>549</v>
      </c>
      <c r="E62" s="116" t="s">
        <v>550</v>
      </c>
      <c r="F62" s="115" t="s">
        <v>551</v>
      </c>
      <c r="G62" s="115" t="s">
        <v>552</v>
      </c>
      <c r="H62" s="115" t="s">
        <v>553</v>
      </c>
      <c r="I62" s="116" t="s">
        <v>554</v>
      </c>
      <c r="J62" s="115" t="s">
        <v>555</v>
      </c>
      <c r="K62" s="115" t="s">
        <v>556</v>
      </c>
      <c r="L62" s="115" t="s">
        <v>478</v>
      </c>
      <c r="M62" s="115" t="s">
        <v>557</v>
      </c>
      <c r="N62" s="115" t="s">
        <v>556</v>
      </c>
      <c r="O62" s="115" t="s">
        <v>558</v>
      </c>
      <c r="P62" s="115" t="s">
        <v>559</v>
      </c>
      <c r="Q62" s="115" t="s">
        <v>560</v>
      </c>
      <c r="R62" s="115" t="s">
        <v>861</v>
      </c>
      <c r="S62" s="115" t="s">
        <v>862</v>
      </c>
      <c r="T62" s="115" t="s">
        <v>863</v>
      </c>
      <c r="U62" s="115" t="s">
        <v>864</v>
      </c>
      <c r="V62" s="115" t="s">
        <v>865</v>
      </c>
      <c r="W62" s="115" t="s">
        <v>866</v>
      </c>
      <c r="X62" s="115" t="s">
        <v>125</v>
      </c>
      <c r="Y62" s="115" t="s">
        <v>126</v>
      </c>
      <c r="Z62" s="117">
        <v>10</v>
      </c>
      <c r="AA62" s="115" t="s">
        <v>127</v>
      </c>
      <c r="AB62" s="115" t="s">
        <v>566</v>
      </c>
      <c r="AC62" s="117">
        <v>5</v>
      </c>
      <c r="AD62" s="117">
        <v>0</v>
      </c>
      <c r="AE62" s="117">
        <v>5</v>
      </c>
      <c r="AF62" s="117">
        <v>0</v>
      </c>
      <c r="AG62" s="118" t="s">
        <v>867</v>
      </c>
      <c r="AH62" s="118" t="s">
        <v>868</v>
      </c>
      <c r="AI62" s="118" t="s">
        <v>869</v>
      </c>
      <c r="AJ62" s="115"/>
      <c r="AK62" s="115"/>
      <c r="AL62" s="115"/>
      <c r="AM62" s="116">
        <v>5</v>
      </c>
      <c r="AN62" s="119">
        <v>1</v>
      </c>
      <c r="AO62" s="120" t="s">
        <v>135</v>
      </c>
      <c r="AP62" s="116">
        <v>1</v>
      </c>
      <c r="AQ62" s="119">
        <v>1</v>
      </c>
      <c r="AR62" s="120" t="s">
        <v>135</v>
      </c>
      <c r="AS62" s="116"/>
      <c r="AT62" s="121">
        <v>0</v>
      </c>
      <c r="AU62" s="120" t="s">
        <v>175</v>
      </c>
      <c r="AV62" s="117">
        <v>6</v>
      </c>
      <c r="AW62" s="121">
        <v>0.6</v>
      </c>
      <c r="AX62" s="120" t="s">
        <v>174</v>
      </c>
      <c r="AY62" s="122">
        <v>0</v>
      </c>
      <c r="AZ62" s="122">
        <v>0</v>
      </c>
      <c r="BA62" s="122">
        <v>0</v>
      </c>
      <c r="BB62" s="122">
        <v>0</v>
      </c>
      <c r="BC62" s="122">
        <v>0</v>
      </c>
      <c r="BD62" s="122">
        <v>0</v>
      </c>
      <c r="BE62" s="122">
        <v>0</v>
      </c>
      <c r="BF62" s="122">
        <v>0</v>
      </c>
      <c r="BG62" s="122">
        <v>500000000</v>
      </c>
      <c r="BH62" s="122">
        <v>0</v>
      </c>
      <c r="BI62" s="122">
        <v>500000000</v>
      </c>
      <c r="BJ62" s="122">
        <v>0</v>
      </c>
      <c r="BK62" s="122">
        <v>0</v>
      </c>
      <c r="BL62" s="122">
        <v>0</v>
      </c>
      <c r="BM62" s="122">
        <v>0</v>
      </c>
      <c r="BN62" s="122">
        <v>0</v>
      </c>
      <c r="BO62" s="122">
        <v>0</v>
      </c>
      <c r="BP62" s="122">
        <v>0</v>
      </c>
      <c r="BQ62" s="122">
        <v>0</v>
      </c>
      <c r="BR62" s="122">
        <v>500000000</v>
      </c>
      <c r="BS62" s="122">
        <v>0</v>
      </c>
      <c r="BT62" s="122">
        <v>500000000</v>
      </c>
      <c r="BU62" s="122">
        <v>0</v>
      </c>
      <c r="BV62" s="122">
        <v>0</v>
      </c>
      <c r="BW62" s="122">
        <v>0</v>
      </c>
      <c r="BX62" s="122">
        <v>0</v>
      </c>
      <c r="BY62" s="122">
        <v>0</v>
      </c>
      <c r="BZ62" s="122">
        <v>0</v>
      </c>
      <c r="CA62" s="122">
        <v>0</v>
      </c>
      <c r="CB62" s="122">
        <v>0</v>
      </c>
      <c r="CC62" s="122">
        <v>500000000</v>
      </c>
      <c r="CD62" s="122">
        <v>0</v>
      </c>
      <c r="CE62" s="122">
        <v>500000000</v>
      </c>
      <c r="CF62" s="122">
        <v>0</v>
      </c>
      <c r="CG62" s="122">
        <v>0</v>
      </c>
      <c r="CH62" s="122">
        <v>0</v>
      </c>
      <c r="CI62" s="122">
        <v>0</v>
      </c>
      <c r="CJ62" s="122">
        <v>0</v>
      </c>
      <c r="CK62" s="122">
        <v>0</v>
      </c>
      <c r="CL62" s="122">
        <v>0</v>
      </c>
      <c r="CM62" s="122">
        <v>0</v>
      </c>
      <c r="CN62" s="122">
        <v>500000000</v>
      </c>
      <c r="CO62" s="122">
        <v>0</v>
      </c>
      <c r="CP62" s="122">
        <v>500000000</v>
      </c>
      <c r="CQ62" s="122">
        <v>2000000000</v>
      </c>
      <c r="CR62" s="115" t="s">
        <v>870</v>
      </c>
      <c r="CS62" s="115" t="s">
        <v>871</v>
      </c>
    </row>
    <row r="63" spans="1:97" ht="70.349999999999994" hidden="1" customHeight="1" x14ac:dyDescent="0.25">
      <c r="A63" s="114" t="s">
        <v>872</v>
      </c>
      <c r="B63" s="115" t="s">
        <v>873</v>
      </c>
      <c r="C63" s="115" t="s">
        <v>104</v>
      </c>
      <c r="D63" s="115" t="s">
        <v>549</v>
      </c>
      <c r="E63" s="116" t="s">
        <v>550</v>
      </c>
      <c r="F63" s="115" t="s">
        <v>551</v>
      </c>
      <c r="G63" s="115" t="s">
        <v>552</v>
      </c>
      <c r="H63" s="115" t="s">
        <v>553</v>
      </c>
      <c r="I63" s="116" t="s">
        <v>554</v>
      </c>
      <c r="J63" s="115" t="s">
        <v>555</v>
      </c>
      <c r="K63" s="115" t="s">
        <v>556</v>
      </c>
      <c r="L63" s="115" t="s">
        <v>478</v>
      </c>
      <c r="M63" s="115" t="s">
        <v>557</v>
      </c>
      <c r="N63" s="115" t="s">
        <v>556</v>
      </c>
      <c r="O63" s="115" t="s">
        <v>558</v>
      </c>
      <c r="P63" s="115" t="s">
        <v>559</v>
      </c>
      <c r="Q63" s="115" t="s">
        <v>560</v>
      </c>
      <c r="R63" s="115" t="s">
        <v>874</v>
      </c>
      <c r="S63" s="115" t="s">
        <v>875</v>
      </c>
      <c r="T63" s="115" t="s">
        <v>876</v>
      </c>
      <c r="U63" s="115" t="s">
        <v>877</v>
      </c>
      <c r="V63" s="115" t="s">
        <v>878</v>
      </c>
      <c r="W63" s="115" t="s">
        <v>879</v>
      </c>
      <c r="X63" s="115" t="s">
        <v>125</v>
      </c>
      <c r="Y63" s="115" t="s">
        <v>126</v>
      </c>
      <c r="Z63" s="117">
        <v>11</v>
      </c>
      <c r="AA63" s="115" t="s">
        <v>186</v>
      </c>
      <c r="AB63" s="115" t="s">
        <v>566</v>
      </c>
      <c r="AC63" s="117">
        <v>11</v>
      </c>
      <c r="AD63" s="117">
        <v>11</v>
      </c>
      <c r="AE63" s="117">
        <v>11</v>
      </c>
      <c r="AF63" s="117">
        <v>11</v>
      </c>
      <c r="AG63" s="118" t="s">
        <v>880</v>
      </c>
      <c r="AH63" s="118" t="s">
        <v>881</v>
      </c>
      <c r="AI63" s="118" t="s">
        <v>882</v>
      </c>
      <c r="AJ63" s="115" t="s">
        <v>883</v>
      </c>
      <c r="AK63" s="115"/>
      <c r="AL63" s="115" t="s">
        <v>884</v>
      </c>
      <c r="AM63" s="116">
        <v>12</v>
      </c>
      <c r="AN63" s="119">
        <v>1</v>
      </c>
      <c r="AO63" s="120" t="s">
        <v>135</v>
      </c>
      <c r="AP63" s="116">
        <v>12</v>
      </c>
      <c r="AQ63" s="119">
        <v>1</v>
      </c>
      <c r="AR63" s="120" t="s">
        <v>135</v>
      </c>
      <c r="AS63" s="116"/>
      <c r="AT63" s="121">
        <v>0</v>
      </c>
      <c r="AU63" s="120" t="s">
        <v>175</v>
      </c>
      <c r="AV63" s="117">
        <v>24</v>
      </c>
      <c r="AW63" s="121">
        <v>1</v>
      </c>
      <c r="AX63" s="120" t="s">
        <v>135</v>
      </c>
      <c r="AY63" s="122">
        <v>30000000</v>
      </c>
      <c r="AZ63" s="122">
        <v>0</v>
      </c>
      <c r="BA63" s="122">
        <v>0</v>
      </c>
      <c r="BB63" s="122">
        <v>0</v>
      </c>
      <c r="BC63" s="122">
        <v>0</v>
      </c>
      <c r="BD63" s="122">
        <v>0</v>
      </c>
      <c r="BE63" s="122">
        <v>0</v>
      </c>
      <c r="BF63" s="122">
        <v>0</v>
      </c>
      <c r="BG63" s="122">
        <v>0</v>
      </c>
      <c r="BH63" s="122">
        <v>0</v>
      </c>
      <c r="BI63" s="122">
        <v>30000000</v>
      </c>
      <c r="BJ63" s="122">
        <v>0</v>
      </c>
      <c r="BK63" s="122">
        <v>0</v>
      </c>
      <c r="BL63" s="122">
        <v>0</v>
      </c>
      <c r="BM63" s="122">
        <v>0</v>
      </c>
      <c r="BN63" s="122">
        <v>0</v>
      </c>
      <c r="BO63" s="122">
        <v>0</v>
      </c>
      <c r="BP63" s="122">
        <v>0</v>
      </c>
      <c r="BQ63" s="122">
        <v>0</v>
      </c>
      <c r="BR63" s="122">
        <v>0</v>
      </c>
      <c r="BS63" s="122">
        <v>0</v>
      </c>
      <c r="BT63" s="122">
        <v>0</v>
      </c>
      <c r="BU63" s="122">
        <v>0</v>
      </c>
      <c r="BV63" s="122">
        <v>0</v>
      </c>
      <c r="BW63" s="122">
        <v>0</v>
      </c>
      <c r="BX63" s="122">
        <v>0</v>
      </c>
      <c r="BY63" s="122">
        <v>0</v>
      </c>
      <c r="BZ63" s="122">
        <v>0</v>
      </c>
      <c r="CA63" s="122">
        <v>0</v>
      </c>
      <c r="CB63" s="122">
        <v>0</v>
      </c>
      <c r="CC63" s="122">
        <v>0</v>
      </c>
      <c r="CD63" s="122">
        <v>0</v>
      </c>
      <c r="CE63" s="122">
        <v>0</v>
      </c>
      <c r="CF63" s="122">
        <v>0</v>
      </c>
      <c r="CG63" s="122">
        <v>0</v>
      </c>
      <c r="CH63" s="122">
        <v>0</v>
      </c>
      <c r="CI63" s="122">
        <v>0</v>
      </c>
      <c r="CJ63" s="122">
        <v>0</v>
      </c>
      <c r="CK63" s="122">
        <v>0</v>
      </c>
      <c r="CL63" s="122">
        <v>0</v>
      </c>
      <c r="CM63" s="122">
        <v>0</v>
      </c>
      <c r="CN63" s="122">
        <v>0</v>
      </c>
      <c r="CO63" s="122">
        <v>0</v>
      </c>
      <c r="CP63" s="122">
        <v>0</v>
      </c>
      <c r="CQ63" s="122">
        <v>30000000</v>
      </c>
      <c r="CR63" s="115" t="s">
        <v>885</v>
      </c>
      <c r="CS63" s="115" t="s">
        <v>773</v>
      </c>
    </row>
    <row r="64" spans="1:97" ht="70.349999999999994" hidden="1" customHeight="1" x14ac:dyDescent="0.25">
      <c r="A64" s="114" t="s">
        <v>886</v>
      </c>
      <c r="B64" s="115" t="s">
        <v>887</v>
      </c>
      <c r="C64" s="115" t="s">
        <v>104</v>
      </c>
      <c r="D64" s="115" t="s">
        <v>549</v>
      </c>
      <c r="E64" s="116" t="s">
        <v>550</v>
      </c>
      <c r="F64" s="115" t="s">
        <v>551</v>
      </c>
      <c r="G64" s="115" t="s">
        <v>552</v>
      </c>
      <c r="H64" s="115" t="s">
        <v>553</v>
      </c>
      <c r="I64" s="116" t="s">
        <v>554</v>
      </c>
      <c r="J64" s="115" t="s">
        <v>555</v>
      </c>
      <c r="K64" s="115" t="s">
        <v>556</v>
      </c>
      <c r="L64" s="115" t="s">
        <v>478</v>
      </c>
      <c r="M64" s="115" t="s">
        <v>557</v>
      </c>
      <c r="N64" s="115" t="s">
        <v>556</v>
      </c>
      <c r="O64" s="115" t="s">
        <v>558</v>
      </c>
      <c r="P64" s="115" t="s">
        <v>559</v>
      </c>
      <c r="Q64" s="115" t="s">
        <v>560</v>
      </c>
      <c r="R64" s="115" t="s">
        <v>888</v>
      </c>
      <c r="S64" s="115" t="s">
        <v>889</v>
      </c>
      <c r="T64" s="115" t="s">
        <v>890</v>
      </c>
      <c r="U64" s="115" t="s">
        <v>891</v>
      </c>
      <c r="V64" s="115" t="s">
        <v>892</v>
      </c>
      <c r="W64" s="115" t="s">
        <v>837</v>
      </c>
      <c r="X64" s="115" t="s">
        <v>125</v>
      </c>
      <c r="Y64" s="115" t="s">
        <v>126</v>
      </c>
      <c r="Z64" s="117">
        <v>210</v>
      </c>
      <c r="AA64" s="115" t="s">
        <v>186</v>
      </c>
      <c r="AB64" s="115" t="s">
        <v>566</v>
      </c>
      <c r="AC64" s="117">
        <v>210</v>
      </c>
      <c r="AD64" s="117">
        <v>210</v>
      </c>
      <c r="AE64" s="117">
        <v>210</v>
      </c>
      <c r="AF64" s="117">
        <v>210</v>
      </c>
      <c r="AG64" s="118"/>
      <c r="AH64" s="118" t="s">
        <v>893</v>
      </c>
      <c r="AI64" s="118"/>
      <c r="AJ64" s="115" t="s">
        <v>894</v>
      </c>
      <c r="AK64" s="115"/>
      <c r="AL64" s="115" t="s">
        <v>895</v>
      </c>
      <c r="AM64" s="116">
        <v>0</v>
      </c>
      <c r="AN64" s="119">
        <v>0</v>
      </c>
      <c r="AO64" s="120" t="s">
        <v>175</v>
      </c>
      <c r="AP64" s="116">
        <v>0</v>
      </c>
      <c r="AQ64" s="119">
        <v>0</v>
      </c>
      <c r="AR64" s="120" t="s">
        <v>175</v>
      </c>
      <c r="AS64" s="116"/>
      <c r="AT64" s="121">
        <v>0</v>
      </c>
      <c r="AU64" s="120" t="s">
        <v>175</v>
      </c>
      <c r="AV64" s="117">
        <v>0</v>
      </c>
      <c r="AW64" s="121">
        <v>0</v>
      </c>
      <c r="AX64" s="120" t="s">
        <v>175</v>
      </c>
      <c r="AY64" s="122">
        <v>0</v>
      </c>
      <c r="AZ64" s="122">
        <v>0</v>
      </c>
      <c r="BA64" s="122">
        <v>1440396160</v>
      </c>
      <c r="BB64" s="122">
        <v>0</v>
      </c>
      <c r="BC64" s="122">
        <v>0</v>
      </c>
      <c r="BD64" s="122">
        <v>0</v>
      </c>
      <c r="BE64" s="122">
        <v>0</v>
      </c>
      <c r="BF64" s="122">
        <v>0</v>
      </c>
      <c r="BG64" s="122">
        <v>0</v>
      </c>
      <c r="BH64" s="122">
        <v>0</v>
      </c>
      <c r="BI64" s="122">
        <v>1440396160</v>
      </c>
      <c r="BJ64" s="122">
        <v>0</v>
      </c>
      <c r="BK64" s="122">
        <v>0</v>
      </c>
      <c r="BL64" s="122">
        <v>1512415968</v>
      </c>
      <c r="BM64" s="122">
        <v>0</v>
      </c>
      <c r="BN64" s="122">
        <v>0</v>
      </c>
      <c r="BO64" s="122">
        <v>0</v>
      </c>
      <c r="BP64" s="122">
        <v>0</v>
      </c>
      <c r="BQ64" s="122">
        <v>0</v>
      </c>
      <c r="BR64" s="122">
        <v>0</v>
      </c>
      <c r="BS64" s="122">
        <v>0</v>
      </c>
      <c r="BT64" s="122">
        <v>1512415968</v>
      </c>
      <c r="BU64" s="122">
        <v>0</v>
      </c>
      <c r="BV64" s="122">
        <v>0</v>
      </c>
      <c r="BW64" s="122">
        <v>1588036766.4000001</v>
      </c>
      <c r="BX64" s="122">
        <v>0</v>
      </c>
      <c r="BY64" s="122">
        <v>0</v>
      </c>
      <c r="BZ64" s="122">
        <v>0</v>
      </c>
      <c r="CA64" s="122">
        <v>0</v>
      </c>
      <c r="CB64" s="122">
        <v>0</v>
      </c>
      <c r="CC64" s="122">
        <v>0</v>
      </c>
      <c r="CD64" s="122">
        <v>0</v>
      </c>
      <c r="CE64" s="122">
        <v>1588036766.4000001</v>
      </c>
      <c r="CF64" s="122">
        <v>0</v>
      </c>
      <c r="CG64" s="122">
        <v>0</v>
      </c>
      <c r="CH64" s="122">
        <v>1667438604.72</v>
      </c>
      <c r="CI64" s="122">
        <v>0</v>
      </c>
      <c r="CJ64" s="122">
        <v>0</v>
      </c>
      <c r="CK64" s="122">
        <v>0</v>
      </c>
      <c r="CL64" s="122">
        <v>0</v>
      </c>
      <c r="CM64" s="122">
        <v>0</v>
      </c>
      <c r="CN64" s="122">
        <v>0</v>
      </c>
      <c r="CO64" s="122">
        <v>0</v>
      </c>
      <c r="CP64" s="122">
        <v>1667438604.72</v>
      </c>
      <c r="CQ64" s="122">
        <v>6208287499.1200008</v>
      </c>
      <c r="CR64" s="115" t="s">
        <v>896</v>
      </c>
      <c r="CS64" s="115" t="s">
        <v>897</v>
      </c>
    </row>
    <row r="65" spans="1:97" ht="70.349999999999994" hidden="1" customHeight="1" x14ac:dyDescent="0.25">
      <c r="A65" s="114" t="s">
        <v>898</v>
      </c>
      <c r="B65" s="115" t="s">
        <v>899</v>
      </c>
      <c r="C65" s="115" t="s">
        <v>104</v>
      </c>
      <c r="D65" s="115" t="s">
        <v>549</v>
      </c>
      <c r="E65" s="116" t="s">
        <v>550</v>
      </c>
      <c r="F65" s="115" t="s">
        <v>551</v>
      </c>
      <c r="G65" s="115" t="s">
        <v>552</v>
      </c>
      <c r="H65" s="115" t="s">
        <v>553</v>
      </c>
      <c r="I65" s="116" t="s">
        <v>554</v>
      </c>
      <c r="J65" s="115" t="s">
        <v>555</v>
      </c>
      <c r="K65" s="115" t="s">
        <v>556</v>
      </c>
      <c r="L65" s="115" t="s">
        <v>478</v>
      </c>
      <c r="M65" s="115" t="s">
        <v>557</v>
      </c>
      <c r="N65" s="115" t="s">
        <v>556</v>
      </c>
      <c r="O65" s="115" t="s">
        <v>558</v>
      </c>
      <c r="P65" s="115" t="s">
        <v>559</v>
      </c>
      <c r="Q65" s="115" t="s">
        <v>560</v>
      </c>
      <c r="R65" s="115" t="s">
        <v>900</v>
      </c>
      <c r="S65" s="115" t="s">
        <v>901</v>
      </c>
      <c r="T65" s="115" t="s">
        <v>902</v>
      </c>
      <c r="U65" s="115" t="s">
        <v>903</v>
      </c>
      <c r="V65" s="115" t="s">
        <v>904</v>
      </c>
      <c r="W65" s="115" t="s">
        <v>905</v>
      </c>
      <c r="X65" s="115" t="s">
        <v>125</v>
      </c>
      <c r="Y65" s="115" t="s">
        <v>126</v>
      </c>
      <c r="Z65" s="117">
        <v>20</v>
      </c>
      <c r="AA65" s="115" t="s">
        <v>127</v>
      </c>
      <c r="AB65" s="115" t="s">
        <v>566</v>
      </c>
      <c r="AC65" s="117">
        <v>20</v>
      </c>
      <c r="AD65" s="117">
        <v>0</v>
      </c>
      <c r="AE65" s="117">
        <v>0</v>
      </c>
      <c r="AF65" s="117">
        <v>0</v>
      </c>
      <c r="AG65" s="118" t="s">
        <v>906</v>
      </c>
      <c r="AH65" s="118" t="s">
        <v>907</v>
      </c>
      <c r="AI65" s="118"/>
      <c r="AJ65" s="115" t="s">
        <v>908</v>
      </c>
      <c r="AK65" s="115"/>
      <c r="AL65" s="115" t="s">
        <v>909</v>
      </c>
      <c r="AM65" s="116">
        <v>24</v>
      </c>
      <c r="AN65" s="119">
        <v>1</v>
      </c>
      <c r="AO65" s="120" t="s">
        <v>135</v>
      </c>
      <c r="AP65" s="116"/>
      <c r="AQ65" s="119"/>
      <c r="AR65" s="120"/>
      <c r="AS65" s="116"/>
      <c r="AT65" s="121"/>
      <c r="AU65" s="120"/>
      <c r="AV65" s="117">
        <v>24</v>
      </c>
      <c r="AW65" s="121">
        <v>1</v>
      </c>
      <c r="AX65" s="120" t="s">
        <v>135</v>
      </c>
      <c r="AY65" s="122">
        <v>0</v>
      </c>
      <c r="AZ65" s="122">
        <v>0</v>
      </c>
      <c r="BA65" s="122">
        <v>0</v>
      </c>
      <c r="BB65" s="122">
        <v>0</v>
      </c>
      <c r="BC65" s="122">
        <v>0</v>
      </c>
      <c r="BD65" s="122">
        <v>0</v>
      </c>
      <c r="BE65" s="122">
        <v>0</v>
      </c>
      <c r="BF65" s="122">
        <v>0</v>
      </c>
      <c r="BG65" s="122">
        <v>0</v>
      </c>
      <c r="BH65" s="122">
        <v>0</v>
      </c>
      <c r="BI65" s="122">
        <v>0</v>
      </c>
      <c r="BJ65" s="122">
        <v>0</v>
      </c>
      <c r="BK65" s="122">
        <v>0</v>
      </c>
      <c r="BL65" s="122">
        <v>0</v>
      </c>
      <c r="BM65" s="122">
        <v>0</v>
      </c>
      <c r="BN65" s="122">
        <v>0</v>
      </c>
      <c r="BO65" s="122">
        <v>0</v>
      </c>
      <c r="BP65" s="122">
        <v>0</v>
      </c>
      <c r="BQ65" s="122">
        <v>0</v>
      </c>
      <c r="BR65" s="122">
        <v>0</v>
      </c>
      <c r="BS65" s="122">
        <v>0</v>
      </c>
      <c r="BT65" s="122">
        <v>0</v>
      </c>
      <c r="BU65" s="122">
        <v>0</v>
      </c>
      <c r="BV65" s="122">
        <v>0</v>
      </c>
      <c r="BW65" s="122">
        <v>0</v>
      </c>
      <c r="BX65" s="122">
        <v>0</v>
      </c>
      <c r="BY65" s="122">
        <v>0</v>
      </c>
      <c r="BZ65" s="122">
        <v>0</v>
      </c>
      <c r="CA65" s="122">
        <v>0</v>
      </c>
      <c r="CB65" s="122">
        <v>0</v>
      </c>
      <c r="CC65" s="122">
        <v>0</v>
      </c>
      <c r="CD65" s="122">
        <v>0</v>
      </c>
      <c r="CE65" s="122">
        <v>0</v>
      </c>
      <c r="CF65" s="122">
        <v>0</v>
      </c>
      <c r="CG65" s="122">
        <v>0</v>
      </c>
      <c r="CH65" s="122">
        <v>0</v>
      </c>
      <c r="CI65" s="122">
        <v>0</v>
      </c>
      <c r="CJ65" s="122">
        <v>0</v>
      </c>
      <c r="CK65" s="122">
        <v>0</v>
      </c>
      <c r="CL65" s="122">
        <v>0</v>
      </c>
      <c r="CM65" s="122">
        <v>0</v>
      </c>
      <c r="CN65" s="122">
        <v>0</v>
      </c>
      <c r="CO65" s="122">
        <v>0</v>
      </c>
      <c r="CP65" s="122">
        <v>0</v>
      </c>
      <c r="CQ65" s="122">
        <v>0</v>
      </c>
      <c r="CR65" s="115" t="s">
        <v>910</v>
      </c>
      <c r="CS65" s="115"/>
    </row>
    <row r="66" spans="1:97" ht="70.349999999999994" hidden="1" customHeight="1" x14ac:dyDescent="0.25">
      <c r="A66" s="114" t="s">
        <v>911</v>
      </c>
      <c r="B66" s="115" t="s">
        <v>912</v>
      </c>
      <c r="C66" s="115" t="s">
        <v>104</v>
      </c>
      <c r="D66" s="115" t="s">
        <v>549</v>
      </c>
      <c r="E66" s="116" t="s">
        <v>550</v>
      </c>
      <c r="F66" s="115" t="s">
        <v>551</v>
      </c>
      <c r="G66" s="115" t="s">
        <v>552</v>
      </c>
      <c r="H66" s="115" t="s">
        <v>553</v>
      </c>
      <c r="I66" s="116" t="s">
        <v>554</v>
      </c>
      <c r="J66" s="115" t="s">
        <v>555</v>
      </c>
      <c r="K66" s="115" t="s">
        <v>556</v>
      </c>
      <c r="L66" s="115" t="s">
        <v>478</v>
      </c>
      <c r="M66" s="115" t="s">
        <v>557</v>
      </c>
      <c r="N66" s="115" t="s">
        <v>556</v>
      </c>
      <c r="O66" s="115" t="s">
        <v>558</v>
      </c>
      <c r="P66" s="115" t="s">
        <v>559</v>
      </c>
      <c r="Q66" s="115" t="s">
        <v>560</v>
      </c>
      <c r="R66" s="115" t="s">
        <v>913</v>
      </c>
      <c r="S66" s="115" t="s">
        <v>914</v>
      </c>
      <c r="T66" s="115" t="s">
        <v>915</v>
      </c>
      <c r="U66" s="115" t="s">
        <v>916</v>
      </c>
      <c r="V66" s="115" t="s">
        <v>917</v>
      </c>
      <c r="W66" s="115" t="s">
        <v>514</v>
      </c>
      <c r="X66" s="115" t="s">
        <v>125</v>
      </c>
      <c r="Y66" s="115" t="s">
        <v>126</v>
      </c>
      <c r="Z66" s="117">
        <v>40</v>
      </c>
      <c r="AA66" s="115" t="s">
        <v>127</v>
      </c>
      <c r="AB66" s="115" t="s">
        <v>566</v>
      </c>
      <c r="AC66" s="117">
        <v>11</v>
      </c>
      <c r="AD66" s="117">
        <v>9</v>
      </c>
      <c r="AE66" s="117">
        <v>10</v>
      </c>
      <c r="AF66" s="117">
        <v>10</v>
      </c>
      <c r="AG66" s="118" t="s">
        <v>918</v>
      </c>
      <c r="AH66" s="118" t="s">
        <v>919</v>
      </c>
      <c r="AI66" s="118" t="s">
        <v>920</v>
      </c>
      <c r="AJ66" s="115" t="s">
        <v>921</v>
      </c>
      <c r="AK66" s="115"/>
      <c r="AL66" s="115" t="s">
        <v>922</v>
      </c>
      <c r="AM66" s="116">
        <v>11</v>
      </c>
      <c r="AN66" s="119">
        <v>1</v>
      </c>
      <c r="AO66" s="120" t="s">
        <v>135</v>
      </c>
      <c r="AP66" s="116">
        <v>17617</v>
      </c>
      <c r="AQ66" s="119">
        <v>1</v>
      </c>
      <c r="AR66" s="120" t="s">
        <v>135</v>
      </c>
      <c r="AS66" s="116"/>
      <c r="AT66" s="121">
        <v>1</v>
      </c>
      <c r="AU66" s="120" t="s">
        <v>135</v>
      </c>
      <c r="AV66" s="117">
        <v>17628</v>
      </c>
      <c r="AW66" s="121">
        <v>1</v>
      </c>
      <c r="AX66" s="120" t="s">
        <v>135</v>
      </c>
      <c r="AY66" s="122">
        <v>0</v>
      </c>
      <c r="AZ66" s="122">
        <v>0</v>
      </c>
      <c r="BA66" s="122">
        <v>0</v>
      </c>
      <c r="BB66" s="122">
        <v>0</v>
      </c>
      <c r="BC66" s="122">
        <v>0</v>
      </c>
      <c r="BD66" s="122">
        <v>0</v>
      </c>
      <c r="BE66" s="122">
        <v>0</v>
      </c>
      <c r="BF66" s="122">
        <v>0</v>
      </c>
      <c r="BG66" s="122">
        <v>0</v>
      </c>
      <c r="BH66" s="122">
        <v>0</v>
      </c>
      <c r="BI66" s="122">
        <v>0</v>
      </c>
      <c r="BJ66" s="122">
        <v>0</v>
      </c>
      <c r="BK66" s="122">
        <v>0</v>
      </c>
      <c r="BL66" s="122">
        <v>0</v>
      </c>
      <c r="BM66" s="122">
        <v>0</v>
      </c>
      <c r="BN66" s="122">
        <v>0</v>
      </c>
      <c r="BO66" s="122">
        <v>0</v>
      </c>
      <c r="BP66" s="122">
        <v>0</v>
      </c>
      <c r="BQ66" s="122">
        <v>0</v>
      </c>
      <c r="BR66" s="122">
        <v>0</v>
      </c>
      <c r="BS66" s="122">
        <v>0</v>
      </c>
      <c r="BT66" s="122">
        <v>0</v>
      </c>
      <c r="BU66" s="122">
        <v>0</v>
      </c>
      <c r="BV66" s="122">
        <v>0</v>
      </c>
      <c r="BW66" s="122">
        <v>0</v>
      </c>
      <c r="BX66" s="122">
        <v>0</v>
      </c>
      <c r="BY66" s="122">
        <v>0</v>
      </c>
      <c r="BZ66" s="122">
        <v>0</v>
      </c>
      <c r="CA66" s="122">
        <v>0</v>
      </c>
      <c r="CB66" s="122">
        <v>0</v>
      </c>
      <c r="CC66" s="122">
        <v>0</v>
      </c>
      <c r="CD66" s="122">
        <v>0</v>
      </c>
      <c r="CE66" s="122">
        <v>0</v>
      </c>
      <c r="CF66" s="122">
        <v>0</v>
      </c>
      <c r="CG66" s="122">
        <v>0</v>
      </c>
      <c r="CH66" s="122">
        <v>0</v>
      </c>
      <c r="CI66" s="122">
        <v>0</v>
      </c>
      <c r="CJ66" s="122">
        <v>0</v>
      </c>
      <c r="CK66" s="122">
        <v>0</v>
      </c>
      <c r="CL66" s="122">
        <v>0</v>
      </c>
      <c r="CM66" s="122">
        <v>0</v>
      </c>
      <c r="CN66" s="122">
        <v>0</v>
      </c>
      <c r="CO66" s="122">
        <v>0</v>
      </c>
      <c r="CP66" s="122">
        <v>0</v>
      </c>
      <c r="CQ66" s="122">
        <v>0</v>
      </c>
      <c r="CR66" s="115" t="s">
        <v>923</v>
      </c>
      <c r="CS66" s="115"/>
    </row>
    <row r="67" spans="1:97" ht="70.349999999999994" hidden="1" customHeight="1" x14ac:dyDescent="0.25">
      <c r="A67" s="114" t="s">
        <v>924</v>
      </c>
      <c r="B67" s="115" t="s">
        <v>925</v>
      </c>
      <c r="C67" s="115" t="s">
        <v>104</v>
      </c>
      <c r="D67" s="115" t="s">
        <v>549</v>
      </c>
      <c r="E67" s="116" t="s">
        <v>550</v>
      </c>
      <c r="F67" s="115" t="s">
        <v>551</v>
      </c>
      <c r="G67" s="115" t="s">
        <v>552</v>
      </c>
      <c r="H67" s="115" t="s">
        <v>553</v>
      </c>
      <c r="I67" s="116" t="s">
        <v>554</v>
      </c>
      <c r="J67" s="115" t="s">
        <v>555</v>
      </c>
      <c r="K67" s="115" t="s">
        <v>556</v>
      </c>
      <c r="L67" s="115" t="s">
        <v>478</v>
      </c>
      <c r="M67" s="115" t="s">
        <v>557</v>
      </c>
      <c r="N67" s="115" t="s">
        <v>556</v>
      </c>
      <c r="O67" s="115" t="s">
        <v>558</v>
      </c>
      <c r="P67" s="115" t="s">
        <v>559</v>
      </c>
      <c r="Q67" s="115" t="s">
        <v>560</v>
      </c>
      <c r="R67" s="115" t="s">
        <v>926</v>
      </c>
      <c r="S67" s="115" t="s">
        <v>927</v>
      </c>
      <c r="T67" s="115" t="s">
        <v>928</v>
      </c>
      <c r="U67" s="115" t="s">
        <v>929</v>
      </c>
      <c r="V67" s="115" t="s">
        <v>930</v>
      </c>
      <c r="W67" s="115" t="s">
        <v>149</v>
      </c>
      <c r="X67" s="115" t="s">
        <v>125</v>
      </c>
      <c r="Y67" s="115" t="s">
        <v>126</v>
      </c>
      <c r="Z67" s="117">
        <v>16</v>
      </c>
      <c r="AA67" s="115" t="s">
        <v>127</v>
      </c>
      <c r="AB67" s="115" t="s">
        <v>566</v>
      </c>
      <c r="AC67" s="117">
        <v>1</v>
      </c>
      <c r="AD67" s="117">
        <v>5</v>
      </c>
      <c r="AE67" s="117">
        <v>5</v>
      </c>
      <c r="AF67" s="117">
        <v>5</v>
      </c>
      <c r="AG67" s="118" t="s">
        <v>931</v>
      </c>
      <c r="AH67" s="118" t="s">
        <v>932</v>
      </c>
      <c r="AI67" s="118" t="s">
        <v>933</v>
      </c>
      <c r="AJ67" s="115" t="s">
        <v>934</v>
      </c>
      <c r="AK67" s="115"/>
      <c r="AL67" s="115" t="s">
        <v>935</v>
      </c>
      <c r="AM67" s="116">
        <v>1703</v>
      </c>
      <c r="AN67" s="119">
        <v>1</v>
      </c>
      <c r="AO67" s="120" t="s">
        <v>135</v>
      </c>
      <c r="AP67" s="116">
        <v>50000</v>
      </c>
      <c r="AQ67" s="119">
        <v>1</v>
      </c>
      <c r="AR67" s="120" t="s">
        <v>135</v>
      </c>
      <c r="AS67" s="116"/>
      <c r="AT67" s="121">
        <v>1</v>
      </c>
      <c r="AU67" s="120" t="s">
        <v>135</v>
      </c>
      <c r="AV67" s="117">
        <v>51703</v>
      </c>
      <c r="AW67" s="121">
        <v>1</v>
      </c>
      <c r="AX67" s="120" t="s">
        <v>135</v>
      </c>
      <c r="AY67" s="122">
        <v>150000000</v>
      </c>
      <c r="AZ67" s="122">
        <v>0</v>
      </c>
      <c r="BA67" s="122">
        <v>0</v>
      </c>
      <c r="BB67" s="122">
        <v>0</v>
      </c>
      <c r="BC67" s="122">
        <v>0</v>
      </c>
      <c r="BD67" s="122">
        <v>0</v>
      </c>
      <c r="BE67" s="122">
        <v>0</v>
      </c>
      <c r="BF67" s="122">
        <v>0</v>
      </c>
      <c r="BG67" s="122">
        <v>0</v>
      </c>
      <c r="BH67" s="122">
        <v>97500000</v>
      </c>
      <c r="BI67" s="122">
        <v>247500000</v>
      </c>
      <c r="BJ67" s="122">
        <v>157500000</v>
      </c>
      <c r="BK67" s="122">
        <v>0</v>
      </c>
      <c r="BL67" s="122">
        <v>0</v>
      </c>
      <c r="BM67" s="122">
        <v>0</v>
      </c>
      <c r="BN67" s="122">
        <v>0</v>
      </c>
      <c r="BO67" s="122">
        <v>0</v>
      </c>
      <c r="BP67" s="122">
        <v>0</v>
      </c>
      <c r="BQ67" s="122">
        <v>0</v>
      </c>
      <c r="BR67" s="122">
        <v>0</v>
      </c>
      <c r="BS67" s="122">
        <v>97500000</v>
      </c>
      <c r="BT67" s="122">
        <v>255000000</v>
      </c>
      <c r="BU67" s="122">
        <v>165375000</v>
      </c>
      <c r="BV67" s="122">
        <v>0</v>
      </c>
      <c r="BW67" s="122">
        <v>0</v>
      </c>
      <c r="BX67" s="122">
        <v>0</v>
      </c>
      <c r="BY67" s="122">
        <v>0</v>
      </c>
      <c r="BZ67" s="122">
        <v>0</v>
      </c>
      <c r="CA67" s="122">
        <v>0</v>
      </c>
      <c r="CB67" s="122">
        <v>0</v>
      </c>
      <c r="CC67" s="122">
        <v>0</v>
      </c>
      <c r="CD67" s="122">
        <v>97500000</v>
      </c>
      <c r="CE67" s="122">
        <v>262875000</v>
      </c>
      <c r="CF67" s="122">
        <v>173643750</v>
      </c>
      <c r="CG67" s="122">
        <v>0</v>
      </c>
      <c r="CH67" s="122">
        <v>0</v>
      </c>
      <c r="CI67" s="122">
        <v>0</v>
      </c>
      <c r="CJ67" s="122">
        <v>0</v>
      </c>
      <c r="CK67" s="122">
        <v>0</v>
      </c>
      <c r="CL67" s="122">
        <v>0</v>
      </c>
      <c r="CM67" s="122">
        <v>0</v>
      </c>
      <c r="CN67" s="122">
        <v>0</v>
      </c>
      <c r="CO67" s="122">
        <v>97500000</v>
      </c>
      <c r="CP67" s="122">
        <v>271143750</v>
      </c>
      <c r="CQ67" s="122">
        <v>1036518750</v>
      </c>
      <c r="CR67" s="115" t="s">
        <v>936</v>
      </c>
      <c r="CS67" s="115" t="s">
        <v>822</v>
      </c>
    </row>
    <row r="68" spans="1:97" ht="70.349999999999994" hidden="1" customHeight="1" x14ac:dyDescent="0.25">
      <c r="A68" s="114" t="s">
        <v>937</v>
      </c>
      <c r="B68" s="115" t="s">
        <v>938</v>
      </c>
      <c r="C68" s="115" t="s">
        <v>104</v>
      </c>
      <c r="D68" s="115" t="s">
        <v>549</v>
      </c>
      <c r="E68" s="116" t="s">
        <v>550</v>
      </c>
      <c r="F68" s="115" t="s">
        <v>551</v>
      </c>
      <c r="G68" s="115" t="s">
        <v>552</v>
      </c>
      <c r="H68" s="115" t="s">
        <v>553</v>
      </c>
      <c r="I68" s="116" t="s">
        <v>554</v>
      </c>
      <c r="J68" s="115" t="s">
        <v>555</v>
      </c>
      <c r="K68" s="115" t="s">
        <v>556</v>
      </c>
      <c r="L68" s="115" t="s">
        <v>478</v>
      </c>
      <c r="M68" s="115" t="s">
        <v>557</v>
      </c>
      <c r="N68" s="115" t="s">
        <v>556</v>
      </c>
      <c r="O68" s="115" t="s">
        <v>558</v>
      </c>
      <c r="P68" s="115" t="s">
        <v>559</v>
      </c>
      <c r="Q68" s="115" t="s">
        <v>560</v>
      </c>
      <c r="R68" s="115" t="s">
        <v>939</v>
      </c>
      <c r="S68" s="115" t="s">
        <v>940</v>
      </c>
      <c r="T68" s="115" t="s">
        <v>941</v>
      </c>
      <c r="U68" s="115" t="s">
        <v>942</v>
      </c>
      <c r="V68" s="115" t="s">
        <v>943</v>
      </c>
      <c r="W68" s="115" t="s">
        <v>944</v>
      </c>
      <c r="X68" s="115" t="s">
        <v>125</v>
      </c>
      <c r="Y68" s="115" t="s">
        <v>126</v>
      </c>
      <c r="Z68" s="117">
        <v>32000000</v>
      </c>
      <c r="AA68" s="115" t="s">
        <v>127</v>
      </c>
      <c r="AB68" s="115" t="s">
        <v>566</v>
      </c>
      <c r="AC68" s="117">
        <v>8000000</v>
      </c>
      <c r="AD68" s="117">
        <v>8000000</v>
      </c>
      <c r="AE68" s="117">
        <v>8000000</v>
      </c>
      <c r="AF68" s="117">
        <v>8000000</v>
      </c>
      <c r="AG68" s="118" t="s">
        <v>945</v>
      </c>
      <c r="AH68" s="118" t="s">
        <v>946</v>
      </c>
      <c r="AI68" s="118" t="s">
        <v>947</v>
      </c>
      <c r="AJ68" s="115" t="s">
        <v>948</v>
      </c>
      <c r="AK68" s="115" t="s">
        <v>949</v>
      </c>
      <c r="AL68" s="115" t="s">
        <v>950</v>
      </c>
      <c r="AM68" s="116">
        <v>6319080</v>
      </c>
      <c r="AN68" s="119">
        <v>0.78988499999999995</v>
      </c>
      <c r="AO68" s="120" t="s">
        <v>174</v>
      </c>
      <c r="AP68" s="116">
        <v>4797090</v>
      </c>
      <c r="AQ68" s="119">
        <v>0.59963624999999998</v>
      </c>
      <c r="AR68" s="120" t="s">
        <v>235</v>
      </c>
      <c r="AS68" s="116">
        <v>392290</v>
      </c>
      <c r="AT68" s="121">
        <v>4.9036250000000003E-2</v>
      </c>
      <c r="AU68" s="120" t="s">
        <v>175</v>
      </c>
      <c r="AV68" s="117">
        <v>11508460</v>
      </c>
      <c r="AW68" s="121">
        <v>0.35963937499999998</v>
      </c>
      <c r="AX68" s="120" t="s">
        <v>235</v>
      </c>
      <c r="AY68" s="122">
        <v>420000000</v>
      </c>
      <c r="AZ68" s="122">
        <v>0</v>
      </c>
      <c r="BA68" s="122">
        <v>0</v>
      </c>
      <c r="BB68" s="122">
        <v>0</v>
      </c>
      <c r="BC68" s="122">
        <v>0</v>
      </c>
      <c r="BD68" s="122">
        <v>0</v>
      </c>
      <c r="BE68" s="122">
        <v>29500000000</v>
      </c>
      <c r="BF68" s="122">
        <v>0</v>
      </c>
      <c r="BG68" s="122">
        <v>20000000000</v>
      </c>
      <c r="BH68" s="122">
        <v>0</v>
      </c>
      <c r="BI68" s="122">
        <v>49920000000</v>
      </c>
      <c r="BJ68" s="122">
        <v>441000000</v>
      </c>
      <c r="BK68" s="122">
        <v>0</v>
      </c>
      <c r="BL68" s="122">
        <v>0</v>
      </c>
      <c r="BM68" s="122">
        <v>0</v>
      </c>
      <c r="BN68" s="122">
        <v>0</v>
      </c>
      <c r="BO68" s="122">
        <v>0</v>
      </c>
      <c r="BP68" s="122">
        <v>14900000000</v>
      </c>
      <c r="BQ68" s="122">
        <v>0</v>
      </c>
      <c r="BR68" s="122">
        <v>20000000000</v>
      </c>
      <c r="BS68" s="122">
        <v>0</v>
      </c>
      <c r="BT68" s="122">
        <v>35341000000</v>
      </c>
      <c r="BU68" s="122">
        <v>463050000</v>
      </c>
      <c r="BV68" s="122">
        <v>0</v>
      </c>
      <c r="BW68" s="122">
        <v>0</v>
      </c>
      <c r="BX68" s="122">
        <v>0</v>
      </c>
      <c r="BY68" s="122">
        <v>0</v>
      </c>
      <c r="BZ68" s="122">
        <v>0</v>
      </c>
      <c r="CA68" s="122">
        <v>15000000000</v>
      </c>
      <c r="CB68" s="122">
        <v>0</v>
      </c>
      <c r="CC68" s="122">
        <v>20000000000</v>
      </c>
      <c r="CD68" s="122">
        <v>0</v>
      </c>
      <c r="CE68" s="122">
        <v>35463050000</v>
      </c>
      <c r="CF68" s="122">
        <v>486202500.00000012</v>
      </c>
      <c r="CG68" s="122">
        <v>0</v>
      </c>
      <c r="CH68" s="122">
        <v>0</v>
      </c>
      <c r="CI68" s="122">
        <v>0</v>
      </c>
      <c r="CJ68" s="122">
        <v>0</v>
      </c>
      <c r="CK68" s="122">
        <v>0</v>
      </c>
      <c r="CL68" s="122">
        <v>15000000000</v>
      </c>
      <c r="CM68" s="122">
        <v>0</v>
      </c>
      <c r="CN68" s="122">
        <v>20000000000</v>
      </c>
      <c r="CO68" s="122">
        <v>0</v>
      </c>
      <c r="CP68" s="122">
        <v>35486202500</v>
      </c>
      <c r="CQ68" s="122">
        <v>156210252500</v>
      </c>
      <c r="CR68" s="115" t="s">
        <v>951</v>
      </c>
      <c r="CS68" s="115" t="s">
        <v>952</v>
      </c>
    </row>
    <row r="69" spans="1:97" ht="70.349999999999994" hidden="1" customHeight="1" x14ac:dyDescent="0.25">
      <c r="A69" s="114" t="s">
        <v>953</v>
      </c>
      <c r="B69" s="115" t="s">
        <v>954</v>
      </c>
      <c r="C69" s="115" t="s">
        <v>104</v>
      </c>
      <c r="D69" s="115" t="s">
        <v>549</v>
      </c>
      <c r="E69" s="116" t="s">
        <v>550</v>
      </c>
      <c r="F69" s="115" t="s">
        <v>551</v>
      </c>
      <c r="G69" s="115" t="s">
        <v>552</v>
      </c>
      <c r="H69" s="115" t="s">
        <v>553</v>
      </c>
      <c r="I69" s="116" t="s">
        <v>554</v>
      </c>
      <c r="J69" s="115" t="s">
        <v>555</v>
      </c>
      <c r="K69" s="115" t="s">
        <v>556</v>
      </c>
      <c r="L69" s="115" t="s">
        <v>478</v>
      </c>
      <c r="M69" s="115" t="s">
        <v>557</v>
      </c>
      <c r="N69" s="115" t="s">
        <v>556</v>
      </c>
      <c r="O69" s="115" t="s">
        <v>558</v>
      </c>
      <c r="P69" s="115" t="s">
        <v>559</v>
      </c>
      <c r="Q69" s="115" t="s">
        <v>560</v>
      </c>
      <c r="R69" s="115" t="s">
        <v>955</v>
      </c>
      <c r="S69" s="115" t="s">
        <v>956</v>
      </c>
      <c r="T69" s="115" t="s">
        <v>957</v>
      </c>
      <c r="U69" s="115" t="s">
        <v>958</v>
      </c>
      <c r="V69" s="115" t="s">
        <v>959</v>
      </c>
      <c r="W69" s="115" t="s">
        <v>837</v>
      </c>
      <c r="X69" s="115" t="s">
        <v>125</v>
      </c>
      <c r="Y69" s="115" t="s">
        <v>126</v>
      </c>
      <c r="Z69" s="117">
        <v>1</v>
      </c>
      <c r="AA69" s="115" t="s">
        <v>127</v>
      </c>
      <c r="AB69" s="115" t="s">
        <v>566</v>
      </c>
      <c r="AC69" s="117">
        <v>0</v>
      </c>
      <c r="AD69" s="117">
        <v>0</v>
      </c>
      <c r="AE69" s="117">
        <v>0</v>
      </c>
      <c r="AF69" s="117">
        <v>1</v>
      </c>
      <c r="AG69" s="118"/>
      <c r="AH69" s="118"/>
      <c r="AI69" s="118"/>
      <c r="AJ69" s="115"/>
      <c r="AK69" s="115"/>
      <c r="AL69" s="115" t="s">
        <v>960</v>
      </c>
      <c r="AM69" s="116"/>
      <c r="AN69" s="119"/>
      <c r="AO69" s="120"/>
      <c r="AP69" s="116"/>
      <c r="AQ69" s="119"/>
      <c r="AR69" s="120"/>
      <c r="AS69" s="116"/>
      <c r="AT69" s="121"/>
      <c r="AU69" s="120"/>
      <c r="AV69" s="117">
        <v>0</v>
      </c>
      <c r="AW69" s="121">
        <v>0</v>
      </c>
      <c r="AX69" s="120" t="s">
        <v>175</v>
      </c>
      <c r="AY69" s="122">
        <v>0</v>
      </c>
      <c r="AZ69" s="122">
        <v>0</v>
      </c>
      <c r="BA69" s="122">
        <v>0</v>
      </c>
      <c r="BB69" s="122">
        <v>0</v>
      </c>
      <c r="BC69" s="122">
        <v>0</v>
      </c>
      <c r="BD69" s="122">
        <v>0</v>
      </c>
      <c r="BE69" s="122">
        <v>0</v>
      </c>
      <c r="BF69" s="122">
        <v>0</v>
      </c>
      <c r="BG69" s="122">
        <v>0</v>
      </c>
      <c r="BH69" s="122">
        <v>0</v>
      </c>
      <c r="BI69" s="122">
        <v>0</v>
      </c>
      <c r="BJ69" s="122">
        <v>0</v>
      </c>
      <c r="BK69" s="122">
        <v>0</v>
      </c>
      <c r="BL69" s="122">
        <v>0</v>
      </c>
      <c r="BM69" s="122">
        <v>0</v>
      </c>
      <c r="BN69" s="122">
        <v>0</v>
      </c>
      <c r="BO69" s="122">
        <v>0</v>
      </c>
      <c r="BP69" s="122">
        <v>0</v>
      </c>
      <c r="BQ69" s="122">
        <v>0</v>
      </c>
      <c r="BR69" s="122">
        <v>0</v>
      </c>
      <c r="BS69" s="122">
        <v>0</v>
      </c>
      <c r="BT69" s="122">
        <v>0</v>
      </c>
      <c r="BU69" s="122">
        <v>0</v>
      </c>
      <c r="BV69" s="122">
        <v>0</v>
      </c>
      <c r="BW69" s="122">
        <v>0</v>
      </c>
      <c r="BX69" s="122">
        <v>0</v>
      </c>
      <c r="BY69" s="122">
        <v>0</v>
      </c>
      <c r="BZ69" s="122">
        <v>0</v>
      </c>
      <c r="CA69" s="122">
        <v>0</v>
      </c>
      <c r="CB69" s="122">
        <v>0</v>
      </c>
      <c r="CC69" s="122">
        <v>0</v>
      </c>
      <c r="CD69" s="122">
        <v>0</v>
      </c>
      <c r="CE69" s="122">
        <v>0</v>
      </c>
      <c r="CF69" s="122">
        <v>0</v>
      </c>
      <c r="CG69" s="122">
        <v>0</v>
      </c>
      <c r="CH69" s="122">
        <v>0</v>
      </c>
      <c r="CI69" s="122">
        <v>0</v>
      </c>
      <c r="CJ69" s="122">
        <v>0</v>
      </c>
      <c r="CK69" s="122">
        <v>0</v>
      </c>
      <c r="CL69" s="122">
        <v>0</v>
      </c>
      <c r="CM69" s="122">
        <v>0</v>
      </c>
      <c r="CN69" s="122">
        <v>0</v>
      </c>
      <c r="CO69" s="122">
        <v>0</v>
      </c>
      <c r="CP69" s="122">
        <v>0</v>
      </c>
      <c r="CQ69" s="122">
        <v>0</v>
      </c>
      <c r="CR69" s="115" t="s">
        <v>961</v>
      </c>
      <c r="CS69" s="115" t="s">
        <v>962</v>
      </c>
    </row>
    <row r="70" spans="1:97" ht="70.349999999999994" hidden="1" customHeight="1" x14ac:dyDescent="0.25">
      <c r="A70" s="114" t="s">
        <v>963</v>
      </c>
      <c r="B70" s="115" t="s">
        <v>964</v>
      </c>
      <c r="C70" s="115" t="s">
        <v>104</v>
      </c>
      <c r="D70" s="115" t="s">
        <v>549</v>
      </c>
      <c r="E70" s="116" t="s">
        <v>550</v>
      </c>
      <c r="F70" s="115" t="s">
        <v>551</v>
      </c>
      <c r="G70" s="115" t="s">
        <v>552</v>
      </c>
      <c r="H70" s="115" t="s">
        <v>553</v>
      </c>
      <c r="I70" s="116" t="s">
        <v>554</v>
      </c>
      <c r="J70" s="115" t="s">
        <v>555</v>
      </c>
      <c r="K70" s="115" t="s">
        <v>556</v>
      </c>
      <c r="L70" s="115" t="s">
        <v>478</v>
      </c>
      <c r="M70" s="115" t="s">
        <v>557</v>
      </c>
      <c r="N70" s="115" t="s">
        <v>556</v>
      </c>
      <c r="O70" s="115" t="s">
        <v>558</v>
      </c>
      <c r="P70" s="115" t="s">
        <v>559</v>
      </c>
      <c r="Q70" s="115" t="s">
        <v>560</v>
      </c>
      <c r="R70" s="115" t="s">
        <v>965</v>
      </c>
      <c r="S70" s="115" t="s">
        <v>966</v>
      </c>
      <c r="T70" s="115" t="s">
        <v>967</v>
      </c>
      <c r="U70" s="115" t="s">
        <v>968</v>
      </c>
      <c r="V70" s="115" t="s">
        <v>969</v>
      </c>
      <c r="W70" s="115" t="s">
        <v>837</v>
      </c>
      <c r="X70" s="115" t="s">
        <v>125</v>
      </c>
      <c r="Y70" s="115" t="s">
        <v>126</v>
      </c>
      <c r="Z70" s="117">
        <v>25</v>
      </c>
      <c r="AA70" s="115" t="s">
        <v>127</v>
      </c>
      <c r="AB70" s="115" t="s">
        <v>566</v>
      </c>
      <c r="AC70" s="117">
        <v>10</v>
      </c>
      <c r="AD70" s="117">
        <v>7</v>
      </c>
      <c r="AE70" s="117">
        <v>5</v>
      </c>
      <c r="AF70" s="117">
        <v>3</v>
      </c>
      <c r="AG70" s="118" t="s">
        <v>970</v>
      </c>
      <c r="AH70" s="118" t="s">
        <v>971</v>
      </c>
      <c r="AI70" s="118" t="s">
        <v>972</v>
      </c>
      <c r="AJ70" s="115" t="s">
        <v>973</v>
      </c>
      <c r="AK70" s="115"/>
      <c r="AL70" s="115" t="s">
        <v>974</v>
      </c>
      <c r="AM70" s="116">
        <v>25</v>
      </c>
      <c r="AN70" s="119">
        <v>1</v>
      </c>
      <c r="AO70" s="120" t="s">
        <v>135</v>
      </c>
      <c r="AP70" s="116">
        <v>16</v>
      </c>
      <c r="AQ70" s="119">
        <v>1</v>
      </c>
      <c r="AR70" s="120" t="s">
        <v>135</v>
      </c>
      <c r="AS70" s="116"/>
      <c r="AT70" s="121">
        <v>1</v>
      </c>
      <c r="AU70" s="120" t="s">
        <v>135</v>
      </c>
      <c r="AV70" s="117">
        <v>41</v>
      </c>
      <c r="AW70" s="121">
        <v>1</v>
      </c>
      <c r="AX70" s="120" t="s">
        <v>135</v>
      </c>
      <c r="AY70" s="122">
        <v>0</v>
      </c>
      <c r="AZ70" s="122">
        <v>0</v>
      </c>
      <c r="BA70" s="122">
        <v>0</v>
      </c>
      <c r="BB70" s="122">
        <v>0</v>
      </c>
      <c r="BC70" s="122">
        <v>0</v>
      </c>
      <c r="BD70" s="122">
        <v>0</v>
      </c>
      <c r="BE70" s="122">
        <v>0</v>
      </c>
      <c r="BF70" s="122">
        <v>0</v>
      </c>
      <c r="BG70" s="122">
        <v>2500000000</v>
      </c>
      <c r="BH70" s="122">
        <v>0</v>
      </c>
      <c r="BI70" s="122">
        <v>2500000000</v>
      </c>
      <c r="BJ70" s="122">
        <v>0</v>
      </c>
      <c r="BK70" s="122">
        <v>0</v>
      </c>
      <c r="BL70" s="122">
        <v>0</v>
      </c>
      <c r="BM70" s="122">
        <v>0</v>
      </c>
      <c r="BN70" s="122">
        <v>0</v>
      </c>
      <c r="BO70" s="122">
        <v>0</v>
      </c>
      <c r="BP70" s="122">
        <v>0</v>
      </c>
      <c r="BQ70" s="122">
        <v>0</v>
      </c>
      <c r="BR70" s="122">
        <v>2500000000</v>
      </c>
      <c r="BS70" s="122">
        <v>0</v>
      </c>
      <c r="BT70" s="122">
        <v>2500000000</v>
      </c>
      <c r="BU70" s="122">
        <v>0</v>
      </c>
      <c r="BV70" s="122">
        <v>0</v>
      </c>
      <c r="BW70" s="122">
        <v>0</v>
      </c>
      <c r="BX70" s="122">
        <v>0</v>
      </c>
      <c r="BY70" s="122">
        <v>0</v>
      </c>
      <c r="BZ70" s="122">
        <v>0</v>
      </c>
      <c r="CA70" s="122">
        <v>0</v>
      </c>
      <c r="CB70" s="122">
        <v>0</v>
      </c>
      <c r="CC70" s="122">
        <v>2500000000</v>
      </c>
      <c r="CD70" s="122">
        <v>0</v>
      </c>
      <c r="CE70" s="122">
        <v>2500000000</v>
      </c>
      <c r="CF70" s="122">
        <v>0</v>
      </c>
      <c r="CG70" s="122">
        <v>0</v>
      </c>
      <c r="CH70" s="122">
        <v>0</v>
      </c>
      <c r="CI70" s="122">
        <v>0</v>
      </c>
      <c r="CJ70" s="122">
        <v>0</v>
      </c>
      <c r="CK70" s="122">
        <v>0</v>
      </c>
      <c r="CL70" s="122">
        <v>0</v>
      </c>
      <c r="CM70" s="122">
        <v>0</v>
      </c>
      <c r="CN70" s="122">
        <v>2500000000</v>
      </c>
      <c r="CO70" s="122">
        <v>0</v>
      </c>
      <c r="CP70" s="122">
        <v>2500000000</v>
      </c>
      <c r="CQ70" s="122">
        <v>10000000000</v>
      </c>
      <c r="CR70" s="115" t="s">
        <v>975</v>
      </c>
      <c r="CS70" s="115" t="s">
        <v>976</v>
      </c>
    </row>
    <row r="71" spans="1:97" ht="70.349999999999994" hidden="1" customHeight="1" x14ac:dyDescent="0.25">
      <c r="A71" s="114" t="s">
        <v>977</v>
      </c>
      <c r="B71" s="115" t="s">
        <v>978</v>
      </c>
      <c r="C71" s="115" t="s">
        <v>104</v>
      </c>
      <c r="D71" s="115" t="s">
        <v>549</v>
      </c>
      <c r="E71" s="116" t="s">
        <v>550</v>
      </c>
      <c r="F71" s="115" t="s">
        <v>551</v>
      </c>
      <c r="G71" s="115" t="s">
        <v>552</v>
      </c>
      <c r="H71" s="115" t="s">
        <v>553</v>
      </c>
      <c r="I71" s="116" t="s">
        <v>554</v>
      </c>
      <c r="J71" s="115" t="s">
        <v>555</v>
      </c>
      <c r="K71" s="115" t="s">
        <v>556</v>
      </c>
      <c r="L71" s="115" t="s">
        <v>478</v>
      </c>
      <c r="M71" s="115" t="s">
        <v>557</v>
      </c>
      <c r="N71" s="115" t="s">
        <v>556</v>
      </c>
      <c r="O71" s="115" t="s">
        <v>558</v>
      </c>
      <c r="P71" s="115" t="s">
        <v>559</v>
      </c>
      <c r="Q71" s="115" t="s">
        <v>560</v>
      </c>
      <c r="R71" s="115" t="s">
        <v>979</v>
      </c>
      <c r="S71" s="115" t="s">
        <v>980</v>
      </c>
      <c r="T71" s="115" t="s">
        <v>981</v>
      </c>
      <c r="U71" s="115" t="s">
        <v>982</v>
      </c>
      <c r="V71" s="115" t="s">
        <v>983</v>
      </c>
      <c r="W71" s="115" t="s">
        <v>837</v>
      </c>
      <c r="X71" s="115" t="s">
        <v>125</v>
      </c>
      <c r="Y71" s="115" t="s">
        <v>126</v>
      </c>
      <c r="Z71" s="117">
        <v>401</v>
      </c>
      <c r="AA71" s="115" t="s">
        <v>127</v>
      </c>
      <c r="AB71" s="115" t="s">
        <v>566</v>
      </c>
      <c r="AC71" s="117">
        <v>0</v>
      </c>
      <c r="AD71" s="117">
        <v>0</v>
      </c>
      <c r="AE71" s="117">
        <v>201</v>
      </c>
      <c r="AF71" s="117">
        <v>200</v>
      </c>
      <c r="AG71" s="118"/>
      <c r="AH71" s="118"/>
      <c r="AI71" s="118"/>
      <c r="AJ71" s="115" t="s">
        <v>984</v>
      </c>
      <c r="AK71" s="115"/>
      <c r="AL71" s="115" t="s">
        <v>985</v>
      </c>
      <c r="AM71" s="116"/>
      <c r="AN71" s="119"/>
      <c r="AO71" s="120"/>
      <c r="AP71" s="116"/>
      <c r="AQ71" s="119"/>
      <c r="AR71" s="120"/>
      <c r="AS71" s="116"/>
      <c r="AT71" s="121">
        <v>0</v>
      </c>
      <c r="AU71" s="120" t="s">
        <v>175</v>
      </c>
      <c r="AV71" s="117">
        <v>0</v>
      </c>
      <c r="AW71" s="121">
        <v>0</v>
      </c>
      <c r="AX71" s="120" t="s">
        <v>175</v>
      </c>
      <c r="AY71" s="122">
        <v>0</v>
      </c>
      <c r="AZ71" s="122">
        <v>0</v>
      </c>
      <c r="BA71" s="122">
        <v>0</v>
      </c>
      <c r="BB71" s="122">
        <v>0</v>
      </c>
      <c r="BC71" s="122">
        <v>0</v>
      </c>
      <c r="BD71" s="122">
        <v>0</v>
      </c>
      <c r="BE71" s="122">
        <v>0</v>
      </c>
      <c r="BF71" s="122">
        <v>0</v>
      </c>
      <c r="BG71" s="122">
        <v>2500000000</v>
      </c>
      <c r="BH71" s="122">
        <v>0</v>
      </c>
      <c r="BI71" s="122">
        <v>2500000000</v>
      </c>
      <c r="BJ71" s="122">
        <v>0</v>
      </c>
      <c r="BK71" s="122">
        <v>0</v>
      </c>
      <c r="BL71" s="122">
        <v>0</v>
      </c>
      <c r="BM71" s="122">
        <v>0</v>
      </c>
      <c r="BN71" s="122">
        <v>0</v>
      </c>
      <c r="BO71" s="122">
        <v>0</v>
      </c>
      <c r="BP71" s="122">
        <v>0</v>
      </c>
      <c r="BQ71" s="122">
        <v>0</v>
      </c>
      <c r="BR71" s="122">
        <v>2500000000</v>
      </c>
      <c r="BS71" s="122">
        <v>0</v>
      </c>
      <c r="BT71" s="122">
        <v>2500000000</v>
      </c>
      <c r="BU71" s="122">
        <v>0</v>
      </c>
      <c r="BV71" s="122">
        <v>0</v>
      </c>
      <c r="BW71" s="122">
        <v>0</v>
      </c>
      <c r="BX71" s="122">
        <v>0</v>
      </c>
      <c r="BY71" s="122">
        <v>0</v>
      </c>
      <c r="BZ71" s="122">
        <v>0</v>
      </c>
      <c r="CA71" s="122">
        <v>0</v>
      </c>
      <c r="CB71" s="122">
        <v>0</v>
      </c>
      <c r="CC71" s="122">
        <v>2500000000</v>
      </c>
      <c r="CD71" s="122">
        <v>0</v>
      </c>
      <c r="CE71" s="122">
        <v>2500000000</v>
      </c>
      <c r="CF71" s="122">
        <v>0</v>
      </c>
      <c r="CG71" s="122">
        <v>0</v>
      </c>
      <c r="CH71" s="122">
        <v>0</v>
      </c>
      <c r="CI71" s="122">
        <v>0</v>
      </c>
      <c r="CJ71" s="122">
        <v>0</v>
      </c>
      <c r="CK71" s="122">
        <v>0</v>
      </c>
      <c r="CL71" s="122">
        <v>0</v>
      </c>
      <c r="CM71" s="122">
        <v>0</v>
      </c>
      <c r="CN71" s="122">
        <v>2500000000</v>
      </c>
      <c r="CO71" s="122">
        <v>0</v>
      </c>
      <c r="CP71" s="122">
        <v>2500000000</v>
      </c>
      <c r="CQ71" s="122">
        <v>10000000000</v>
      </c>
      <c r="CR71" s="115" t="s">
        <v>986</v>
      </c>
      <c r="CS71" s="115" t="s">
        <v>987</v>
      </c>
    </row>
    <row r="72" spans="1:97" ht="70.349999999999994" hidden="1" customHeight="1" x14ac:dyDescent="0.25">
      <c r="A72" s="114" t="s">
        <v>988</v>
      </c>
      <c r="B72" s="115" t="s">
        <v>989</v>
      </c>
      <c r="C72" s="115" t="s">
        <v>104</v>
      </c>
      <c r="D72" s="115" t="s">
        <v>549</v>
      </c>
      <c r="E72" s="116" t="s">
        <v>550</v>
      </c>
      <c r="F72" s="115" t="s">
        <v>551</v>
      </c>
      <c r="G72" s="115" t="s">
        <v>552</v>
      </c>
      <c r="H72" s="115" t="s">
        <v>553</v>
      </c>
      <c r="I72" s="116" t="s">
        <v>554</v>
      </c>
      <c r="J72" s="115" t="s">
        <v>555</v>
      </c>
      <c r="K72" s="115" t="s">
        <v>556</v>
      </c>
      <c r="L72" s="115" t="s">
        <v>478</v>
      </c>
      <c r="M72" s="115" t="s">
        <v>557</v>
      </c>
      <c r="N72" s="115" t="s">
        <v>556</v>
      </c>
      <c r="O72" s="115" t="s">
        <v>558</v>
      </c>
      <c r="P72" s="115" t="s">
        <v>559</v>
      </c>
      <c r="Q72" s="115" t="s">
        <v>560</v>
      </c>
      <c r="R72" s="115" t="s">
        <v>990</v>
      </c>
      <c r="S72" s="115" t="s">
        <v>991</v>
      </c>
      <c r="T72" s="115" t="s">
        <v>992</v>
      </c>
      <c r="U72" s="115" t="s">
        <v>993</v>
      </c>
      <c r="V72" s="115" t="s">
        <v>994</v>
      </c>
      <c r="W72" s="115" t="s">
        <v>688</v>
      </c>
      <c r="X72" s="115" t="s">
        <v>125</v>
      </c>
      <c r="Y72" s="115" t="s">
        <v>126</v>
      </c>
      <c r="Z72" s="117">
        <v>5</v>
      </c>
      <c r="AA72" s="115" t="s">
        <v>127</v>
      </c>
      <c r="AB72" s="115" t="s">
        <v>566</v>
      </c>
      <c r="AC72" s="117">
        <v>0</v>
      </c>
      <c r="AD72" s="117">
        <v>0</v>
      </c>
      <c r="AE72" s="117">
        <v>2</v>
      </c>
      <c r="AF72" s="117">
        <v>3</v>
      </c>
      <c r="AG72" s="118"/>
      <c r="AH72" s="118" t="s">
        <v>995</v>
      </c>
      <c r="AI72" s="118"/>
      <c r="AJ72" s="115" t="s">
        <v>996</v>
      </c>
      <c r="AK72" s="115"/>
      <c r="AL72" s="115" t="s">
        <v>997</v>
      </c>
      <c r="AM72" s="116"/>
      <c r="AN72" s="119"/>
      <c r="AO72" s="120"/>
      <c r="AP72" s="116"/>
      <c r="AQ72" s="119"/>
      <c r="AR72" s="120"/>
      <c r="AS72" s="116"/>
      <c r="AT72" s="121">
        <v>0</v>
      </c>
      <c r="AU72" s="120" t="s">
        <v>175</v>
      </c>
      <c r="AV72" s="117">
        <v>0</v>
      </c>
      <c r="AW72" s="121">
        <v>0</v>
      </c>
      <c r="AX72" s="120" t="s">
        <v>175</v>
      </c>
      <c r="AY72" s="122">
        <v>100000000</v>
      </c>
      <c r="AZ72" s="122">
        <v>0</v>
      </c>
      <c r="BA72" s="122">
        <v>0</v>
      </c>
      <c r="BB72" s="122">
        <v>0</v>
      </c>
      <c r="BC72" s="122">
        <v>0</v>
      </c>
      <c r="BD72" s="122">
        <v>0</v>
      </c>
      <c r="BE72" s="122">
        <v>0</v>
      </c>
      <c r="BF72" s="122">
        <v>0</v>
      </c>
      <c r="BG72" s="122">
        <v>0</v>
      </c>
      <c r="BH72" s="122">
        <v>0</v>
      </c>
      <c r="BI72" s="122">
        <v>100000000</v>
      </c>
      <c r="BJ72" s="122">
        <v>105000000</v>
      </c>
      <c r="BK72" s="122">
        <v>0</v>
      </c>
      <c r="BL72" s="122">
        <v>0</v>
      </c>
      <c r="BM72" s="122">
        <v>0</v>
      </c>
      <c r="BN72" s="122">
        <v>0</v>
      </c>
      <c r="BO72" s="122">
        <v>0</v>
      </c>
      <c r="BP72" s="122">
        <v>0</v>
      </c>
      <c r="BQ72" s="122">
        <v>0</v>
      </c>
      <c r="BR72" s="122">
        <v>0</v>
      </c>
      <c r="BS72" s="122">
        <v>0</v>
      </c>
      <c r="BT72" s="122">
        <v>105000000</v>
      </c>
      <c r="BU72" s="122">
        <v>110250000</v>
      </c>
      <c r="BV72" s="122">
        <v>0</v>
      </c>
      <c r="BW72" s="122">
        <v>0</v>
      </c>
      <c r="BX72" s="122">
        <v>0</v>
      </c>
      <c r="BY72" s="122">
        <v>0</v>
      </c>
      <c r="BZ72" s="122">
        <v>0</v>
      </c>
      <c r="CA72" s="122">
        <v>0</v>
      </c>
      <c r="CB72" s="122">
        <v>0</v>
      </c>
      <c r="CC72" s="122">
        <v>0</v>
      </c>
      <c r="CD72" s="122">
        <v>0</v>
      </c>
      <c r="CE72" s="122">
        <v>110250000</v>
      </c>
      <c r="CF72" s="122">
        <v>115762500</v>
      </c>
      <c r="CG72" s="122">
        <v>0</v>
      </c>
      <c r="CH72" s="122">
        <v>0</v>
      </c>
      <c r="CI72" s="122">
        <v>0</v>
      </c>
      <c r="CJ72" s="122">
        <v>0</v>
      </c>
      <c r="CK72" s="122">
        <v>0</v>
      </c>
      <c r="CL72" s="122">
        <v>0</v>
      </c>
      <c r="CM72" s="122">
        <v>0</v>
      </c>
      <c r="CN72" s="122">
        <v>0</v>
      </c>
      <c r="CO72" s="122">
        <v>0</v>
      </c>
      <c r="CP72" s="122">
        <v>115762500</v>
      </c>
      <c r="CQ72" s="122">
        <v>431012500</v>
      </c>
      <c r="CR72" s="115" t="s">
        <v>996</v>
      </c>
      <c r="CS72" s="115" t="s">
        <v>998</v>
      </c>
    </row>
    <row r="73" spans="1:97" ht="70.349999999999994" hidden="1" customHeight="1" x14ac:dyDescent="0.25">
      <c r="A73" s="114" t="s">
        <v>999</v>
      </c>
      <c r="B73" s="115" t="s">
        <v>162</v>
      </c>
      <c r="C73" s="115" t="s">
        <v>104</v>
      </c>
      <c r="D73" s="115" t="s">
        <v>549</v>
      </c>
      <c r="E73" s="116" t="s">
        <v>550</v>
      </c>
      <c r="F73" s="115" t="s">
        <v>551</v>
      </c>
      <c r="G73" s="115" t="s">
        <v>552</v>
      </c>
      <c r="H73" s="115" t="s">
        <v>553</v>
      </c>
      <c r="I73" s="116" t="s">
        <v>554</v>
      </c>
      <c r="J73" s="115" t="s">
        <v>555</v>
      </c>
      <c r="K73" s="115" t="s">
        <v>556</v>
      </c>
      <c r="L73" s="115" t="s">
        <v>478</v>
      </c>
      <c r="M73" s="115" t="s">
        <v>557</v>
      </c>
      <c r="N73" s="115" t="s">
        <v>556</v>
      </c>
      <c r="O73" s="115" t="s">
        <v>558</v>
      </c>
      <c r="P73" s="115" t="s">
        <v>559</v>
      </c>
      <c r="Q73" s="115" t="s">
        <v>560</v>
      </c>
      <c r="R73" s="115" t="s">
        <v>1000</v>
      </c>
      <c r="S73" s="115" t="s">
        <v>1001</v>
      </c>
      <c r="T73" s="115" t="s">
        <v>1002</v>
      </c>
      <c r="U73" s="115" t="s">
        <v>1003</v>
      </c>
      <c r="V73" s="115" t="s">
        <v>1004</v>
      </c>
      <c r="W73" s="115" t="s">
        <v>688</v>
      </c>
      <c r="X73" s="115" t="s">
        <v>125</v>
      </c>
      <c r="Y73" s="115" t="s">
        <v>126</v>
      </c>
      <c r="Z73" s="117">
        <v>265</v>
      </c>
      <c r="AA73" s="115" t="s">
        <v>186</v>
      </c>
      <c r="AB73" s="115" t="s">
        <v>566</v>
      </c>
      <c r="AC73" s="117">
        <v>265</v>
      </c>
      <c r="AD73" s="117">
        <v>265</v>
      </c>
      <c r="AE73" s="117">
        <v>265</v>
      </c>
      <c r="AF73" s="117">
        <v>265</v>
      </c>
      <c r="AG73" s="118" t="s">
        <v>1005</v>
      </c>
      <c r="AH73" s="118" t="s">
        <v>1006</v>
      </c>
      <c r="AI73" s="118" t="s">
        <v>1007</v>
      </c>
      <c r="AJ73" s="115" t="s">
        <v>1008</v>
      </c>
      <c r="AK73" s="115"/>
      <c r="AL73" s="115" t="s">
        <v>1009</v>
      </c>
      <c r="AM73" s="116">
        <v>261</v>
      </c>
      <c r="AN73" s="119">
        <v>0.98490566037735838</v>
      </c>
      <c r="AO73" s="120" t="s">
        <v>174</v>
      </c>
      <c r="AP73" s="116">
        <v>259</v>
      </c>
      <c r="AQ73" s="119">
        <v>0.97735849056603763</v>
      </c>
      <c r="AR73" s="120" t="s">
        <v>174</v>
      </c>
      <c r="AS73" s="116"/>
      <c r="AT73" s="121">
        <v>0</v>
      </c>
      <c r="AU73" s="120" t="s">
        <v>175</v>
      </c>
      <c r="AV73" s="117">
        <v>520</v>
      </c>
      <c r="AW73" s="121">
        <v>1</v>
      </c>
      <c r="AX73" s="120" t="s">
        <v>135</v>
      </c>
      <c r="AY73" s="122">
        <v>0</v>
      </c>
      <c r="AZ73" s="122">
        <v>0</v>
      </c>
      <c r="BA73" s="122">
        <v>641187920000</v>
      </c>
      <c r="BB73" s="122">
        <v>0</v>
      </c>
      <c r="BC73" s="122">
        <v>0</v>
      </c>
      <c r="BD73" s="122">
        <v>0</v>
      </c>
      <c r="BE73" s="122">
        <v>0</v>
      </c>
      <c r="BF73" s="122">
        <v>0</v>
      </c>
      <c r="BG73" s="122">
        <v>0</v>
      </c>
      <c r="BH73" s="122">
        <v>0</v>
      </c>
      <c r="BI73" s="122">
        <v>641187920000</v>
      </c>
      <c r="BJ73" s="122">
        <v>0</v>
      </c>
      <c r="BK73" s="122">
        <v>0</v>
      </c>
      <c r="BL73" s="122">
        <v>673247316000</v>
      </c>
      <c r="BM73" s="122">
        <v>0</v>
      </c>
      <c r="BN73" s="122">
        <v>0</v>
      </c>
      <c r="BO73" s="122">
        <v>0</v>
      </c>
      <c r="BP73" s="122">
        <v>0</v>
      </c>
      <c r="BQ73" s="122">
        <v>0</v>
      </c>
      <c r="BR73" s="122">
        <v>0</v>
      </c>
      <c r="BS73" s="122">
        <v>0</v>
      </c>
      <c r="BT73" s="122">
        <v>673247316000</v>
      </c>
      <c r="BU73" s="122">
        <v>0</v>
      </c>
      <c r="BV73" s="122">
        <v>0</v>
      </c>
      <c r="BW73" s="122">
        <v>706909681800</v>
      </c>
      <c r="BX73" s="122">
        <v>0</v>
      </c>
      <c r="BY73" s="122">
        <v>0</v>
      </c>
      <c r="BZ73" s="122">
        <v>0</v>
      </c>
      <c r="CA73" s="122">
        <v>0</v>
      </c>
      <c r="CB73" s="122">
        <v>0</v>
      </c>
      <c r="CC73" s="122">
        <v>0</v>
      </c>
      <c r="CD73" s="122">
        <v>0</v>
      </c>
      <c r="CE73" s="122">
        <v>706909681800</v>
      </c>
      <c r="CF73" s="122">
        <v>0</v>
      </c>
      <c r="CG73" s="122">
        <v>0</v>
      </c>
      <c r="CH73" s="122">
        <v>742255165890</v>
      </c>
      <c r="CI73" s="122">
        <v>0</v>
      </c>
      <c r="CJ73" s="122">
        <v>0</v>
      </c>
      <c r="CK73" s="122">
        <v>0</v>
      </c>
      <c r="CL73" s="122">
        <v>0</v>
      </c>
      <c r="CM73" s="122">
        <v>0</v>
      </c>
      <c r="CN73" s="122">
        <v>0</v>
      </c>
      <c r="CO73" s="122">
        <v>0</v>
      </c>
      <c r="CP73" s="122">
        <v>742255165890</v>
      </c>
      <c r="CQ73" s="122">
        <v>2763600083690</v>
      </c>
      <c r="CR73" s="115" t="s">
        <v>1010</v>
      </c>
      <c r="CS73" s="115" t="s">
        <v>1011</v>
      </c>
    </row>
    <row r="74" spans="1:97" ht="70.349999999999994" hidden="1" customHeight="1" x14ac:dyDescent="0.25">
      <c r="A74" s="114" t="s">
        <v>1012</v>
      </c>
      <c r="B74" s="115" t="s">
        <v>1013</v>
      </c>
      <c r="C74" s="115" t="s">
        <v>104</v>
      </c>
      <c r="D74" s="115" t="s">
        <v>549</v>
      </c>
      <c r="E74" s="116" t="s">
        <v>550</v>
      </c>
      <c r="F74" s="115" t="s">
        <v>551</v>
      </c>
      <c r="G74" s="115" t="s">
        <v>552</v>
      </c>
      <c r="H74" s="115" t="s">
        <v>553</v>
      </c>
      <c r="I74" s="116" t="s">
        <v>554</v>
      </c>
      <c r="J74" s="115" t="s">
        <v>555</v>
      </c>
      <c r="K74" s="115" t="s">
        <v>556</v>
      </c>
      <c r="L74" s="115" t="s">
        <v>478</v>
      </c>
      <c r="M74" s="115" t="s">
        <v>557</v>
      </c>
      <c r="N74" s="115" t="s">
        <v>556</v>
      </c>
      <c r="O74" s="115" t="s">
        <v>558</v>
      </c>
      <c r="P74" s="115" t="s">
        <v>559</v>
      </c>
      <c r="Q74" s="115" t="s">
        <v>560</v>
      </c>
      <c r="R74" s="115" t="s">
        <v>1014</v>
      </c>
      <c r="S74" s="115" t="s">
        <v>1015</v>
      </c>
      <c r="T74" s="115" t="s">
        <v>1016</v>
      </c>
      <c r="U74" s="115" t="s">
        <v>1017</v>
      </c>
      <c r="V74" s="115" t="s">
        <v>1018</v>
      </c>
      <c r="W74" s="115" t="s">
        <v>530</v>
      </c>
      <c r="X74" s="115" t="s">
        <v>125</v>
      </c>
      <c r="Y74" s="115" t="s">
        <v>126</v>
      </c>
      <c r="Z74" s="117">
        <v>1</v>
      </c>
      <c r="AA74" s="115" t="s">
        <v>186</v>
      </c>
      <c r="AB74" s="115" t="s">
        <v>566</v>
      </c>
      <c r="AC74" s="117">
        <v>1</v>
      </c>
      <c r="AD74" s="117">
        <v>1</v>
      </c>
      <c r="AE74" s="117">
        <v>1</v>
      </c>
      <c r="AF74" s="117">
        <v>1</v>
      </c>
      <c r="AG74" s="118" t="s">
        <v>1019</v>
      </c>
      <c r="AH74" s="118" t="s">
        <v>1020</v>
      </c>
      <c r="AI74" s="118" t="s">
        <v>1021</v>
      </c>
      <c r="AJ74" s="115" t="s">
        <v>1022</v>
      </c>
      <c r="AK74" s="115"/>
      <c r="AL74" s="115" t="s">
        <v>1023</v>
      </c>
      <c r="AM74" s="116">
        <v>1</v>
      </c>
      <c r="AN74" s="119">
        <v>1</v>
      </c>
      <c r="AO74" s="120" t="s">
        <v>135</v>
      </c>
      <c r="AP74" s="116">
        <v>259</v>
      </c>
      <c r="AQ74" s="119">
        <v>1</v>
      </c>
      <c r="AR74" s="120" t="s">
        <v>135</v>
      </c>
      <c r="AS74" s="116"/>
      <c r="AT74" s="121">
        <v>1</v>
      </c>
      <c r="AU74" s="120" t="s">
        <v>135</v>
      </c>
      <c r="AV74" s="117">
        <v>260</v>
      </c>
      <c r="AW74" s="121">
        <v>1</v>
      </c>
      <c r="AX74" s="120" t="s">
        <v>135</v>
      </c>
      <c r="AY74" s="122">
        <v>0</v>
      </c>
      <c r="AZ74" s="122">
        <v>0</v>
      </c>
      <c r="BA74" s="122">
        <v>595000000</v>
      </c>
      <c r="BB74" s="122">
        <v>0</v>
      </c>
      <c r="BC74" s="122">
        <v>0</v>
      </c>
      <c r="BD74" s="122">
        <v>0</v>
      </c>
      <c r="BE74" s="122">
        <v>0</v>
      </c>
      <c r="BF74" s="122">
        <v>0</v>
      </c>
      <c r="BG74" s="122">
        <v>0</v>
      </c>
      <c r="BH74" s="122">
        <v>0</v>
      </c>
      <c r="BI74" s="122">
        <v>595000000</v>
      </c>
      <c r="BJ74" s="122">
        <v>0</v>
      </c>
      <c r="BK74" s="122">
        <v>0</v>
      </c>
      <c r="BL74" s="122">
        <v>624750000</v>
      </c>
      <c r="BM74" s="122">
        <v>0</v>
      </c>
      <c r="BN74" s="122">
        <v>0</v>
      </c>
      <c r="BO74" s="122">
        <v>0</v>
      </c>
      <c r="BP74" s="122">
        <v>0</v>
      </c>
      <c r="BQ74" s="122">
        <v>0</v>
      </c>
      <c r="BR74" s="122">
        <v>0</v>
      </c>
      <c r="BS74" s="122">
        <v>0</v>
      </c>
      <c r="BT74" s="122">
        <v>624750000</v>
      </c>
      <c r="BU74" s="122">
        <v>0</v>
      </c>
      <c r="BV74" s="122">
        <v>0</v>
      </c>
      <c r="BW74" s="122">
        <v>655987500</v>
      </c>
      <c r="BX74" s="122">
        <v>0</v>
      </c>
      <c r="BY74" s="122">
        <v>0</v>
      </c>
      <c r="BZ74" s="122">
        <v>0</v>
      </c>
      <c r="CA74" s="122">
        <v>0</v>
      </c>
      <c r="CB74" s="122">
        <v>0</v>
      </c>
      <c r="CC74" s="122">
        <v>0</v>
      </c>
      <c r="CD74" s="122">
        <v>0</v>
      </c>
      <c r="CE74" s="122">
        <v>655987500</v>
      </c>
      <c r="CF74" s="122">
        <v>0</v>
      </c>
      <c r="CG74" s="122">
        <v>0</v>
      </c>
      <c r="CH74" s="122">
        <v>688786875</v>
      </c>
      <c r="CI74" s="122">
        <v>0</v>
      </c>
      <c r="CJ74" s="122">
        <v>0</v>
      </c>
      <c r="CK74" s="122">
        <v>0</v>
      </c>
      <c r="CL74" s="122">
        <v>0</v>
      </c>
      <c r="CM74" s="122">
        <v>0</v>
      </c>
      <c r="CN74" s="122">
        <v>0</v>
      </c>
      <c r="CO74" s="122">
        <v>0</v>
      </c>
      <c r="CP74" s="122">
        <v>688786875</v>
      </c>
      <c r="CQ74" s="122">
        <v>2564524375</v>
      </c>
      <c r="CR74" s="115" t="s">
        <v>1024</v>
      </c>
      <c r="CS74" s="115" t="s">
        <v>1025</v>
      </c>
    </row>
    <row r="75" spans="1:97" ht="70.349999999999994" hidden="1" customHeight="1" x14ac:dyDescent="0.25">
      <c r="A75" s="114" t="s">
        <v>1026</v>
      </c>
      <c r="B75" s="115" t="s">
        <v>1027</v>
      </c>
      <c r="C75" s="115" t="s">
        <v>104</v>
      </c>
      <c r="D75" s="115" t="s">
        <v>549</v>
      </c>
      <c r="E75" s="116" t="s">
        <v>550</v>
      </c>
      <c r="F75" s="115" t="s">
        <v>551</v>
      </c>
      <c r="G75" s="115" t="s">
        <v>552</v>
      </c>
      <c r="H75" s="115" t="s">
        <v>553</v>
      </c>
      <c r="I75" s="116" t="s">
        <v>554</v>
      </c>
      <c r="J75" s="115" t="s">
        <v>555</v>
      </c>
      <c r="K75" s="115" t="s">
        <v>556</v>
      </c>
      <c r="L75" s="115" t="s">
        <v>478</v>
      </c>
      <c r="M75" s="115" t="s">
        <v>557</v>
      </c>
      <c r="N75" s="115" t="s">
        <v>556</v>
      </c>
      <c r="O75" s="115" t="s">
        <v>558</v>
      </c>
      <c r="P75" s="115" t="s">
        <v>559</v>
      </c>
      <c r="Q75" s="115" t="s">
        <v>560</v>
      </c>
      <c r="R75" s="115" t="s">
        <v>1028</v>
      </c>
      <c r="S75" s="115" t="s">
        <v>1029</v>
      </c>
      <c r="T75" s="115" t="s">
        <v>1030</v>
      </c>
      <c r="U75" s="115" t="s">
        <v>1031</v>
      </c>
      <c r="V75" s="115" t="s">
        <v>1032</v>
      </c>
      <c r="W75" s="115" t="s">
        <v>674</v>
      </c>
      <c r="X75" s="115" t="s">
        <v>125</v>
      </c>
      <c r="Y75" s="115" t="s">
        <v>126</v>
      </c>
      <c r="Z75" s="117">
        <v>266</v>
      </c>
      <c r="AA75" s="115" t="s">
        <v>186</v>
      </c>
      <c r="AB75" s="115" t="s">
        <v>566</v>
      </c>
      <c r="AC75" s="117">
        <v>266</v>
      </c>
      <c r="AD75" s="117">
        <v>266</v>
      </c>
      <c r="AE75" s="117">
        <v>266</v>
      </c>
      <c r="AF75" s="117">
        <v>266</v>
      </c>
      <c r="AG75" s="118" t="s">
        <v>1033</v>
      </c>
      <c r="AH75" s="118" t="s">
        <v>1034</v>
      </c>
      <c r="AI75" s="118" t="s">
        <v>1035</v>
      </c>
      <c r="AJ75" s="115" t="s">
        <v>1036</v>
      </c>
      <c r="AK75" s="115"/>
      <c r="AL75" s="115" t="s">
        <v>1037</v>
      </c>
      <c r="AM75" s="116">
        <v>243</v>
      </c>
      <c r="AN75" s="119">
        <v>0.9135338345864662</v>
      </c>
      <c r="AO75" s="120" t="s">
        <v>174</v>
      </c>
      <c r="AP75" s="116">
        <v>251</v>
      </c>
      <c r="AQ75" s="119">
        <v>0.94360902255639101</v>
      </c>
      <c r="AR75" s="120" t="s">
        <v>174</v>
      </c>
      <c r="AS75" s="116"/>
      <c r="AT75" s="121">
        <v>0</v>
      </c>
      <c r="AU75" s="120" t="s">
        <v>175</v>
      </c>
      <c r="AV75" s="117">
        <v>494</v>
      </c>
      <c r="AW75" s="121">
        <v>1</v>
      </c>
      <c r="AX75" s="120" t="s">
        <v>135</v>
      </c>
      <c r="AY75" s="122">
        <v>0</v>
      </c>
      <c r="AZ75" s="122">
        <v>0</v>
      </c>
      <c r="BA75" s="122">
        <v>0</v>
      </c>
      <c r="BB75" s="122">
        <v>0</v>
      </c>
      <c r="BC75" s="122">
        <v>0</v>
      </c>
      <c r="BD75" s="122">
        <v>0</v>
      </c>
      <c r="BE75" s="122">
        <v>0</v>
      </c>
      <c r="BF75" s="122">
        <v>0</v>
      </c>
      <c r="BG75" s="122">
        <v>0</v>
      </c>
      <c r="BH75" s="122">
        <v>0</v>
      </c>
      <c r="BI75" s="122">
        <v>0</v>
      </c>
      <c r="BJ75" s="122">
        <v>0</v>
      </c>
      <c r="BK75" s="122">
        <v>0</v>
      </c>
      <c r="BL75" s="122">
        <v>0</v>
      </c>
      <c r="BM75" s="122">
        <v>0</v>
      </c>
      <c r="BN75" s="122">
        <v>0</v>
      </c>
      <c r="BO75" s="122">
        <v>0</v>
      </c>
      <c r="BP75" s="122">
        <v>0</v>
      </c>
      <c r="BQ75" s="122">
        <v>0</v>
      </c>
      <c r="BR75" s="122">
        <v>0</v>
      </c>
      <c r="BS75" s="122">
        <v>0</v>
      </c>
      <c r="BT75" s="122">
        <v>0</v>
      </c>
      <c r="BU75" s="122">
        <v>0</v>
      </c>
      <c r="BV75" s="122">
        <v>0</v>
      </c>
      <c r="BW75" s="122">
        <v>0</v>
      </c>
      <c r="BX75" s="122">
        <v>0</v>
      </c>
      <c r="BY75" s="122">
        <v>0</v>
      </c>
      <c r="BZ75" s="122">
        <v>0</v>
      </c>
      <c r="CA75" s="122">
        <v>0</v>
      </c>
      <c r="CB75" s="122">
        <v>0</v>
      </c>
      <c r="CC75" s="122">
        <v>0</v>
      </c>
      <c r="CD75" s="122">
        <v>0</v>
      </c>
      <c r="CE75" s="122">
        <v>0</v>
      </c>
      <c r="CF75" s="122">
        <v>0</v>
      </c>
      <c r="CG75" s="122">
        <v>0</v>
      </c>
      <c r="CH75" s="122">
        <v>0</v>
      </c>
      <c r="CI75" s="122">
        <v>0</v>
      </c>
      <c r="CJ75" s="122">
        <v>0</v>
      </c>
      <c r="CK75" s="122">
        <v>0</v>
      </c>
      <c r="CL75" s="122">
        <v>0</v>
      </c>
      <c r="CM75" s="122">
        <v>0</v>
      </c>
      <c r="CN75" s="122">
        <v>0</v>
      </c>
      <c r="CO75" s="122">
        <v>0</v>
      </c>
      <c r="CP75" s="122">
        <v>0</v>
      </c>
      <c r="CQ75" s="122">
        <v>0</v>
      </c>
      <c r="CR75" s="115" t="s">
        <v>1038</v>
      </c>
      <c r="CS75" s="115" t="s">
        <v>1039</v>
      </c>
    </row>
    <row r="76" spans="1:97" ht="70.349999999999994" hidden="1" customHeight="1" x14ac:dyDescent="0.25">
      <c r="A76" s="114" t="s">
        <v>1040</v>
      </c>
      <c r="B76" s="115" t="s">
        <v>1041</v>
      </c>
      <c r="C76" s="115" t="s">
        <v>104</v>
      </c>
      <c r="D76" s="115" t="s">
        <v>549</v>
      </c>
      <c r="E76" s="116" t="s">
        <v>550</v>
      </c>
      <c r="F76" s="115" t="s">
        <v>551</v>
      </c>
      <c r="G76" s="115" t="s">
        <v>552</v>
      </c>
      <c r="H76" s="115" t="s">
        <v>553</v>
      </c>
      <c r="I76" s="116" t="s">
        <v>554</v>
      </c>
      <c r="J76" s="115" t="s">
        <v>555</v>
      </c>
      <c r="K76" s="115" t="s">
        <v>556</v>
      </c>
      <c r="L76" s="115" t="s">
        <v>478</v>
      </c>
      <c r="M76" s="115" t="s">
        <v>557</v>
      </c>
      <c r="N76" s="115" t="s">
        <v>140</v>
      </c>
      <c r="O76" s="115" t="s">
        <v>141</v>
      </c>
      <c r="P76" s="115" t="s">
        <v>1042</v>
      </c>
      <c r="Q76" s="115" t="s">
        <v>1043</v>
      </c>
      <c r="R76" s="115" t="s">
        <v>1044</v>
      </c>
      <c r="S76" s="115" t="s">
        <v>1045</v>
      </c>
      <c r="T76" s="115" t="s">
        <v>1046</v>
      </c>
      <c r="U76" s="115" t="s">
        <v>1047</v>
      </c>
      <c r="V76" s="115" t="s">
        <v>1048</v>
      </c>
      <c r="W76" s="115" t="s">
        <v>1049</v>
      </c>
      <c r="X76" s="115" t="s">
        <v>247</v>
      </c>
      <c r="Y76" s="115" t="s">
        <v>126</v>
      </c>
      <c r="Z76" s="117">
        <v>1</v>
      </c>
      <c r="AA76" s="115" t="s">
        <v>127</v>
      </c>
      <c r="AB76" s="115" t="s">
        <v>566</v>
      </c>
      <c r="AC76" s="117">
        <v>0</v>
      </c>
      <c r="AD76" s="117">
        <v>0</v>
      </c>
      <c r="AE76" s="117">
        <v>0</v>
      </c>
      <c r="AF76" s="117">
        <v>1</v>
      </c>
      <c r="AG76" s="118"/>
      <c r="AH76" s="118"/>
      <c r="AI76" s="118"/>
      <c r="AJ76" s="115"/>
      <c r="AK76" s="115"/>
      <c r="AL76" s="115" t="s">
        <v>1050</v>
      </c>
      <c r="AM76" s="116"/>
      <c r="AN76" s="119"/>
      <c r="AO76" s="120"/>
      <c r="AP76" s="116"/>
      <c r="AQ76" s="119"/>
      <c r="AR76" s="120"/>
      <c r="AS76" s="116"/>
      <c r="AT76" s="121"/>
      <c r="AU76" s="120"/>
      <c r="AV76" s="117">
        <v>0</v>
      </c>
      <c r="AW76" s="121">
        <v>0</v>
      </c>
      <c r="AX76" s="120" t="s">
        <v>175</v>
      </c>
      <c r="AY76" s="122">
        <v>500000000</v>
      </c>
      <c r="AZ76" s="122">
        <v>0</v>
      </c>
      <c r="BA76" s="122">
        <v>0</v>
      </c>
      <c r="BB76" s="122">
        <v>0</v>
      </c>
      <c r="BC76" s="122">
        <v>0</v>
      </c>
      <c r="BD76" s="122">
        <v>0</v>
      </c>
      <c r="BE76" s="122">
        <v>0</v>
      </c>
      <c r="BF76" s="122">
        <v>0</v>
      </c>
      <c r="BG76" s="122">
        <v>0</v>
      </c>
      <c r="BH76" s="122">
        <v>0</v>
      </c>
      <c r="BI76" s="122">
        <v>500000000</v>
      </c>
      <c r="BJ76" s="122">
        <v>500000000</v>
      </c>
      <c r="BK76" s="122">
        <v>0</v>
      </c>
      <c r="BL76" s="122">
        <v>0</v>
      </c>
      <c r="BM76" s="122">
        <v>0</v>
      </c>
      <c r="BN76" s="122">
        <v>0</v>
      </c>
      <c r="BO76" s="122">
        <v>0</v>
      </c>
      <c r="BP76" s="122">
        <v>0</v>
      </c>
      <c r="BQ76" s="122">
        <v>0</v>
      </c>
      <c r="BR76" s="122">
        <v>0</v>
      </c>
      <c r="BS76" s="122">
        <v>0</v>
      </c>
      <c r="BT76" s="122">
        <v>500000000</v>
      </c>
      <c r="BU76" s="122">
        <v>500000000</v>
      </c>
      <c r="BV76" s="122">
        <v>0</v>
      </c>
      <c r="BW76" s="122">
        <v>0</v>
      </c>
      <c r="BX76" s="122">
        <v>0</v>
      </c>
      <c r="BY76" s="122">
        <v>0</v>
      </c>
      <c r="BZ76" s="122">
        <v>0</v>
      </c>
      <c r="CA76" s="122">
        <v>0</v>
      </c>
      <c r="CB76" s="122">
        <v>0</v>
      </c>
      <c r="CC76" s="122">
        <v>0</v>
      </c>
      <c r="CD76" s="122">
        <v>0</v>
      </c>
      <c r="CE76" s="122">
        <v>500000000</v>
      </c>
      <c r="CF76" s="122">
        <v>500000000</v>
      </c>
      <c r="CG76" s="122">
        <v>0</v>
      </c>
      <c r="CH76" s="122">
        <v>0</v>
      </c>
      <c r="CI76" s="122">
        <v>0</v>
      </c>
      <c r="CJ76" s="122">
        <v>0</v>
      </c>
      <c r="CK76" s="122">
        <v>0</v>
      </c>
      <c r="CL76" s="122">
        <v>0</v>
      </c>
      <c r="CM76" s="122">
        <v>0</v>
      </c>
      <c r="CN76" s="122">
        <v>0</v>
      </c>
      <c r="CO76" s="122">
        <v>0</v>
      </c>
      <c r="CP76" s="122">
        <v>500000000</v>
      </c>
      <c r="CQ76" s="122">
        <v>2000000000</v>
      </c>
      <c r="CR76" s="115"/>
      <c r="CS76" s="115" t="s">
        <v>1051</v>
      </c>
    </row>
    <row r="77" spans="1:97" ht="70.349999999999994" hidden="1" customHeight="1" x14ac:dyDescent="0.25">
      <c r="A77" s="114" t="s">
        <v>1052</v>
      </c>
      <c r="B77" s="115" t="s">
        <v>1053</v>
      </c>
      <c r="C77" s="115" t="s">
        <v>104</v>
      </c>
      <c r="D77" s="115" t="s">
        <v>1054</v>
      </c>
      <c r="E77" s="116" t="s">
        <v>1055</v>
      </c>
      <c r="F77" s="115" t="s">
        <v>1056</v>
      </c>
      <c r="G77" s="115" t="s">
        <v>552</v>
      </c>
      <c r="H77" s="115" t="s">
        <v>553</v>
      </c>
      <c r="I77" s="116" t="s">
        <v>1057</v>
      </c>
      <c r="J77" s="115" t="s">
        <v>555</v>
      </c>
      <c r="K77" s="115" t="s">
        <v>556</v>
      </c>
      <c r="L77" s="115" t="s">
        <v>478</v>
      </c>
      <c r="M77" s="115" t="s">
        <v>557</v>
      </c>
      <c r="N77" s="115" t="s">
        <v>556</v>
      </c>
      <c r="O77" s="115" t="s">
        <v>558</v>
      </c>
      <c r="P77" s="115" t="s">
        <v>559</v>
      </c>
      <c r="Q77" s="115" t="s">
        <v>560</v>
      </c>
      <c r="R77" s="115" t="s">
        <v>1058</v>
      </c>
      <c r="S77" s="115" t="s">
        <v>1059</v>
      </c>
      <c r="T77" s="115" t="s">
        <v>1060</v>
      </c>
      <c r="U77" s="115" t="s">
        <v>1061</v>
      </c>
      <c r="V77" s="115" t="s">
        <v>1062</v>
      </c>
      <c r="W77" s="115" t="s">
        <v>149</v>
      </c>
      <c r="X77" s="115" t="s">
        <v>125</v>
      </c>
      <c r="Y77" s="115" t="s">
        <v>126</v>
      </c>
      <c r="Z77" s="117">
        <v>1000</v>
      </c>
      <c r="AA77" s="115" t="s">
        <v>127</v>
      </c>
      <c r="AB77" s="115" t="s">
        <v>566</v>
      </c>
      <c r="AC77" s="117">
        <v>0</v>
      </c>
      <c r="AD77" s="117">
        <v>0</v>
      </c>
      <c r="AE77" s="117">
        <v>500</v>
      </c>
      <c r="AF77" s="117">
        <v>500</v>
      </c>
      <c r="AG77" s="118"/>
      <c r="AH77" s="118"/>
      <c r="AI77" s="118"/>
      <c r="AJ77" s="115" t="s">
        <v>1063</v>
      </c>
      <c r="AK77" s="115"/>
      <c r="AL77" s="115" t="s">
        <v>1064</v>
      </c>
      <c r="AM77" s="116"/>
      <c r="AN77" s="119"/>
      <c r="AO77" s="120"/>
      <c r="AP77" s="116"/>
      <c r="AQ77" s="119"/>
      <c r="AR77" s="120"/>
      <c r="AS77" s="116"/>
      <c r="AT77" s="121">
        <v>0</v>
      </c>
      <c r="AU77" s="120" t="s">
        <v>175</v>
      </c>
      <c r="AV77" s="117">
        <v>0</v>
      </c>
      <c r="AW77" s="121">
        <v>0</v>
      </c>
      <c r="AX77" s="120" t="s">
        <v>175</v>
      </c>
      <c r="AY77" s="122">
        <v>300000000</v>
      </c>
      <c r="AZ77" s="122">
        <v>0</v>
      </c>
      <c r="BA77" s="122">
        <v>0</v>
      </c>
      <c r="BB77" s="122">
        <v>0</v>
      </c>
      <c r="BC77" s="122">
        <v>0</v>
      </c>
      <c r="BD77" s="122">
        <v>0</v>
      </c>
      <c r="BE77" s="122">
        <v>0</v>
      </c>
      <c r="BF77" s="122">
        <v>0</v>
      </c>
      <c r="BG77" s="122">
        <v>0</v>
      </c>
      <c r="BH77" s="122">
        <v>0</v>
      </c>
      <c r="BI77" s="122">
        <v>300000000</v>
      </c>
      <c r="BJ77" s="122">
        <v>300000000</v>
      </c>
      <c r="BK77" s="122">
        <v>0</v>
      </c>
      <c r="BL77" s="122">
        <v>0</v>
      </c>
      <c r="BM77" s="122">
        <v>0</v>
      </c>
      <c r="BN77" s="122">
        <v>0</v>
      </c>
      <c r="BO77" s="122">
        <v>0</v>
      </c>
      <c r="BP77" s="122">
        <v>0</v>
      </c>
      <c r="BQ77" s="122">
        <v>0</v>
      </c>
      <c r="BR77" s="122">
        <v>0</v>
      </c>
      <c r="BS77" s="122">
        <v>0</v>
      </c>
      <c r="BT77" s="122">
        <v>300000000</v>
      </c>
      <c r="BU77" s="122">
        <v>300000000</v>
      </c>
      <c r="BV77" s="122">
        <v>0</v>
      </c>
      <c r="BW77" s="122">
        <v>0</v>
      </c>
      <c r="BX77" s="122">
        <v>0</v>
      </c>
      <c r="BY77" s="122">
        <v>0</v>
      </c>
      <c r="BZ77" s="122">
        <v>0</v>
      </c>
      <c r="CA77" s="122">
        <v>0</v>
      </c>
      <c r="CB77" s="122">
        <v>0</v>
      </c>
      <c r="CC77" s="122">
        <v>0</v>
      </c>
      <c r="CD77" s="122">
        <v>0</v>
      </c>
      <c r="CE77" s="122">
        <v>300000000</v>
      </c>
      <c r="CF77" s="122">
        <v>300000000</v>
      </c>
      <c r="CG77" s="122">
        <v>0</v>
      </c>
      <c r="CH77" s="122">
        <v>0</v>
      </c>
      <c r="CI77" s="122">
        <v>0</v>
      </c>
      <c r="CJ77" s="122">
        <v>0</v>
      </c>
      <c r="CK77" s="122">
        <v>0</v>
      </c>
      <c r="CL77" s="122">
        <v>0</v>
      </c>
      <c r="CM77" s="122">
        <v>0</v>
      </c>
      <c r="CN77" s="122">
        <v>0</v>
      </c>
      <c r="CO77" s="122">
        <v>0</v>
      </c>
      <c r="CP77" s="122">
        <v>300000000</v>
      </c>
      <c r="CQ77" s="122">
        <v>1200000000</v>
      </c>
      <c r="CR77" s="115"/>
      <c r="CS77" s="115" t="s">
        <v>1065</v>
      </c>
    </row>
    <row r="78" spans="1:97" ht="70.349999999999994" hidden="1" customHeight="1" x14ac:dyDescent="0.25">
      <c r="A78" s="114" t="s">
        <v>1066</v>
      </c>
      <c r="B78" s="115" t="s">
        <v>113</v>
      </c>
      <c r="C78" s="115" t="s">
        <v>104</v>
      </c>
      <c r="D78" s="115" t="s">
        <v>1067</v>
      </c>
      <c r="E78" s="116" t="s">
        <v>1068</v>
      </c>
      <c r="F78" s="115" t="s">
        <v>1056</v>
      </c>
      <c r="G78" s="115" t="s">
        <v>1069</v>
      </c>
      <c r="H78" s="115" t="s">
        <v>1070</v>
      </c>
      <c r="I78" s="116" t="s">
        <v>1071</v>
      </c>
      <c r="J78" s="115" t="s">
        <v>1072</v>
      </c>
      <c r="K78" s="115" t="s">
        <v>556</v>
      </c>
      <c r="L78" s="115" t="s">
        <v>668</v>
      </c>
      <c r="M78" s="115" t="s">
        <v>1073</v>
      </c>
      <c r="N78" s="115" t="s">
        <v>556</v>
      </c>
      <c r="O78" s="115" t="s">
        <v>558</v>
      </c>
      <c r="P78" s="115" t="s">
        <v>1074</v>
      </c>
      <c r="Q78" s="115" t="s">
        <v>1075</v>
      </c>
      <c r="R78" s="115" t="s">
        <v>1076</v>
      </c>
      <c r="S78" s="115" t="s">
        <v>1077</v>
      </c>
      <c r="T78" s="115" t="s">
        <v>1078</v>
      </c>
      <c r="U78" s="115" t="s">
        <v>1079</v>
      </c>
      <c r="V78" s="115" t="s">
        <v>1080</v>
      </c>
      <c r="W78" s="115" t="s">
        <v>1081</v>
      </c>
      <c r="X78" s="115" t="s">
        <v>125</v>
      </c>
      <c r="Y78" s="115" t="s">
        <v>126</v>
      </c>
      <c r="Z78" s="117">
        <v>30</v>
      </c>
      <c r="AA78" s="115" t="s">
        <v>127</v>
      </c>
      <c r="AB78" s="115" t="s">
        <v>566</v>
      </c>
      <c r="AC78" s="117">
        <v>0</v>
      </c>
      <c r="AD78" s="117">
        <v>10</v>
      </c>
      <c r="AE78" s="117">
        <v>10</v>
      </c>
      <c r="AF78" s="117">
        <v>10</v>
      </c>
      <c r="AG78" s="118"/>
      <c r="AH78" s="118" t="s">
        <v>1082</v>
      </c>
      <c r="AI78" s="118" t="s">
        <v>1083</v>
      </c>
      <c r="AJ78" s="115" t="s">
        <v>1084</v>
      </c>
      <c r="AK78" s="115"/>
      <c r="AL78" s="115" t="s">
        <v>1085</v>
      </c>
      <c r="AM78" s="116"/>
      <c r="AN78" s="119"/>
      <c r="AO78" s="120"/>
      <c r="AP78" s="116">
        <v>10</v>
      </c>
      <c r="AQ78" s="119">
        <v>1</v>
      </c>
      <c r="AR78" s="120" t="s">
        <v>135</v>
      </c>
      <c r="AS78" s="116"/>
      <c r="AT78" s="121">
        <v>0</v>
      </c>
      <c r="AU78" s="120" t="s">
        <v>175</v>
      </c>
      <c r="AV78" s="117">
        <v>10</v>
      </c>
      <c r="AW78" s="121">
        <v>0.33333333333333331</v>
      </c>
      <c r="AX78" s="120" t="s">
        <v>235</v>
      </c>
      <c r="AY78" s="122">
        <v>20000000</v>
      </c>
      <c r="AZ78" s="122">
        <v>0</v>
      </c>
      <c r="BA78" s="122">
        <v>0</v>
      </c>
      <c r="BB78" s="122">
        <v>0</v>
      </c>
      <c r="BC78" s="122">
        <v>0</v>
      </c>
      <c r="BD78" s="122">
        <v>0</v>
      </c>
      <c r="BE78" s="122">
        <v>0</v>
      </c>
      <c r="BF78" s="122">
        <v>0</v>
      </c>
      <c r="BG78" s="122">
        <v>0</v>
      </c>
      <c r="BH78" s="122">
        <v>50000000</v>
      </c>
      <c r="BI78" s="122">
        <v>70000000</v>
      </c>
      <c r="BJ78" s="122">
        <v>30000000</v>
      </c>
      <c r="BK78" s="122">
        <v>0</v>
      </c>
      <c r="BL78" s="122">
        <v>0</v>
      </c>
      <c r="BM78" s="122">
        <v>0</v>
      </c>
      <c r="BN78" s="122">
        <v>0</v>
      </c>
      <c r="BO78" s="122">
        <v>0</v>
      </c>
      <c r="BP78" s="122">
        <v>0</v>
      </c>
      <c r="BQ78" s="122">
        <v>0</v>
      </c>
      <c r="BR78" s="122">
        <v>0</v>
      </c>
      <c r="BS78" s="122">
        <v>52500000</v>
      </c>
      <c r="BT78" s="122">
        <v>82500000</v>
      </c>
      <c r="BU78" s="122">
        <v>30000000</v>
      </c>
      <c r="BV78" s="122">
        <v>0</v>
      </c>
      <c r="BW78" s="122">
        <v>0</v>
      </c>
      <c r="BX78" s="122">
        <v>0</v>
      </c>
      <c r="BY78" s="122">
        <v>0</v>
      </c>
      <c r="BZ78" s="122">
        <v>0</v>
      </c>
      <c r="CA78" s="122">
        <v>0</v>
      </c>
      <c r="CB78" s="122">
        <v>0</v>
      </c>
      <c r="CC78" s="122">
        <v>0</v>
      </c>
      <c r="CD78" s="122">
        <v>55125000</v>
      </c>
      <c r="CE78" s="122">
        <v>85125000</v>
      </c>
      <c r="CF78" s="122">
        <v>20000000</v>
      </c>
      <c r="CG78" s="122">
        <v>0</v>
      </c>
      <c r="CH78" s="122">
        <v>0</v>
      </c>
      <c r="CI78" s="122">
        <v>0</v>
      </c>
      <c r="CJ78" s="122">
        <v>0</v>
      </c>
      <c r="CK78" s="122">
        <v>0</v>
      </c>
      <c r="CL78" s="122">
        <v>0</v>
      </c>
      <c r="CM78" s="122">
        <v>0</v>
      </c>
      <c r="CN78" s="122">
        <v>0</v>
      </c>
      <c r="CO78" s="122">
        <v>57881250</v>
      </c>
      <c r="CP78" s="122">
        <v>77881250</v>
      </c>
      <c r="CQ78" s="122">
        <v>315506250</v>
      </c>
      <c r="CR78" s="115"/>
      <c r="CS78" s="115" t="s">
        <v>1080</v>
      </c>
    </row>
    <row r="79" spans="1:97" ht="70.349999999999994" hidden="1" customHeight="1" x14ac:dyDescent="0.25">
      <c r="A79" s="114" t="s">
        <v>1086</v>
      </c>
      <c r="B79" s="115" t="s">
        <v>103</v>
      </c>
      <c r="C79" s="115" t="s">
        <v>104</v>
      </c>
      <c r="D79" s="115" t="s">
        <v>1087</v>
      </c>
      <c r="E79" s="116" t="s">
        <v>1088</v>
      </c>
      <c r="F79" s="115" t="s">
        <v>1056</v>
      </c>
      <c r="G79" s="115" t="s">
        <v>552</v>
      </c>
      <c r="H79" s="115" t="s">
        <v>1070</v>
      </c>
      <c r="I79" s="116" t="s">
        <v>1071</v>
      </c>
      <c r="J79" s="115" t="s">
        <v>1072</v>
      </c>
      <c r="K79" s="115" t="s">
        <v>556</v>
      </c>
      <c r="L79" s="115" t="s">
        <v>668</v>
      </c>
      <c r="M79" s="115" t="s">
        <v>1073</v>
      </c>
      <c r="N79" s="115" t="s">
        <v>556</v>
      </c>
      <c r="O79" s="115" t="s">
        <v>558</v>
      </c>
      <c r="P79" s="115" t="s">
        <v>1074</v>
      </c>
      <c r="Q79" s="115" t="s">
        <v>1075</v>
      </c>
      <c r="R79" s="115" t="s">
        <v>1089</v>
      </c>
      <c r="S79" s="115" t="s">
        <v>1090</v>
      </c>
      <c r="T79" s="115" t="s">
        <v>1091</v>
      </c>
      <c r="U79" s="115" t="s">
        <v>1092</v>
      </c>
      <c r="V79" s="115" t="s">
        <v>1093</v>
      </c>
      <c r="W79" s="115" t="s">
        <v>530</v>
      </c>
      <c r="X79" s="115" t="s">
        <v>247</v>
      </c>
      <c r="Y79" s="115" t="s">
        <v>126</v>
      </c>
      <c r="Z79" s="117">
        <v>1</v>
      </c>
      <c r="AA79" s="115" t="s">
        <v>127</v>
      </c>
      <c r="AB79" s="115" t="s">
        <v>566</v>
      </c>
      <c r="AC79" s="117">
        <v>0</v>
      </c>
      <c r="AD79" s="117">
        <v>0</v>
      </c>
      <c r="AE79" s="117">
        <v>0</v>
      </c>
      <c r="AF79" s="117">
        <v>1</v>
      </c>
      <c r="AG79" s="118"/>
      <c r="AH79" s="118"/>
      <c r="AI79" s="118"/>
      <c r="AJ79" s="115"/>
      <c r="AK79" s="115"/>
      <c r="AL79" s="115" t="s">
        <v>1094</v>
      </c>
      <c r="AM79" s="116"/>
      <c r="AN79" s="119"/>
      <c r="AO79" s="120"/>
      <c r="AP79" s="116"/>
      <c r="AQ79" s="119"/>
      <c r="AR79" s="120"/>
      <c r="AS79" s="116"/>
      <c r="AT79" s="121"/>
      <c r="AU79" s="120"/>
      <c r="AV79" s="117">
        <v>0</v>
      </c>
      <c r="AW79" s="121">
        <v>0</v>
      </c>
      <c r="AX79" s="120" t="s">
        <v>175</v>
      </c>
      <c r="AY79" s="122">
        <v>0</v>
      </c>
      <c r="AZ79" s="122">
        <v>0</v>
      </c>
      <c r="BA79" s="122">
        <v>0</v>
      </c>
      <c r="BB79" s="122">
        <v>0</v>
      </c>
      <c r="BC79" s="122">
        <v>0</v>
      </c>
      <c r="BD79" s="122">
        <v>0</v>
      </c>
      <c r="BE79" s="122">
        <v>0</v>
      </c>
      <c r="BF79" s="122">
        <v>0</v>
      </c>
      <c r="BG79" s="122">
        <v>0</v>
      </c>
      <c r="BH79" s="122">
        <v>0</v>
      </c>
      <c r="BI79" s="122">
        <v>0</v>
      </c>
      <c r="BJ79" s="122">
        <v>0</v>
      </c>
      <c r="BK79" s="122">
        <v>0</v>
      </c>
      <c r="BL79" s="122">
        <v>0</v>
      </c>
      <c r="BM79" s="122">
        <v>0</v>
      </c>
      <c r="BN79" s="122">
        <v>0</v>
      </c>
      <c r="BO79" s="122">
        <v>0</v>
      </c>
      <c r="BP79" s="122">
        <v>0</v>
      </c>
      <c r="BQ79" s="122">
        <v>0</v>
      </c>
      <c r="BR79" s="122">
        <v>0</v>
      </c>
      <c r="BS79" s="122">
        <v>0</v>
      </c>
      <c r="BT79" s="122">
        <v>0</v>
      </c>
      <c r="BU79" s="122">
        <v>0</v>
      </c>
      <c r="BV79" s="122">
        <v>0</v>
      </c>
      <c r="BW79" s="122">
        <v>0</v>
      </c>
      <c r="BX79" s="122">
        <v>0</v>
      </c>
      <c r="BY79" s="122">
        <v>0</v>
      </c>
      <c r="BZ79" s="122">
        <v>0</v>
      </c>
      <c r="CA79" s="122">
        <v>0</v>
      </c>
      <c r="CB79" s="122">
        <v>0</v>
      </c>
      <c r="CC79" s="122">
        <v>0</v>
      </c>
      <c r="CD79" s="122">
        <v>0</v>
      </c>
      <c r="CE79" s="122">
        <v>0</v>
      </c>
      <c r="CF79" s="122">
        <v>0</v>
      </c>
      <c r="CG79" s="122">
        <v>0</v>
      </c>
      <c r="CH79" s="122">
        <v>0</v>
      </c>
      <c r="CI79" s="122">
        <v>0</v>
      </c>
      <c r="CJ79" s="122">
        <v>0</v>
      </c>
      <c r="CK79" s="122">
        <v>0</v>
      </c>
      <c r="CL79" s="122">
        <v>0</v>
      </c>
      <c r="CM79" s="122">
        <v>0</v>
      </c>
      <c r="CN79" s="122">
        <v>0</v>
      </c>
      <c r="CO79" s="122">
        <v>0</v>
      </c>
      <c r="CP79" s="122">
        <v>0</v>
      </c>
      <c r="CQ79" s="122">
        <v>0</v>
      </c>
      <c r="CR79" s="115"/>
      <c r="CS79" s="115"/>
    </row>
    <row r="80" spans="1:97" ht="70.349999999999994" hidden="1" customHeight="1" x14ac:dyDescent="0.25">
      <c r="A80" s="114" t="s">
        <v>1095</v>
      </c>
      <c r="B80" s="115" t="s">
        <v>139</v>
      </c>
      <c r="C80" s="115" t="s">
        <v>104</v>
      </c>
      <c r="D80" s="115" t="s">
        <v>1087</v>
      </c>
      <c r="E80" s="116" t="s">
        <v>1088</v>
      </c>
      <c r="F80" s="115" t="s">
        <v>1056</v>
      </c>
      <c r="G80" s="115" t="s">
        <v>552</v>
      </c>
      <c r="H80" s="115" t="s">
        <v>1070</v>
      </c>
      <c r="I80" s="116" t="s">
        <v>1071</v>
      </c>
      <c r="J80" s="115" t="s">
        <v>1096</v>
      </c>
      <c r="K80" s="115" t="s">
        <v>556</v>
      </c>
      <c r="L80" s="115" t="s">
        <v>668</v>
      </c>
      <c r="M80" s="115" t="s">
        <v>1073</v>
      </c>
      <c r="N80" s="115" t="s">
        <v>556</v>
      </c>
      <c r="O80" s="115" t="s">
        <v>558</v>
      </c>
      <c r="P80" s="115" t="s">
        <v>1074</v>
      </c>
      <c r="Q80" s="115" t="s">
        <v>1075</v>
      </c>
      <c r="R80" s="115" t="s">
        <v>1097</v>
      </c>
      <c r="S80" s="115" t="s">
        <v>1098</v>
      </c>
      <c r="T80" s="115" t="s">
        <v>1099</v>
      </c>
      <c r="U80" s="115" t="s">
        <v>1100</v>
      </c>
      <c r="V80" s="115" t="s">
        <v>1101</v>
      </c>
      <c r="W80" s="115" t="s">
        <v>514</v>
      </c>
      <c r="X80" s="115" t="s">
        <v>125</v>
      </c>
      <c r="Y80" s="115" t="s">
        <v>126</v>
      </c>
      <c r="Z80" s="117">
        <v>60</v>
      </c>
      <c r="AA80" s="115" t="s">
        <v>127</v>
      </c>
      <c r="AB80" s="115" t="s">
        <v>566</v>
      </c>
      <c r="AC80" s="117">
        <v>0</v>
      </c>
      <c r="AD80" s="117">
        <v>15</v>
      </c>
      <c r="AE80" s="117">
        <v>15</v>
      </c>
      <c r="AF80" s="117">
        <v>30</v>
      </c>
      <c r="AG80" s="118" t="s">
        <v>1102</v>
      </c>
      <c r="AH80" s="118"/>
      <c r="AI80" s="118"/>
      <c r="AJ80" s="115" t="s">
        <v>1103</v>
      </c>
      <c r="AK80" s="115"/>
      <c r="AL80" s="115" t="s">
        <v>1104</v>
      </c>
      <c r="AM80" s="116">
        <v>1710</v>
      </c>
      <c r="AN80" s="119">
        <v>1</v>
      </c>
      <c r="AO80" s="120" t="s">
        <v>135</v>
      </c>
      <c r="AP80" s="116">
        <v>0</v>
      </c>
      <c r="AQ80" s="119">
        <v>1</v>
      </c>
      <c r="AR80" s="120" t="s">
        <v>135</v>
      </c>
      <c r="AS80" s="116"/>
      <c r="AT80" s="121">
        <v>1</v>
      </c>
      <c r="AU80" s="120" t="s">
        <v>135</v>
      </c>
      <c r="AV80" s="117">
        <v>1710</v>
      </c>
      <c r="AW80" s="121">
        <v>1</v>
      </c>
      <c r="AX80" s="120" t="s">
        <v>135</v>
      </c>
      <c r="AY80" s="122">
        <v>0</v>
      </c>
      <c r="AZ80" s="122">
        <v>0</v>
      </c>
      <c r="BA80" s="122">
        <v>0</v>
      </c>
      <c r="BB80" s="122">
        <v>0</v>
      </c>
      <c r="BC80" s="122">
        <v>0</v>
      </c>
      <c r="BD80" s="122">
        <v>0</v>
      </c>
      <c r="BE80" s="122">
        <v>0</v>
      </c>
      <c r="BF80" s="122">
        <v>0</v>
      </c>
      <c r="BG80" s="122">
        <v>0</v>
      </c>
      <c r="BH80" s="122">
        <v>0</v>
      </c>
      <c r="BI80" s="122">
        <v>0</v>
      </c>
      <c r="BJ80" s="122">
        <v>0</v>
      </c>
      <c r="BK80" s="122">
        <v>0</v>
      </c>
      <c r="BL80" s="122">
        <v>0</v>
      </c>
      <c r="BM80" s="122">
        <v>0</v>
      </c>
      <c r="BN80" s="122">
        <v>0</v>
      </c>
      <c r="BO80" s="122">
        <v>0</v>
      </c>
      <c r="BP80" s="122">
        <v>0</v>
      </c>
      <c r="BQ80" s="122">
        <v>0</v>
      </c>
      <c r="BR80" s="122">
        <v>0</v>
      </c>
      <c r="BS80" s="122">
        <v>0</v>
      </c>
      <c r="BT80" s="122">
        <v>0</v>
      </c>
      <c r="BU80" s="122">
        <v>0</v>
      </c>
      <c r="BV80" s="122">
        <v>0</v>
      </c>
      <c r="BW80" s="122">
        <v>0</v>
      </c>
      <c r="BX80" s="122">
        <v>0</v>
      </c>
      <c r="BY80" s="122">
        <v>0</v>
      </c>
      <c r="BZ80" s="122">
        <v>0</v>
      </c>
      <c r="CA80" s="122">
        <v>0</v>
      </c>
      <c r="CB80" s="122">
        <v>0</v>
      </c>
      <c r="CC80" s="122">
        <v>0</v>
      </c>
      <c r="CD80" s="122">
        <v>0</v>
      </c>
      <c r="CE80" s="122">
        <v>0</v>
      </c>
      <c r="CF80" s="122">
        <v>0</v>
      </c>
      <c r="CG80" s="122">
        <v>0</v>
      </c>
      <c r="CH80" s="122">
        <v>0</v>
      </c>
      <c r="CI80" s="122">
        <v>0</v>
      </c>
      <c r="CJ80" s="122">
        <v>0</v>
      </c>
      <c r="CK80" s="122">
        <v>0</v>
      </c>
      <c r="CL80" s="122">
        <v>0</v>
      </c>
      <c r="CM80" s="122">
        <v>0</v>
      </c>
      <c r="CN80" s="122">
        <v>0</v>
      </c>
      <c r="CO80" s="122">
        <v>0</v>
      </c>
      <c r="CP80" s="122">
        <v>0</v>
      </c>
      <c r="CQ80" s="122">
        <v>0</v>
      </c>
      <c r="CR80" s="115"/>
      <c r="CS80" s="115"/>
    </row>
    <row r="81" spans="1:97" ht="70.349999999999994" hidden="1" customHeight="1" x14ac:dyDescent="0.25">
      <c r="A81" s="114" t="s">
        <v>1105</v>
      </c>
      <c r="B81" s="115" t="s">
        <v>179</v>
      </c>
      <c r="C81" s="115" t="s">
        <v>104</v>
      </c>
      <c r="D81" s="115" t="s">
        <v>1067</v>
      </c>
      <c r="E81" s="116" t="s">
        <v>1068</v>
      </c>
      <c r="F81" s="115" t="s">
        <v>1056</v>
      </c>
      <c r="G81" s="115" t="s">
        <v>1069</v>
      </c>
      <c r="H81" s="115" t="s">
        <v>1070</v>
      </c>
      <c r="I81" s="116" t="s">
        <v>1071</v>
      </c>
      <c r="J81" s="115" t="s">
        <v>1072</v>
      </c>
      <c r="K81" s="115" t="s">
        <v>556</v>
      </c>
      <c r="L81" s="115" t="s">
        <v>668</v>
      </c>
      <c r="M81" s="115" t="s">
        <v>1073</v>
      </c>
      <c r="N81" s="115" t="s">
        <v>556</v>
      </c>
      <c r="O81" s="115" t="s">
        <v>558</v>
      </c>
      <c r="P81" s="115" t="s">
        <v>1074</v>
      </c>
      <c r="Q81" s="115" t="s">
        <v>1075</v>
      </c>
      <c r="R81" s="115" t="s">
        <v>1106</v>
      </c>
      <c r="S81" s="115" t="s">
        <v>1107</v>
      </c>
      <c r="T81" s="115" t="s">
        <v>1108</v>
      </c>
      <c r="U81" s="115" t="s">
        <v>1109</v>
      </c>
      <c r="V81" s="115" t="s">
        <v>1110</v>
      </c>
      <c r="W81" s="115" t="s">
        <v>514</v>
      </c>
      <c r="X81" s="115" t="s">
        <v>125</v>
      </c>
      <c r="Y81" s="115" t="s">
        <v>126</v>
      </c>
      <c r="Z81" s="117">
        <v>100</v>
      </c>
      <c r="AA81" s="115" t="s">
        <v>127</v>
      </c>
      <c r="AB81" s="115" t="s">
        <v>566</v>
      </c>
      <c r="AC81" s="117">
        <v>0</v>
      </c>
      <c r="AD81" s="117">
        <v>30</v>
      </c>
      <c r="AE81" s="117">
        <v>30</v>
      </c>
      <c r="AF81" s="117">
        <v>40</v>
      </c>
      <c r="AG81" s="118"/>
      <c r="AH81" s="118" t="s">
        <v>1111</v>
      </c>
      <c r="AI81" s="118" t="s">
        <v>1112</v>
      </c>
      <c r="AJ81" s="115" t="s">
        <v>1113</v>
      </c>
      <c r="AK81" s="115"/>
      <c r="AL81" s="115" t="s">
        <v>1114</v>
      </c>
      <c r="AM81" s="116"/>
      <c r="AN81" s="119"/>
      <c r="AO81" s="120"/>
      <c r="AP81" s="116">
        <v>2464</v>
      </c>
      <c r="AQ81" s="119">
        <v>1</v>
      </c>
      <c r="AR81" s="120" t="s">
        <v>135</v>
      </c>
      <c r="AS81" s="116"/>
      <c r="AT81" s="121">
        <v>1</v>
      </c>
      <c r="AU81" s="120" t="s">
        <v>135</v>
      </c>
      <c r="AV81" s="117">
        <v>2464</v>
      </c>
      <c r="AW81" s="121">
        <v>1</v>
      </c>
      <c r="AX81" s="120" t="s">
        <v>135</v>
      </c>
      <c r="AY81" s="122">
        <v>0</v>
      </c>
      <c r="AZ81" s="122">
        <v>0</v>
      </c>
      <c r="BA81" s="122">
        <v>0</v>
      </c>
      <c r="BB81" s="122">
        <v>0</v>
      </c>
      <c r="BC81" s="122">
        <v>0</v>
      </c>
      <c r="BD81" s="122">
        <v>0</v>
      </c>
      <c r="BE81" s="122">
        <v>0</v>
      </c>
      <c r="BF81" s="122">
        <v>0</v>
      </c>
      <c r="BG81" s="122">
        <v>0</v>
      </c>
      <c r="BH81" s="122">
        <v>0</v>
      </c>
      <c r="BI81" s="122">
        <v>0</v>
      </c>
      <c r="BJ81" s="122">
        <v>0</v>
      </c>
      <c r="BK81" s="122">
        <v>0</v>
      </c>
      <c r="BL81" s="122">
        <v>0</v>
      </c>
      <c r="BM81" s="122">
        <v>0</v>
      </c>
      <c r="BN81" s="122">
        <v>0</v>
      </c>
      <c r="BO81" s="122">
        <v>0</v>
      </c>
      <c r="BP81" s="122">
        <v>0</v>
      </c>
      <c r="BQ81" s="122">
        <v>0</v>
      </c>
      <c r="BR81" s="122">
        <v>0</v>
      </c>
      <c r="BS81" s="122">
        <v>0</v>
      </c>
      <c r="BT81" s="122">
        <v>0</v>
      </c>
      <c r="BU81" s="122">
        <v>0</v>
      </c>
      <c r="BV81" s="122">
        <v>0</v>
      </c>
      <c r="BW81" s="122">
        <v>0</v>
      </c>
      <c r="BX81" s="122">
        <v>0</v>
      </c>
      <c r="BY81" s="122">
        <v>0</v>
      </c>
      <c r="BZ81" s="122">
        <v>0</v>
      </c>
      <c r="CA81" s="122">
        <v>0</v>
      </c>
      <c r="CB81" s="122">
        <v>0</v>
      </c>
      <c r="CC81" s="122">
        <v>0</v>
      </c>
      <c r="CD81" s="122">
        <v>0</v>
      </c>
      <c r="CE81" s="122">
        <v>0</v>
      </c>
      <c r="CF81" s="122">
        <v>0</v>
      </c>
      <c r="CG81" s="122">
        <v>0</v>
      </c>
      <c r="CH81" s="122">
        <v>0</v>
      </c>
      <c r="CI81" s="122">
        <v>0</v>
      </c>
      <c r="CJ81" s="122">
        <v>0</v>
      </c>
      <c r="CK81" s="122">
        <v>0</v>
      </c>
      <c r="CL81" s="122">
        <v>0</v>
      </c>
      <c r="CM81" s="122">
        <v>0</v>
      </c>
      <c r="CN81" s="122">
        <v>0</v>
      </c>
      <c r="CO81" s="122">
        <v>0</v>
      </c>
      <c r="CP81" s="122">
        <v>0</v>
      </c>
      <c r="CQ81" s="122">
        <v>0</v>
      </c>
      <c r="CR81" s="115"/>
      <c r="CS81" s="115" t="s">
        <v>1115</v>
      </c>
    </row>
    <row r="82" spans="1:97" ht="70.349999999999994" hidden="1" customHeight="1" x14ac:dyDescent="0.25">
      <c r="A82" s="114" t="s">
        <v>1116</v>
      </c>
      <c r="B82" s="115" t="s">
        <v>254</v>
      </c>
      <c r="C82" s="115" t="s">
        <v>104</v>
      </c>
      <c r="D82" s="115" t="s">
        <v>1067</v>
      </c>
      <c r="E82" s="116" t="s">
        <v>1068</v>
      </c>
      <c r="F82" s="115" t="s">
        <v>1056</v>
      </c>
      <c r="G82" s="115" t="s">
        <v>1069</v>
      </c>
      <c r="H82" s="115" t="s">
        <v>1070</v>
      </c>
      <c r="I82" s="116" t="s">
        <v>1071</v>
      </c>
      <c r="J82" s="115" t="s">
        <v>1072</v>
      </c>
      <c r="K82" s="115" t="s">
        <v>556</v>
      </c>
      <c r="L82" s="115" t="s">
        <v>668</v>
      </c>
      <c r="M82" s="115" t="s">
        <v>1073</v>
      </c>
      <c r="N82" s="115" t="s">
        <v>556</v>
      </c>
      <c r="O82" s="115" t="s">
        <v>558</v>
      </c>
      <c r="P82" s="115" t="s">
        <v>1074</v>
      </c>
      <c r="Q82" s="115" t="s">
        <v>1075</v>
      </c>
      <c r="R82" s="115" t="s">
        <v>1117</v>
      </c>
      <c r="S82" s="115" t="s">
        <v>1118</v>
      </c>
      <c r="T82" s="115" t="s">
        <v>1119</v>
      </c>
      <c r="U82" s="115" t="s">
        <v>1120</v>
      </c>
      <c r="V82" s="115" t="s">
        <v>1121</v>
      </c>
      <c r="W82" s="115" t="s">
        <v>514</v>
      </c>
      <c r="X82" s="115" t="s">
        <v>125</v>
      </c>
      <c r="Y82" s="115" t="s">
        <v>126</v>
      </c>
      <c r="Z82" s="117">
        <v>630</v>
      </c>
      <c r="AA82" s="115" t="s">
        <v>127</v>
      </c>
      <c r="AB82" s="115" t="s">
        <v>1122</v>
      </c>
      <c r="AC82" s="117">
        <v>80</v>
      </c>
      <c r="AD82" s="117">
        <v>150</v>
      </c>
      <c r="AE82" s="117">
        <v>150</v>
      </c>
      <c r="AF82" s="117">
        <v>250</v>
      </c>
      <c r="AG82" s="118" t="s">
        <v>1123</v>
      </c>
      <c r="AH82" s="118" t="s">
        <v>1124</v>
      </c>
      <c r="AI82" s="118"/>
      <c r="AJ82" s="115" t="s">
        <v>1125</v>
      </c>
      <c r="AK82" s="115"/>
      <c r="AL82" s="115" t="s">
        <v>1104</v>
      </c>
      <c r="AM82" s="116">
        <v>130</v>
      </c>
      <c r="AN82" s="119">
        <v>1</v>
      </c>
      <c r="AO82" s="120" t="s">
        <v>135</v>
      </c>
      <c r="AP82" s="116">
        <v>0</v>
      </c>
      <c r="AQ82" s="119">
        <v>0.33333333333333331</v>
      </c>
      <c r="AR82" s="120" t="s">
        <v>235</v>
      </c>
      <c r="AS82" s="116"/>
      <c r="AT82" s="121">
        <v>0</v>
      </c>
      <c r="AU82" s="120" t="s">
        <v>175</v>
      </c>
      <c r="AV82" s="117">
        <v>130</v>
      </c>
      <c r="AW82" s="121">
        <v>0.20634920634920634</v>
      </c>
      <c r="AX82" s="120" t="s">
        <v>175</v>
      </c>
      <c r="AY82" s="122">
        <v>100000000</v>
      </c>
      <c r="AZ82" s="122">
        <v>0</v>
      </c>
      <c r="BA82" s="122">
        <v>0</v>
      </c>
      <c r="BB82" s="122">
        <v>0</v>
      </c>
      <c r="BC82" s="122">
        <v>0</v>
      </c>
      <c r="BD82" s="122">
        <v>0</v>
      </c>
      <c r="BE82" s="122">
        <v>0</v>
      </c>
      <c r="BF82" s="122">
        <v>0</v>
      </c>
      <c r="BG82" s="122">
        <v>2100000000</v>
      </c>
      <c r="BH82" s="122">
        <v>214285714.2857143</v>
      </c>
      <c r="BI82" s="122">
        <v>2414285714.2857141</v>
      </c>
      <c r="BJ82" s="122">
        <v>105000000</v>
      </c>
      <c r="BK82" s="122">
        <v>0</v>
      </c>
      <c r="BL82" s="122">
        <v>0</v>
      </c>
      <c r="BM82" s="122">
        <v>0</v>
      </c>
      <c r="BN82" s="122">
        <v>0</v>
      </c>
      <c r="BO82" s="122">
        <v>0</v>
      </c>
      <c r="BP82" s="122">
        <v>0</v>
      </c>
      <c r="BQ82" s="122">
        <v>0</v>
      </c>
      <c r="BR82" s="122">
        <v>1995000000</v>
      </c>
      <c r="BS82" s="122">
        <v>225000000</v>
      </c>
      <c r="BT82" s="122">
        <v>2325000000</v>
      </c>
      <c r="BU82" s="122">
        <v>110250000</v>
      </c>
      <c r="BV82" s="122">
        <v>0</v>
      </c>
      <c r="BW82" s="122">
        <v>0</v>
      </c>
      <c r="BX82" s="122">
        <v>0</v>
      </c>
      <c r="BY82" s="122">
        <v>0</v>
      </c>
      <c r="BZ82" s="122">
        <v>0</v>
      </c>
      <c r="CA82" s="122">
        <v>0</v>
      </c>
      <c r="CB82" s="122">
        <v>0</v>
      </c>
      <c r="CC82" s="122">
        <v>2094750000</v>
      </c>
      <c r="CD82" s="122">
        <v>236250000</v>
      </c>
      <c r="CE82" s="122">
        <v>2441250000</v>
      </c>
      <c r="CF82" s="122">
        <v>115762500</v>
      </c>
      <c r="CG82" s="122">
        <v>0</v>
      </c>
      <c r="CH82" s="122">
        <v>0</v>
      </c>
      <c r="CI82" s="122">
        <v>0</v>
      </c>
      <c r="CJ82" s="122">
        <v>0</v>
      </c>
      <c r="CK82" s="122">
        <v>0</v>
      </c>
      <c r="CL82" s="122">
        <v>0</v>
      </c>
      <c r="CM82" s="122">
        <v>0</v>
      </c>
      <c r="CN82" s="122">
        <v>2199487500</v>
      </c>
      <c r="CO82" s="122">
        <v>248062500</v>
      </c>
      <c r="CP82" s="122">
        <v>2563312500</v>
      </c>
      <c r="CQ82" s="122">
        <v>9743848214.2857113</v>
      </c>
      <c r="CR82" s="115" t="s">
        <v>1126</v>
      </c>
      <c r="CS82" s="115" t="s">
        <v>1115</v>
      </c>
    </row>
    <row r="83" spans="1:97" ht="70.349999999999994" hidden="1" customHeight="1" x14ac:dyDescent="0.25">
      <c r="A83" s="114" t="s">
        <v>1127</v>
      </c>
      <c r="B83" s="115" t="s">
        <v>374</v>
      </c>
      <c r="C83" s="115" t="s">
        <v>104</v>
      </c>
      <c r="D83" s="115" t="s">
        <v>1087</v>
      </c>
      <c r="E83" s="116" t="s">
        <v>1088</v>
      </c>
      <c r="F83" s="115" t="s">
        <v>1056</v>
      </c>
      <c r="G83" s="115" t="s">
        <v>552</v>
      </c>
      <c r="H83" s="115" t="s">
        <v>1070</v>
      </c>
      <c r="I83" s="116" t="s">
        <v>1128</v>
      </c>
      <c r="J83" s="115" t="s">
        <v>1072</v>
      </c>
      <c r="K83" s="115" t="s">
        <v>556</v>
      </c>
      <c r="L83" s="115" t="s">
        <v>668</v>
      </c>
      <c r="M83" s="115" t="s">
        <v>1073</v>
      </c>
      <c r="N83" s="115" t="s">
        <v>556</v>
      </c>
      <c r="O83" s="115" t="s">
        <v>558</v>
      </c>
      <c r="P83" s="115" t="s">
        <v>1074</v>
      </c>
      <c r="Q83" s="115" t="s">
        <v>1075</v>
      </c>
      <c r="R83" s="115" t="s">
        <v>1129</v>
      </c>
      <c r="S83" s="115" t="s">
        <v>1130</v>
      </c>
      <c r="T83" s="115" t="s">
        <v>1131</v>
      </c>
      <c r="U83" s="115" t="s">
        <v>1132</v>
      </c>
      <c r="V83" s="115" t="s">
        <v>1133</v>
      </c>
      <c r="W83" s="115" t="s">
        <v>1134</v>
      </c>
      <c r="X83" s="115" t="s">
        <v>125</v>
      </c>
      <c r="Y83" s="115" t="s">
        <v>126</v>
      </c>
      <c r="Z83" s="117">
        <v>1</v>
      </c>
      <c r="AA83" s="115" t="s">
        <v>127</v>
      </c>
      <c r="AB83" s="115" t="s">
        <v>566</v>
      </c>
      <c r="AC83" s="117">
        <v>0</v>
      </c>
      <c r="AD83" s="117">
        <v>0</v>
      </c>
      <c r="AE83" s="117">
        <v>0</v>
      </c>
      <c r="AF83" s="117">
        <v>1</v>
      </c>
      <c r="AG83" s="118"/>
      <c r="AH83" s="118"/>
      <c r="AI83" s="118"/>
      <c r="AJ83" s="115"/>
      <c r="AK83" s="115"/>
      <c r="AL83" s="115"/>
      <c r="AM83" s="116"/>
      <c r="AN83" s="119"/>
      <c r="AO83" s="120"/>
      <c r="AP83" s="116"/>
      <c r="AQ83" s="119"/>
      <c r="AR83" s="120"/>
      <c r="AS83" s="116"/>
      <c r="AT83" s="121"/>
      <c r="AU83" s="120"/>
      <c r="AV83" s="117">
        <v>0</v>
      </c>
      <c r="AW83" s="121">
        <v>0</v>
      </c>
      <c r="AX83" s="120" t="s">
        <v>175</v>
      </c>
      <c r="AY83" s="122">
        <v>0</v>
      </c>
      <c r="AZ83" s="122">
        <v>0</v>
      </c>
      <c r="BA83" s="122">
        <v>0</v>
      </c>
      <c r="BB83" s="122">
        <v>0</v>
      </c>
      <c r="BC83" s="122">
        <v>0</v>
      </c>
      <c r="BD83" s="122">
        <v>0</v>
      </c>
      <c r="BE83" s="122">
        <v>0</v>
      </c>
      <c r="BF83" s="122">
        <v>0</v>
      </c>
      <c r="BG83" s="122">
        <v>0</v>
      </c>
      <c r="BH83" s="122">
        <v>0</v>
      </c>
      <c r="BI83" s="122">
        <v>0</v>
      </c>
      <c r="BJ83" s="122">
        <v>0</v>
      </c>
      <c r="BK83" s="122">
        <v>0</v>
      </c>
      <c r="BL83" s="122">
        <v>0</v>
      </c>
      <c r="BM83" s="122">
        <v>0</v>
      </c>
      <c r="BN83" s="122">
        <v>0</v>
      </c>
      <c r="BO83" s="122">
        <v>0</v>
      </c>
      <c r="BP83" s="122">
        <v>0</v>
      </c>
      <c r="BQ83" s="122">
        <v>0</v>
      </c>
      <c r="BR83" s="122">
        <v>0</v>
      </c>
      <c r="BS83" s="122">
        <v>0</v>
      </c>
      <c r="BT83" s="122">
        <v>0</v>
      </c>
      <c r="BU83" s="122">
        <v>0</v>
      </c>
      <c r="BV83" s="122">
        <v>0</v>
      </c>
      <c r="BW83" s="122">
        <v>0</v>
      </c>
      <c r="BX83" s="122">
        <v>0</v>
      </c>
      <c r="BY83" s="122">
        <v>0</v>
      </c>
      <c r="BZ83" s="122">
        <v>0</v>
      </c>
      <c r="CA83" s="122">
        <v>0</v>
      </c>
      <c r="CB83" s="122">
        <v>0</v>
      </c>
      <c r="CC83" s="122">
        <v>0</v>
      </c>
      <c r="CD83" s="122">
        <v>0</v>
      </c>
      <c r="CE83" s="122">
        <v>0</v>
      </c>
      <c r="CF83" s="122">
        <v>0</v>
      </c>
      <c r="CG83" s="122">
        <v>0</v>
      </c>
      <c r="CH83" s="122">
        <v>0</v>
      </c>
      <c r="CI83" s="122">
        <v>0</v>
      </c>
      <c r="CJ83" s="122">
        <v>0</v>
      </c>
      <c r="CK83" s="122">
        <v>0</v>
      </c>
      <c r="CL83" s="122">
        <v>0</v>
      </c>
      <c r="CM83" s="122">
        <v>0</v>
      </c>
      <c r="CN83" s="122">
        <v>0</v>
      </c>
      <c r="CO83" s="122">
        <v>0</v>
      </c>
      <c r="CP83" s="122">
        <v>0</v>
      </c>
      <c r="CQ83" s="122">
        <v>0</v>
      </c>
      <c r="CR83" s="115"/>
      <c r="CS83" s="115"/>
    </row>
    <row r="84" spans="1:97" ht="70.349999999999994" hidden="1" customHeight="1" x14ac:dyDescent="0.25">
      <c r="A84" s="114" t="s">
        <v>1135</v>
      </c>
      <c r="B84" s="115" t="s">
        <v>444</v>
      </c>
      <c r="C84" s="115" t="s">
        <v>104</v>
      </c>
      <c r="D84" s="115" t="s">
        <v>1087</v>
      </c>
      <c r="E84" s="116" t="s">
        <v>1088</v>
      </c>
      <c r="F84" s="115" t="s">
        <v>1056</v>
      </c>
      <c r="G84" s="115" t="s">
        <v>552</v>
      </c>
      <c r="H84" s="115" t="s">
        <v>1070</v>
      </c>
      <c r="I84" s="116" t="s">
        <v>1128</v>
      </c>
      <c r="J84" s="115" t="s">
        <v>1072</v>
      </c>
      <c r="K84" s="115" t="s">
        <v>556</v>
      </c>
      <c r="L84" s="115" t="s">
        <v>668</v>
      </c>
      <c r="M84" s="115" t="s">
        <v>1073</v>
      </c>
      <c r="N84" s="115" t="s">
        <v>556</v>
      </c>
      <c r="O84" s="115" t="s">
        <v>558</v>
      </c>
      <c r="P84" s="115" t="s">
        <v>1074</v>
      </c>
      <c r="Q84" s="115" t="s">
        <v>1075</v>
      </c>
      <c r="R84" s="115" t="s">
        <v>561</v>
      </c>
      <c r="S84" s="115" t="s">
        <v>1136</v>
      </c>
      <c r="T84" s="115" t="s">
        <v>1137</v>
      </c>
      <c r="U84" s="115" t="s">
        <v>1138</v>
      </c>
      <c r="V84" s="115" t="s">
        <v>1139</v>
      </c>
      <c r="W84" s="115" t="s">
        <v>1140</v>
      </c>
      <c r="X84" s="115" t="s">
        <v>247</v>
      </c>
      <c r="Y84" s="115" t="s">
        <v>126</v>
      </c>
      <c r="Z84" s="117">
        <v>1</v>
      </c>
      <c r="AA84" s="115" t="s">
        <v>127</v>
      </c>
      <c r="AB84" s="115" t="s">
        <v>566</v>
      </c>
      <c r="AC84" s="117">
        <v>0</v>
      </c>
      <c r="AD84" s="117">
        <v>0</v>
      </c>
      <c r="AE84" s="117">
        <v>0</v>
      </c>
      <c r="AF84" s="117">
        <v>1</v>
      </c>
      <c r="AG84" s="118"/>
      <c r="AH84" s="118"/>
      <c r="AI84" s="118"/>
      <c r="AJ84" s="115"/>
      <c r="AK84" s="115"/>
      <c r="AL84" s="115" t="s">
        <v>1141</v>
      </c>
      <c r="AM84" s="116"/>
      <c r="AN84" s="119"/>
      <c r="AO84" s="120"/>
      <c r="AP84" s="116"/>
      <c r="AQ84" s="119"/>
      <c r="AR84" s="120"/>
      <c r="AS84" s="116"/>
      <c r="AT84" s="121"/>
      <c r="AU84" s="120"/>
      <c r="AV84" s="117">
        <v>0</v>
      </c>
      <c r="AW84" s="121">
        <v>0</v>
      </c>
      <c r="AX84" s="120" t="s">
        <v>175</v>
      </c>
      <c r="AY84" s="122">
        <v>0</v>
      </c>
      <c r="AZ84" s="122">
        <v>0</v>
      </c>
      <c r="BA84" s="122">
        <v>0</v>
      </c>
      <c r="BB84" s="122">
        <v>0</v>
      </c>
      <c r="BC84" s="122">
        <v>0</v>
      </c>
      <c r="BD84" s="122">
        <v>0</v>
      </c>
      <c r="BE84" s="122">
        <v>0</v>
      </c>
      <c r="BF84" s="122">
        <v>0</v>
      </c>
      <c r="BG84" s="122">
        <v>0</v>
      </c>
      <c r="BH84" s="122">
        <v>0</v>
      </c>
      <c r="BI84" s="122">
        <v>0</v>
      </c>
      <c r="BJ84" s="122">
        <v>0</v>
      </c>
      <c r="BK84" s="122">
        <v>0</v>
      </c>
      <c r="BL84" s="122">
        <v>0</v>
      </c>
      <c r="BM84" s="122">
        <v>0</v>
      </c>
      <c r="BN84" s="122">
        <v>0</v>
      </c>
      <c r="BO84" s="122">
        <v>0</v>
      </c>
      <c r="BP84" s="122">
        <v>0</v>
      </c>
      <c r="BQ84" s="122">
        <v>0</v>
      </c>
      <c r="BR84" s="122">
        <v>0</v>
      </c>
      <c r="BS84" s="122">
        <v>0</v>
      </c>
      <c r="BT84" s="122">
        <v>0</v>
      </c>
      <c r="BU84" s="122">
        <v>0</v>
      </c>
      <c r="BV84" s="122">
        <v>0</v>
      </c>
      <c r="BW84" s="122">
        <v>0</v>
      </c>
      <c r="BX84" s="122">
        <v>0</v>
      </c>
      <c r="BY84" s="122">
        <v>0</v>
      </c>
      <c r="BZ84" s="122">
        <v>0</v>
      </c>
      <c r="CA84" s="122">
        <v>0</v>
      </c>
      <c r="CB84" s="122">
        <v>0</v>
      </c>
      <c r="CC84" s="122">
        <v>0</v>
      </c>
      <c r="CD84" s="122">
        <v>0</v>
      </c>
      <c r="CE84" s="122">
        <v>0</v>
      </c>
      <c r="CF84" s="122">
        <v>0</v>
      </c>
      <c r="CG84" s="122">
        <v>0</v>
      </c>
      <c r="CH84" s="122">
        <v>0</v>
      </c>
      <c r="CI84" s="122">
        <v>0</v>
      </c>
      <c r="CJ84" s="122">
        <v>0</v>
      </c>
      <c r="CK84" s="122">
        <v>0</v>
      </c>
      <c r="CL84" s="122">
        <v>0</v>
      </c>
      <c r="CM84" s="122">
        <v>0</v>
      </c>
      <c r="CN84" s="122">
        <v>0</v>
      </c>
      <c r="CO84" s="122">
        <v>0</v>
      </c>
      <c r="CP84" s="122">
        <v>0</v>
      </c>
      <c r="CQ84" s="122">
        <v>0</v>
      </c>
      <c r="CR84" s="115"/>
      <c r="CS84" s="115"/>
    </row>
    <row r="85" spans="1:97" ht="70.349999999999994" hidden="1" customHeight="1" x14ac:dyDescent="0.25">
      <c r="A85" s="114" t="s">
        <v>1142</v>
      </c>
      <c r="B85" s="115" t="s">
        <v>463</v>
      </c>
      <c r="C85" s="115" t="s">
        <v>104</v>
      </c>
      <c r="D85" s="115" t="s">
        <v>1087</v>
      </c>
      <c r="E85" s="116" t="s">
        <v>1088</v>
      </c>
      <c r="F85" s="115" t="s">
        <v>1056</v>
      </c>
      <c r="G85" s="115" t="s">
        <v>552</v>
      </c>
      <c r="H85" s="115" t="s">
        <v>1070</v>
      </c>
      <c r="I85" s="116" t="s">
        <v>1128</v>
      </c>
      <c r="J85" s="115" t="s">
        <v>1072</v>
      </c>
      <c r="K85" s="115" t="s">
        <v>556</v>
      </c>
      <c r="L85" s="115" t="s">
        <v>668</v>
      </c>
      <c r="M85" s="115" t="s">
        <v>1073</v>
      </c>
      <c r="N85" s="115" t="s">
        <v>556</v>
      </c>
      <c r="O85" s="115" t="s">
        <v>558</v>
      </c>
      <c r="P85" s="115" t="s">
        <v>1074</v>
      </c>
      <c r="Q85" s="115" t="s">
        <v>1075</v>
      </c>
      <c r="R85" s="115" t="s">
        <v>863</v>
      </c>
      <c r="S85" s="115" t="s">
        <v>1143</v>
      </c>
      <c r="T85" s="115" t="s">
        <v>863</v>
      </c>
      <c r="U85" s="115" t="s">
        <v>1144</v>
      </c>
      <c r="V85" s="115" t="s">
        <v>865</v>
      </c>
      <c r="W85" s="115" t="s">
        <v>1145</v>
      </c>
      <c r="X85" s="115" t="s">
        <v>125</v>
      </c>
      <c r="Y85" s="115" t="s">
        <v>126</v>
      </c>
      <c r="Z85" s="117">
        <v>1</v>
      </c>
      <c r="AA85" s="115" t="s">
        <v>127</v>
      </c>
      <c r="AB85" s="115" t="s">
        <v>566</v>
      </c>
      <c r="AC85" s="117">
        <v>0</v>
      </c>
      <c r="AD85" s="117">
        <v>0</v>
      </c>
      <c r="AE85" s="117">
        <v>1</v>
      </c>
      <c r="AF85" s="117">
        <v>0</v>
      </c>
      <c r="AG85" s="118"/>
      <c r="AH85" s="118"/>
      <c r="AI85" s="118"/>
      <c r="AJ85" s="115" t="s">
        <v>1146</v>
      </c>
      <c r="AK85" s="115"/>
      <c r="AL85" s="115"/>
      <c r="AM85" s="116"/>
      <c r="AN85" s="119"/>
      <c r="AO85" s="120"/>
      <c r="AP85" s="116"/>
      <c r="AQ85" s="119"/>
      <c r="AR85" s="120"/>
      <c r="AS85" s="116"/>
      <c r="AT85" s="121">
        <v>0</v>
      </c>
      <c r="AU85" s="120" t="s">
        <v>175</v>
      </c>
      <c r="AV85" s="117">
        <v>0</v>
      </c>
      <c r="AW85" s="121">
        <v>0</v>
      </c>
      <c r="AX85" s="120" t="s">
        <v>175</v>
      </c>
      <c r="AY85" s="122">
        <v>0</v>
      </c>
      <c r="AZ85" s="122">
        <v>0</v>
      </c>
      <c r="BA85" s="122">
        <v>0</v>
      </c>
      <c r="BB85" s="122">
        <v>0</v>
      </c>
      <c r="BC85" s="122">
        <v>0</v>
      </c>
      <c r="BD85" s="122">
        <v>0</v>
      </c>
      <c r="BE85" s="122">
        <v>0</v>
      </c>
      <c r="BF85" s="122">
        <v>0</v>
      </c>
      <c r="BG85" s="122">
        <v>500000000</v>
      </c>
      <c r="BH85" s="122">
        <v>0</v>
      </c>
      <c r="BI85" s="122">
        <v>500000000</v>
      </c>
      <c r="BJ85" s="122">
        <v>0</v>
      </c>
      <c r="BK85" s="122">
        <v>0</v>
      </c>
      <c r="BL85" s="122">
        <v>0</v>
      </c>
      <c r="BM85" s="122">
        <v>0</v>
      </c>
      <c r="BN85" s="122">
        <v>0</v>
      </c>
      <c r="BO85" s="122">
        <v>0</v>
      </c>
      <c r="BP85" s="122">
        <v>0</v>
      </c>
      <c r="BQ85" s="122">
        <v>0</v>
      </c>
      <c r="BR85" s="122">
        <v>500000000</v>
      </c>
      <c r="BS85" s="122">
        <v>0</v>
      </c>
      <c r="BT85" s="122">
        <v>500000000</v>
      </c>
      <c r="BU85" s="122">
        <v>0</v>
      </c>
      <c r="BV85" s="122">
        <v>0</v>
      </c>
      <c r="BW85" s="122">
        <v>0</v>
      </c>
      <c r="BX85" s="122">
        <v>0</v>
      </c>
      <c r="BY85" s="122">
        <v>0</v>
      </c>
      <c r="BZ85" s="122">
        <v>0</v>
      </c>
      <c r="CA85" s="122">
        <v>0</v>
      </c>
      <c r="CB85" s="122">
        <v>0</v>
      </c>
      <c r="CC85" s="122">
        <v>0</v>
      </c>
      <c r="CD85" s="122">
        <v>0</v>
      </c>
      <c r="CE85" s="122">
        <v>0</v>
      </c>
      <c r="CF85" s="122">
        <v>0</v>
      </c>
      <c r="CG85" s="122">
        <v>0</v>
      </c>
      <c r="CH85" s="122">
        <v>0</v>
      </c>
      <c r="CI85" s="122">
        <v>0</v>
      </c>
      <c r="CJ85" s="122">
        <v>0</v>
      </c>
      <c r="CK85" s="122">
        <v>0</v>
      </c>
      <c r="CL85" s="122">
        <v>0</v>
      </c>
      <c r="CM85" s="122">
        <v>0</v>
      </c>
      <c r="CN85" s="122">
        <v>0</v>
      </c>
      <c r="CO85" s="122">
        <v>0</v>
      </c>
      <c r="CP85" s="122">
        <v>0</v>
      </c>
      <c r="CQ85" s="122">
        <v>1000000000</v>
      </c>
      <c r="CR85" s="115" t="s">
        <v>1147</v>
      </c>
      <c r="CS85" s="115" t="s">
        <v>1148</v>
      </c>
    </row>
    <row r="86" spans="1:97" ht="70.349999999999994" hidden="1" customHeight="1" x14ac:dyDescent="0.25">
      <c r="A86" s="114" t="s">
        <v>1149</v>
      </c>
      <c r="B86" s="115" t="s">
        <v>478</v>
      </c>
      <c r="C86" s="115" t="s">
        <v>104</v>
      </c>
      <c r="D86" s="115" t="s">
        <v>1087</v>
      </c>
      <c r="E86" s="116" t="s">
        <v>1088</v>
      </c>
      <c r="F86" s="115" t="s">
        <v>1056</v>
      </c>
      <c r="G86" s="115" t="s">
        <v>552</v>
      </c>
      <c r="H86" s="115" t="s">
        <v>1070</v>
      </c>
      <c r="I86" s="116" t="s">
        <v>1128</v>
      </c>
      <c r="J86" s="115" t="s">
        <v>1072</v>
      </c>
      <c r="K86" s="115" t="s">
        <v>556</v>
      </c>
      <c r="L86" s="115" t="s">
        <v>668</v>
      </c>
      <c r="M86" s="115" t="s">
        <v>1073</v>
      </c>
      <c r="N86" s="115" t="s">
        <v>556</v>
      </c>
      <c r="O86" s="115" t="s">
        <v>558</v>
      </c>
      <c r="P86" s="115" t="s">
        <v>1074</v>
      </c>
      <c r="Q86" s="115" t="s">
        <v>1075</v>
      </c>
      <c r="R86" s="115" t="s">
        <v>1150</v>
      </c>
      <c r="S86" s="115" t="s">
        <v>1151</v>
      </c>
      <c r="T86" s="115" t="s">
        <v>1150</v>
      </c>
      <c r="U86" s="115" t="s">
        <v>1152</v>
      </c>
      <c r="V86" s="115" t="s">
        <v>1153</v>
      </c>
      <c r="W86" s="115" t="s">
        <v>837</v>
      </c>
      <c r="X86" s="115" t="s">
        <v>247</v>
      </c>
      <c r="Y86" s="115" t="s">
        <v>126</v>
      </c>
      <c r="Z86" s="117">
        <v>1</v>
      </c>
      <c r="AA86" s="115" t="s">
        <v>127</v>
      </c>
      <c r="AB86" s="115" t="s">
        <v>566</v>
      </c>
      <c r="AC86" s="117">
        <v>0</v>
      </c>
      <c r="AD86" s="117">
        <v>0</v>
      </c>
      <c r="AE86" s="117">
        <v>0</v>
      </c>
      <c r="AF86" s="117">
        <v>1</v>
      </c>
      <c r="AG86" s="118"/>
      <c r="AH86" s="118"/>
      <c r="AI86" s="118"/>
      <c r="AJ86" s="115"/>
      <c r="AK86" s="115"/>
      <c r="AL86" s="115" t="s">
        <v>1154</v>
      </c>
      <c r="AM86" s="116"/>
      <c r="AN86" s="119"/>
      <c r="AO86" s="120"/>
      <c r="AP86" s="116"/>
      <c r="AQ86" s="119"/>
      <c r="AR86" s="120"/>
      <c r="AS86" s="116"/>
      <c r="AT86" s="121"/>
      <c r="AU86" s="120"/>
      <c r="AV86" s="117">
        <v>0</v>
      </c>
      <c r="AW86" s="121">
        <v>0</v>
      </c>
      <c r="AX86" s="120" t="s">
        <v>175</v>
      </c>
      <c r="AY86" s="122">
        <v>0</v>
      </c>
      <c r="AZ86" s="122">
        <v>0</v>
      </c>
      <c r="BA86" s="122">
        <v>0</v>
      </c>
      <c r="BB86" s="122">
        <v>0</v>
      </c>
      <c r="BC86" s="122">
        <v>0</v>
      </c>
      <c r="BD86" s="122">
        <v>0</v>
      </c>
      <c r="BE86" s="122">
        <v>0</v>
      </c>
      <c r="BF86" s="122">
        <v>0</v>
      </c>
      <c r="BG86" s="122">
        <v>0</v>
      </c>
      <c r="BH86" s="122">
        <v>0</v>
      </c>
      <c r="BI86" s="122">
        <v>0</v>
      </c>
      <c r="BJ86" s="122">
        <v>0</v>
      </c>
      <c r="BK86" s="122">
        <v>0</v>
      </c>
      <c r="BL86" s="122">
        <v>0</v>
      </c>
      <c r="BM86" s="122">
        <v>0</v>
      </c>
      <c r="BN86" s="122">
        <v>0</v>
      </c>
      <c r="BO86" s="122">
        <v>0</v>
      </c>
      <c r="BP86" s="122">
        <v>0</v>
      </c>
      <c r="BQ86" s="122">
        <v>0</v>
      </c>
      <c r="BR86" s="122">
        <v>0</v>
      </c>
      <c r="BS86" s="122">
        <v>0</v>
      </c>
      <c r="BT86" s="122">
        <v>0</v>
      </c>
      <c r="BU86" s="122">
        <v>0</v>
      </c>
      <c r="BV86" s="122">
        <v>0</v>
      </c>
      <c r="BW86" s="122">
        <v>0</v>
      </c>
      <c r="BX86" s="122">
        <v>0</v>
      </c>
      <c r="BY86" s="122">
        <v>0</v>
      </c>
      <c r="BZ86" s="122">
        <v>0</v>
      </c>
      <c r="CA86" s="122">
        <v>0</v>
      </c>
      <c r="CB86" s="122">
        <v>0</v>
      </c>
      <c r="CC86" s="122">
        <v>600000000</v>
      </c>
      <c r="CD86" s="122">
        <v>0</v>
      </c>
      <c r="CE86" s="122">
        <v>600000000</v>
      </c>
      <c r="CF86" s="122">
        <v>0</v>
      </c>
      <c r="CG86" s="122">
        <v>0</v>
      </c>
      <c r="CH86" s="122">
        <v>0</v>
      </c>
      <c r="CI86" s="122">
        <v>0</v>
      </c>
      <c r="CJ86" s="122">
        <v>0</v>
      </c>
      <c r="CK86" s="122">
        <v>0</v>
      </c>
      <c r="CL86" s="122">
        <v>0</v>
      </c>
      <c r="CM86" s="122">
        <v>0</v>
      </c>
      <c r="CN86" s="122">
        <v>758000000</v>
      </c>
      <c r="CO86" s="122">
        <v>0</v>
      </c>
      <c r="CP86" s="122">
        <v>758000000</v>
      </c>
      <c r="CQ86" s="122">
        <v>1358000000</v>
      </c>
      <c r="CR86" s="115" t="s">
        <v>1155</v>
      </c>
      <c r="CS86" s="115" t="s">
        <v>1156</v>
      </c>
    </row>
    <row r="87" spans="1:97" ht="70.349999999999994" hidden="1" customHeight="1" x14ac:dyDescent="0.25">
      <c r="A87" s="114" t="s">
        <v>1157</v>
      </c>
      <c r="B87" s="115" t="s">
        <v>113</v>
      </c>
      <c r="C87" s="115" t="s">
        <v>104</v>
      </c>
      <c r="D87" s="115" t="s">
        <v>1158</v>
      </c>
      <c r="E87" s="116" t="s">
        <v>1159</v>
      </c>
      <c r="F87" s="115" t="s">
        <v>126</v>
      </c>
      <c r="G87" s="115" t="s">
        <v>108</v>
      </c>
      <c r="H87" s="115" t="s">
        <v>1160</v>
      </c>
      <c r="I87" s="116" t="s">
        <v>1161</v>
      </c>
      <c r="J87" s="115" t="s">
        <v>1162</v>
      </c>
      <c r="K87" s="115" t="s">
        <v>1163</v>
      </c>
      <c r="L87" s="115" t="s">
        <v>682</v>
      </c>
      <c r="M87" s="115" t="s">
        <v>1164</v>
      </c>
      <c r="N87" s="115" t="s">
        <v>445</v>
      </c>
      <c r="O87" s="115" t="s">
        <v>446</v>
      </c>
      <c r="P87" s="115" t="s">
        <v>1165</v>
      </c>
      <c r="Q87" s="115" t="s">
        <v>1166</v>
      </c>
      <c r="R87" s="115" t="s">
        <v>1167</v>
      </c>
      <c r="S87" s="115" t="s">
        <v>1168</v>
      </c>
      <c r="T87" s="115" t="s">
        <v>1169</v>
      </c>
      <c r="U87" s="115" t="s">
        <v>1170</v>
      </c>
      <c r="V87" s="115" t="s">
        <v>1171</v>
      </c>
      <c r="W87" s="115" t="s">
        <v>1172</v>
      </c>
      <c r="X87" s="115" t="s">
        <v>125</v>
      </c>
      <c r="Y87" s="115" t="s">
        <v>126</v>
      </c>
      <c r="Z87" s="117">
        <v>10000</v>
      </c>
      <c r="AA87" s="115" t="s">
        <v>127</v>
      </c>
      <c r="AB87" s="115" t="s">
        <v>1173</v>
      </c>
      <c r="AC87" s="117">
        <v>1500</v>
      </c>
      <c r="AD87" s="117">
        <v>2834</v>
      </c>
      <c r="AE87" s="117">
        <v>2833</v>
      </c>
      <c r="AF87" s="117">
        <v>2833</v>
      </c>
      <c r="AG87" s="118" t="s">
        <v>1174</v>
      </c>
      <c r="AH87" s="118" t="s">
        <v>1175</v>
      </c>
      <c r="AI87" s="118" t="s">
        <v>1176</v>
      </c>
      <c r="AJ87" s="115" t="s">
        <v>1177</v>
      </c>
      <c r="AK87" s="115" t="s">
        <v>1178</v>
      </c>
      <c r="AL87" s="115" t="s">
        <v>1179</v>
      </c>
      <c r="AM87" s="116">
        <v>1500</v>
      </c>
      <c r="AN87" s="119">
        <v>1</v>
      </c>
      <c r="AO87" s="120" t="s">
        <v>135</v>
      </c>
      <c r="AP87" s="116">
        <v>4407</v>
      </c>
      <c r="AQ87" s="119">
        <v>1</v>
      </c>
      <c r="AR87" s="120" t="s">
        <v>135</v>
      </c>
      <c r="AS87" s="116">
        <v>1300</v>
      </c>
      <c r="AT87" s="121">
        <v>1</v>
      </c>
      <c r="AU87" s="120" t="s">
        <v>135</v>
      </c>
      <c r="AV87" s="117">
        <v>7207</v>
      </c>
      <c r="AW87" s="121">
        <v>0.72070000000000001</v>
      </c>
      <c r="AX87" s="120" t="s">
        <v>174</v>
      </c>
      <c r="AY87" s="122">
        <v>0</v>
      </c>
      <c r="AZ87" s="122">
        <v>92875816</v>
      </c>
      <c r="BA87" s="122">
        <v>0</v>
      </c>
      <c r="BB87" s="122">
        <v>0</v>
      </c>
      <c r="BC87" s="122">
        <v>0</v>
      </c>
      <c r="BD87" s="122">
        <v>0</v>
      </c>
      <c r="BE87" s="122">
        <v>0</v>
      </c>
      <c r="BF87" s="122">
        <v>0</v>
      </c>
      <c r="BG87" s="122">
        <v>0</v>
      </c>
      <c r="BH87" s="122">
        <v>0</v>
      </c>
      <c r="BI87" s="122">
        <v>92875816</v>
      </c>
      <c r="BJ87" s="122">
        <v>0</v>
      </c>
      <c r="BK87" s="122">
        <v>100305881.28</v>
      </c>
      <c r="BL87" s="122">
        <v>0</v>
      </c>
      <c r="BM87" s="122">
        <v>0</v>
      </c>
      <c r="BN87" s="122">
        <v>0</v>
      </c>
      <c r="BO87" s="122">
        <v>0</v>
      </c>
      <c r="BP87" s="122">
        <v>0</v>
      </c>
      <c r="BQ87" s="122">
        <v>0</v>
      </c>
      <c r="BR87" s="122">
        <v>0</v>
      </c>
      <c r="BS87" s="122">
        <v>0</v>
      </c>
      <c r="BT87" s="122">
        <v>100305881.28</v>
      </c>
      <c r="BU87" s="122">
        <v>0</v>
      </c>
      <c r="BV87" s="122">
        <v>107327292.96960001</v>
      </c>
      <c r="BW87" s="122">
        <v>0</v>
      </c>
      <c r="BX87" s="122">
        <v>0</v>
      </c>
      <c r="BY87" s="122">
        <v>0</v>
      </c>
      <c r="BZ87" s="122">
        <v>0</v>
      </c>
      <c r="CA87" s="122">
        <v>0</v>
      </c>
      <c r="CB87" s="122">
        <v>0</v>
      </c>
      <c r="CC87" s="122">
        <v>0</v>
      </c>
      <c r="CD87" s="122">
        <v>0</v>
      </c>
      <c r="CE87" s="122">
        <v>107327292.96960001</v>
      </c>
      <c r="CF87" s="122">
        <v>0</v>
      </c>
      <c r="CG87" s="122">
        <v>114840203.47747201</v>
      </c>
      <c r="CH87" s="122">
        <v>0</v>
      </c>
      <c r="CI87" s="122">
        <v>0</v>
      </c>
      <c r="CJ87" s="122">
        <v>0</v>
      </c>
      <c r="CK87" s="122">
        <v>0</v>
      </c>
      <c r="CL87" s="122">
        <v>0</v>
      </c>
      <c r="CM87" s="122">
        <v>0</v>
      </c>
      <c r="CN87" s="122">
        <v>0</v>
      </c>
      <c r="CO87" s="122">
        <v>0</v>
      </c>
      <c r="CP87" s="122">
        <v>114840203.47747201</v>
      </c>
      <c r="CQ87" s="122">
        <v>415349193.727072</v>
      </c>
      <c r="CR87" s="115" t="s">
        <v>1180</v>
      </c>
      <c r="CS87" s="115" t="s">
        <v>1181</v>
      </c>
    </row>
    <row r="88" spans="1:97" ht="70.349999999999994" hidden="1" customHeight="1" x14ac:dyDescent="0.25">
      <c r="A88" s="114" t="s">
        <v>1182</v>
      </c>
      <c r="B88" s="115" t="s">
        <v>103</v>
      </c>
      <c r="C88" s="115" t="s">
        <v>104</v>
      </c>
      <c r="D88" s="115" t="s">
        <v>1183</v>
      </c>
      <c r="E88" s="116" t="s">
        <v>1184</v>
      </c>
      <c r="F88" s="115" t="s">
        <v>1185</v>
      </c>
      <c r="G88" s="115" t="s">
        <v>552</v>
      </c>
      <c r="H88" s="115" t="s">
        <v>1160</v>
      </c>
      <c r="I88" s="116" t="s">
        <v>1186</v>
      </c>
      <c r="J88" s="115" t="s">
        <v>1162</v>
      </c>
      <c r="K88" s="115" t="s">
        <v>1163</v>
      </c>
      <c r="L88" s="115" t="s">
        <v>682</v>
      </c>
      <c r="M88" s="115" t="s">
        <v>1164</v>
      </c>
      <c r="N88" s="115" t="s">
        <v>445</v>
      </c>
      <c r="O88" s="115" t="s">
        <v>446</v>
      </c>
      <c r="P88" s="115" t="s">
        <v>1165</v>
      </c>
      <c r="Q88" s="115" t="s">
        <v>1166</v>
      </c>
      <c r="R88" s="115" t="s">
        <v>1187</v>
      </c>
      <c r="S88" s="115" t="s">
        <v>1188</v>
      </c>
      <c r="T88" s="115" t="s">
        <v>1189</v>
      </c>
      <c r="U88" s="115" t="s">
        <v>1190</v>
      </c>
      <c r="V88" s="115" t="s">
        <v>1191</v>
      </c>
      <c r="W88" s="115" t="s">
        <v>1192</v>
      </c>
      <c r="X88" s="115" t="s">
        <v>125</v>
      </c>
      <c r="Y88" s="115" t="s">
        <v>126</v>
      </c>
      <c r="Z88" s="117">
        <v>4</v>
      </c>
      <c r="AA88" s="115" t="s">
        <v>127</v>
      </c>
      <c r="AB88" s="115" t="s">
        <v>1173</v>
      </c>
      <c r="AC88" s="117">
        <v>1</v>
      </c>
      <c r="AD88" s="117">
        <v>1</v>
      </c>
      <c r="AE88" s="117">
        <v>1</v>
      </c>
      <c r="AF88" s="117">
        <v>1</v>
      </c>
      <c r="AG88" s="118" t="s">
        <v>1193</v>
      </c>
      <c r="AH88" s="118" t="s">
        <v>1194</v>
      </c>
      <c r="AI88" s="118" t="s">
        <v>1195</v>
      </c>
      <c r="AJ88" s="115" t="s">
        <v>1196</v>
      </c>
      <c r="AK88" s="115"/>
      <c r="AL88" s="115" t="s">
        <v>1197</v>
      </c>
      <c r="AM88" s="116">
        <v>27</v>
      </c>
      <c r="AN88" s="119">
        <v>1</v>
      </c>
      <c r="AO88" s="120" t="s">
        <v>135</v>
      </c>
      <c r="AP88" s="116">
        <v>2</v>
      </c>
      <c r="AQ88" s="119">
        <v>1</v>
      </c>
      <c r="AR88" s="120" t="s">
        <v>135</v>
      </c>
      <c r="AS88" s="116"/>
      <c r="AT88" s="121">
        <v>1</v>
      </c>
      <c r="AU88" s="120" t="s">
        <v>135</v>
      </c>
      <c r="AV88" s="117">
        <v>29</v>
      </c>
      <c r="AW88" s="121">
        <v>1</v>
      </c>
      <c r="AX88" s="120" t="s">
        <v>135</v>
      </c>
      <c r="AY88" s="122">
        <v>0</v>
      </c>
      <c r="AZ88" s="122">
        <v>327905055</v>
      </c>
      <c r="BA88" s="122">
        <v>0</v>
      </c>
      <c r="BB88" s="122">
        <v>5889953182.1499996</v>
      </c>
      <c r="BC88" s="122">
        <v>0</v>
      </c>
      <c r="BD88" s="122">
        <v>0</v>
      </c>
      <c r="BE88" s="122">
        <v>0</v>
      </c>
      <c r="BF88" s="122">
        <v>0</v>
      </c>
      <c r="BG88" s="122">
        <v>0</v>
      </c>
      <c r="BH88" s="122">
        <v>0</v>
      </c>
      <c r="BI88" s="122">
        <v>6217858237.1499996</v>
      </c>
      <c r="BJ88" s="122">
        <v>0</v>
      </c>
      <c r="BK88" s="122">
        <v>354137459.39999998</v>
      </c>
      <c r="BL88" s="122">
        <v>0</v>
      </c>
      <c r="BM88" s="122">
        <v>6066651777.6145</v>
      </c>
      <c r="BN88" s="122">
        <v>0</v>
      </c>
      <c r="BO88" s="122">
        <v>0</v>
      </c>
      <c r="BP88" s="122">
        <v>0</v>
      </c>
      <c r="BQ88" s="122">
        <v>0</v>
      </c>
      <c r="BR88" s="122">
        <v>0</v>
      </c>
      <c r="BS88" s="122">
        <v>0</v>
      </c>
      <c r="BT88" s="122">
        <v>6420789237.0144997</v>
      </c>
      <c r="BU88" s="122">
        <v>0</v>
      </c>
      <c r="BV88" s="122">
        <v>378927081.55800009</v>
      </c>
      <c r="BW88" s="122">
        <v>0</v>
      </c>
      <c r="BX88" s="122">
        <v>6248651330.942935</v>
      </c>
      <c r="BY88" s="122">
        <v>0</v>
      </c>
      <c r="BZ88" s="122">
        <v>0</v>
      </c>
      <c r="CA88" s="122">
        <v>0</v>
      </c>
      <c r="CB88" s="122">
        <v>0</v>
      </c>
      <c r="CC88" s="122">
        <v>0</v>
      </c>
      <c r="CD88" s="122">
        <v>0</v>
      </c>
      <c r="CE88" s="122">
        <v>6627578412.5009346</v>
      </c>
      <c r="CF88" s="122">
        <v>0</v>
      </c>
      <c r="CG88" s="122">
        <v>405451977.2670601</v>
      </c>
      <c r="CH88" s="122">
        <v>0</v>
      </c>
      <c r="CI88" s="122">
        <v>6436110870.8712234</v>
      </c>
      <c r="CJ88" s="122">
        <v>0</v>
      </c>
      <c r="CK88" s="122">
        <v>0</v>
      </c>
      <c r="CL88" s="122">
        <v>0</v>
      </c>
      <c r="CM88" s="122">
        <v>0</v>
      </c>
      <c r="CN88" s="122">
        <v>0</v>
      </c>
      <c r="CO88" s="122">
        <v>0</v>
      </c>
      <c r="CP88" s="122">
        <v>6841562848.1382837</v>
      </c>
      <c r="CQ88" s="122">
        <v>26107788734.803719</v>
      </c>
      <c r="CR88" s="115" t="s">
        <v>1198</v>
      </c>
      <c r="CS88" s="115" t="s">
        <v>1199</v>
      </c>
    </row>
    <row r="89" spans="1:97" ht="70.349999999999994" hidden="1" customHeight="1" x14ac:dyDescent="0.25">
      <c r="A89" s="114" t="s">
        <v>1200</v>
      </c>
      <c r="B89" s="115" t="s">
        <v>113</v>
      </c>
      <c r="C89" s="115" t="s">
        <v>104</v>
      </c>
      <c r="D89" s="115" t="s">
        <v>1201</v>
      </c>
      <c r="E89" s="116" t="s">
        <v>1202</v>
      </c>
      <c r="F89" s="115" t="s">
        <v>1203</v>
      </c>
      <c r="G89" s="115" t="s">
        <v>1204</v>
      </c>
      <c r="H89" s="115" t="s">
        <v>1205</v>
      </c>
      <c r="I89" s="116" t="s">
        <v>1206</v>
      </c>
      <c r="J89" s="115" t="s">
        <v>1162</v>
      </c>
      <c r="K89" s="115" t="s">
        <v>1163</v>
      </c>
      <c r="L89" s="115" t="s">
        <v>696</v>
      </c>
      <c r="M89" s="115" t="s">
        <v>1207</v>
      </c>
      <c r="N89" s="115" t="s">
        <v>445</v>
      </c>
      <c r="O89" s="115" t="s">
        <v>446</v>
      </c>
      <c r="P89" s="115" t="s">
        <v>447</v>
      </c>
      <c r="Q89" s="115" t="s">
        <v>448</v>
      </c>
      <c r="R89" s="115" t="s">
        <v>1208</v>
      </c>
      <c r="S89" s="115" t="s">
        <v>1209</v>
      </c>
      <c r="T89" s="115" t="s">
        <v>1137</v>
      </c>
      <c r="U89" s="115" t="s">
        <v>1210</v>
      </c>
      <c r="V89" s="115" t="s">
        <v>1139</v>
      </c>
      <c r="W89" s="115" t="s">
        <v>530</v>
      </c>
      <c r="X89" s="115" t="s">
        <v>247</v>
      </c>
      <c r="Y89" s="115" t="s">
        <v>126</v>
      </c>
      <c r="Z89" s="117">
        <v>1</v>
      </c>
      <c r="AA89" s="115" t="s">
        <v>127</v>
      </c>
      <c r="AB89" s="115" t="s">
        <v>1173</v>
      </c>
      <c r="AC89" s="117">
        <v>0</v>
      </c>
      <c r="AD89" s="117">
        <v>1</v>
      </c>
      <c r="AE89" s="117">
        <v>0</v>
      </c>
      <c r="AF89" s="117">
        <v>0</v>
      </c>
      <c r="AG89" s="118"/>
      <c r="AH89" s="118" t="s">
        <v>1211</v>
      </c>
      <c r="AI89" s="118" t="s">
        <v>1212</v>
      </c>
      <c r="AJ89" s="115"/>
      <c r="AK89" s="115"/>
      <c r="AL89" s="115"/>
      <c r="AM89" s="116"/>
      <c r="AN89" s="119"/>
      <c r="AO89" s="120"/>
      <c r="AP89" s="116">
        <v>1</v>
      </c>
      <c r="AQ89" s="119">
        <v>1</v>
      </c>
      <c r="AR89" s="120" t="s">
        <v>135</v>
      </c>
      <c r="AS89" s="116"/>
      <c r="AT89" s="121"/>
      <c r="AU89" s="120"/>
      <c r="AV89" s="117">
        <v>1</v>
      </c>
      <c r="AW89" s="121">
        <v>1</v>
      </c>
      <c r="AX89" s="120" t="s">
        <v>135</v>
      </c>
      <c r="AY89" s="122">
        <v>50000000</v>
      </c>
      <c r="AZ89" s="122">
        <v>0</v>
      </c>
      <c r="BA89" s="122">
        <v>0</v>
      </c>
      <c r="BB89" s="122">
        <v>0</v>
      </c>
      <c r="BC89" s="122">
        <v>0</v>
      </c>
      <c r="BD89" s="122">
        <v>0</v>
      </c>
      <c r="BE89" s="122">
        <v>0</v>
      </c>
      <c r="BF89" s="122">
        <v>0</v>
      </c>
      <c r="BG89" s="122">
        <v>0</v>
      </c>
      <c r="BH89" s="122">
        <v>0</v>
      </c>
      <c r="BI89" s="122">
        <v>50000000</v>
      </c>
      <c r="BJ89" s="122">
        <v>0</v>
      </c>
      <c r="BK89" s="122">
        <v>0</v>
      </c>
      <c r="BL89" s="122">
        <v>0</v>
      </c>
      <c r="BM89" s="122">
        <v>0</v>
      </c>
      <c r="BN89" s="122">
        <v>0</v>
      </c>
      <c r="BO89" s="122">
        <v>0</v>
      </c>
      <c r="BP89" s="122">
        <v>0</v>
      </c>
      <c r="BQ89" s="122">
        <v>0</v>
      </c>
      <c r="BR89" s="122">
        <v>0</v>
      </c>
      <c r="BS89" s="122">
        <v>0</v>
      </c>
      <c r="BT89" s="122">
        <v>0</v>
      </c>
      <c r="BU89" s="122">
        <v>0</v>
      </c>
      <c r="BV89" s="122">
        <v>0</v>
      </c>
      <c r="BW89" s="122">
        <v>0</v>
      </c>
      <c r="BX89" s="122">
        <v>0</v>
      </c>
      <c r="BY89" s="122">
        <v>0</v>
      </c>
      <c r="BZ89" s="122">
        <v>0</v>
      </c>
      <c r="CA89" s="122">
        <v>0</v>
      </c>
      <c r="CB89" s="122">
        <v>0</v>
      </c>
      <c r="CC89" s="122">
        <v>0</v>
      </c>
      <c r="CD89" s="122">
        <v>0</v>
      </c>
      <c r="CE89" s="122">
        <v>0</v>
      </c>
      <c r="CF89" s="122">
        <v>0</v>
      </c>
      <c r="CG89" s="122">
        <v>0</v>
      </c>
      <c r="CH89" s="122">
        <v>0</v>
      </c>
      <c r="CI89" s="122">
        <v>0</v>
      </c>
      <c r="CJ89" s="122">
        <v>0</v>
      </c>
      <c r="CK89" s="122">
        <v>0</v>
      </c>
      <c r="CL89" s="122">
        <v>0</v>
      </c>
      <c r="CM89" s="122">
        <v>0</v>
      </c>
      <c r="CN89" s="122">
        <v>0</v>
      </c>
      <c r="CO89" s="122">
        <v>0</v>
      </c>
      <c r="CP89" s="122">
        <v>0</v>
      </c>
      <c r="CQ89" s="122">
        <v>50000000</v>
      </c>
      <c r="CR89" s="115"/>
      <c r="CS89" s="115" t="s">
        <v>1213</v>
      </c>
    </row>
    <row r="90" spans="1:97" ht="70.349999999999994" hidden="1" customHeight="1" x14ac:dyDescent="0.25">
      <c r="A90" s="114" t="s">
        <v>1214</v>
      </c>
      <c r="B90" s="115" t="s">
        <v>103</v>
      </c>
      <c r="C90" s="115" t="s">
        <v>104</v>
      </c>
      <c r="D90" s="115" t="s">
        <v>1215</v>
      </c>
      <c r="E90" s="116" t="s">
        <v>1216</v>
      </c>
      <c r="F90" s="115" t="s">
        <v>1217</v>
      </c>
      <c r="G90" s="115" t="s">
        <v>552</v>
      </c>
      <c r="H90" s="115" t="s">
        <v>1160</v>
      </c>
      <c r="I90" s="116" t="s">
        <v>1053</v>
      </c>
      <c r="J90" s="115" t="s">
        <v>1162</v>
      </c>
      <c r="K90" s="115" t="s">
        <v>1163</v>
      </c>
      <c r="L90" s="115" t="s">
        <v>696</v>
      </c>
      <c r="M90" s="115" t="s">
        <v>1207</v>
      </c>
      <c r="N90" s="115" t="s">
        <v>445</v>
      </c>
      <c r="O90" s="115" t="s">
        <v>446</v>
      </c>
      <c r="P90" s="115" t="s">
        <v>447</v>
      </c>
      <c r="Q90" s="115" t="s">
        <v>448</v>
      </c>
      <c r="R90" s="115" t="s">
        <v>449</v>
      </c>
      <c r="S90" s="115" t="s">
        <v>450</v>
      </c>
      <c r="T90" s="115" t="s">
        <v>451</v>
      </c>
      <c r="U90" s="115" t="s">
        <v>452</v>
      </c>
      <c r="V90" s="115" t="s">
        <v>453</v>
      </c>
      <c r="W90" s="115" t="s">
        <v>454</v>
      </c>
      <c r="X90" s="115" t="s">
        <v>125</v>
      </c>
      <c r="Y90" s="115" t="s">
        <v>126</v>
      </c>
      <c r="Z90" s="117">
        <v>4</v>
      </c>
      <c r="AA90" s="115" t="s">
        <v>127</v>
      </c>
      <c r="AB90" s="115" t="s">
        <v>1173</v>
      </c>
      <c r="AC90" s="117">
        <v>4</v>
      </c>
      <c r="AD90" s="117">
        <v>0</v>
      </c>
      <c r="AE90" s="117">
        <v>0</v>
      </c>
      <c r="AF90" s="117">
        <v>0</v>
      </c>
      <c r="AG90" s="118" t="s">
        <v>1218</v>
      </c>
      <c r="AH90" s="118"/>
      <c r="AI90" s="118"/>
      <c r="AJ90" s="115"/>
      <c r="AK90" s="115"/>
      <c r="AL90" s="115"/>
      <c r="AM90" s="116">
        <v>27</v>
      </c>
      <c r="AN90" s="119">
        <v>1</v>
      </c>
      <c r="AO90" s="120" t="s">
        <v>135</v>
      </c>
      <c r="AP90" s="116"/>
      <c r="AQ90" s="119"/>
      <c r="AR90" s="120"/>
      <c r="AS90" s="116"/>
      <c r="AT90" s="121"/>
      <c r="AU90" s="120"/>
      <c r="AV90" s="117">
        <v>27</v>
      </c>
      <c r="AW90" s="121">
        <v>1</v>
      </c>
      <c r="AX90" s="120" t="s">
        <v>135</v>
      </c>
      <c r="AY90" s="122">
        <v>0</v>
      </c>
      <c r="AZ90" s="122">
        <v>0</v>
      </c>
      <c r="BA90" s="122">
        <v>0</v>
      </c>
      <c r="BB90" s="122">
        <v>0</v>
      </c>
      <c r="BC90" s="122">
        <v>0</v>
      </c>
      <c r="BD90" s="122">
        <v>0</v>
      </c>
      <c r="BE90" s="122">
        <v>0</v>
      </c>
      <c r="BF90" s="122">
        <v>0</v>
      </c>
      <c r="BG90" s="122">
        <v>0</v>
      </c>
      <c r="BH90" s="122">
        <v>400000000</v>
      </c>
      <c r="BI90" s="122">
        <v>400000000</v>
      </c>
      <c r="BJ90" s="122">
        <v>0</v>
      </c>
      <c r="BK90" s="122">
        <v>0</v>
      </c>
      <c r="BL90" s="122">
        <v>0</v>
      </c>
      <c r="BM90" s="122">
        <v>0</v>
      </c>
      <c r="BN90" s="122">
        <v>0</v>
      </c>
      <c r="BO90" s="122">
        <v>0</v>
      </c>
      <c r="BP90" s="122">
        <v>0</v>
      </c>
      <c r="BQ90" s="122">
        <v>0</v>
      </c>
      <c r="BR90" s="122">
        <v>0</v>
      </c>
      <c r="BS90" s="122">
        <v>432000000</v>
      </c>
      <c r="BT90" s="122">
        <v>432000000</v>
      </c>
      <c r="BU90" s="122">
        <v>0</v>
      </c>
      <c r="BV90" s="122">
        <v>0</v>
      </c>
      <c r="BW90" s="122">
        <v>0</v>
      </c>
      <c r="BX90" s="122">
        <v>0</v>
      </c>
      <c r="BY90" s="122">
        <v>0</v>
      </c>
      <c r="BZ90" s="122">
        <v>0</v>
      </c>
      <c r="CA90" s="122">
        <v>0</v>
      </c>
      <c r="CB90" s="122">
        <v>0</v>
      </c>
      <c r="CC90" s="122">
        <v>0</v>
      </c>
      <c r="CD90" s="122">
        <v>462240000</v>
      </c>
      <c r="CE90" s="122">
        <v>462240000</v>
      </c>
      <c r="CF90" s="122">
        <v>0</v>
      </c>
      <c r="CG90" s="122">
        <v>0</v>
      </c>
      <c r="CH90" s="122">
        <v>0</v>
      </c>
      <c r="CI90" s="122">
        <v>0</v>
      </c>
      <c r="CJ90" s="122">
        <v>0</v>
      </c>
      <c r="CK90" s="122">
        <v>0</v>
      </c>
      <c r="CL90" s="122">
        <v>0</v>
      </c>
      <c r="CM90" s="122">
        <v>0</v>
      </c>
      <c r="CN90" s="122">
        <v>0</v>
      </c>
      <c r="CO90" s="122">
        <v>494596800</v>
      </c>
      <c r="CP90" s="122">
        <v>494596800</v>
      </c>
      <c r="CQ90" s="122">
        <v>1788836800</v>
      </c>
      <c r="CR90" s="115" t="s">
        <v>1219</v>
      </c>
      <c r="CS90" s="115" t="s">
        <v>1220</v>
      </c>
    </row>
    <row r="91" spans="1:97" ht="70.349999999999994" hidden="1" customHeight="1" x14ac:dyDescent="0.25">
      <c r="A91" s="114" t="s">
        <v>1221</v>
      </c>
      <c r="B91" s="115" t="s">
        <v>139</v>
      </c>
      <c r="C91" s="115" t="s">
        <v>104</v>
      </c>
      <c r="D91" s="115" t="s">
        <v>1215</v>
      </c>
      <c r="E91" s="116" t="s">
        <v>1216</v>
      </c>
      <c r="F91" s="115" t="s">
        <v>1217</v>
      </c>
      <c r="G91" s="115" t="s">
        <v>552</v>
      </c>
      <c r="H91" s="115" t="s">
        <v>1160</v>
      </c>
      <c r="I91" s="116" t="s">
        <v>1053</v>
      </c>
      <c r="J91" s="115" t="s">
        <v>1162</v>
      </c>
      <c r="K91" s="115" t="s">
        <v>1163</v>
      </c>
      <c r="L91" s="115" t="s">
        <v>696</v>
      </c>
      <c r="M91" s="115" t="s">
        <v>1207</v>
      </c>
      <c r="N91" s="115" t="s">
        <v>445</v>
      </c>
      <c r="O91" s="115" t="s">
        <v>446</v>
      </c>
      <c r="P91" s="115" t="s">
        <v>447</v>
      </c>
      <c r="Q91" s="115" t="s">
        <v>448</v>
      </c>
      <c r="R91" s="115" t="s">
        <v>1222</v>
      </c>
      <c r="S91" s="115" t="s">
        <v>1223</v>
      </c>
      <c r="T91" s="115" t="s">
        <v>1224</v>
      </c>
      <c r="U91" s="115" t="s">
        <v>1225</v>
      </c>
      <c r="V91" s="115" t="s">
        <v>1226</v>
      </c>
      <c r="W91" s="115" t="s">
        <v>367</v>
      </c>
      <c r="X91" s="115" t="s">
        <v>125</v>
      </c>
      <c r="Y91" s="115" t="s">
        <v>126</v>
      </c>
      <c r="Z91" s="117">
        <v>4</v>
      </c>
      <c r="AA91" s="115" t="s">
        <v>127</v>
      </c>
      <c r="AB91" s="115" t="s">
        <v>1173</v>
      </c>
      <c r="AC91" s="117">
        <v>1</v>
      </c>
      <c r="AD91" s="117">
        <v>1</v>
      </c>
      <c r="AE91" s="117">
        <v>1</v>
      </c>
      <c r="AF91" s="117">
        <v>1</v>
      </c>
      <c r="AG91" s="118" t="s">
        <v>1227</v>
      </c>
      <c r="AH91" s="118" t="s">
        <v>1228</v>
      </c>
      <c r="AI91" s="118" t="s">
        <v>1229</v>
      </c>
      <c r="AJ91" s="115" t="s">
        <v>1230</v>
      </c>
      <c r="AK91" s="115"/>
      <c r="AL91" s="115" t="s">
        <v>1231</v>
      </c>
      <c r="AM91" s="116">
        <v>2</v>
      </c>
      <c r="AN91" s="119">
        <v>1</v>
      </c>
      <c r="AO91" s="120" t="s">
        <v>135</v>
      </c>
      <c r="AP91" s="116">
        <v>14</v>
      </c>
      <c r="AQ91" s="119">
        <v>1</v>
      </c>
      <c r="AR91" s="120" t="s">
        <v>135</v>
      </c>
      <c r="AS91" s="116"/>
      <c r="AT91" s="121">
        <v>1</v>
      </c>
      <c r="AU91" s="120" t="s">
        <v>135</v>
      </c>
      <c r="AV91" s="117">
        <v>16</v>
      </c>
      <c r="AW91" s="121">
        <v>1</v>
      </c>
      <c r="AX91" s="120" t="s">
        <v>135</v>
      </c>
      <c r="AY91" s="122">
        <v>0</v>
      </c>
      <c r="AZ91" s="122">
        <v>0</v>
      </c>
      <c r="BA91" s="122">
        <v>0</v>
      </c>
      <c r="BB91" s="122">
        <v>126841571</v>
      </c>
      <c r="BC91" s="122">
        <v>0</v>
      </c>
      <c r="BD91" s="122">
        <v>0</v>
      </c>
      <c r="BE91" s="122">
        <v>0</v>
      </c>
      <c r="BF91" s="122">
        <v>0</v>
      </c>
      <c r="BG91" s="122">
        <v>0</v>
      </c>
      <c r="BH91" s="122">
        <v>0</v>
      </c>
      <c r="BI91" s="122">
        <v>126841571</v>
      </c>
      <c r="BJ91" s="122">
        <v>0</v>
      </c>
      <c r="BK91" s="122">
        <v>0</v>
      </c>
      <c r="BL91" s="122">
        <v>0</v>
      </c>
      <c r="BM91" s="122">
        <v>130646818.13</v>
      </c>
      <c r="BN91" s="122">
        <v>0</v>
      </c>
      <c r="BO91" s="122">
        <v>0</v>
      </c>
      <c r="BP91" s="122">
        <v>0</v>
      </c>
      <c r="BQ91" s="122">
        <v>0</v>
      </c>
      <c r="BR91" s="122">
        <v>0</v>
      </c>
      <c r="BS91" s="122">
        <v>0</v>
      </c>
      <c r="BT91" s="122">
        <v>130646818.13</v>
      </c>
      <c r="BU91" s="122">
        <v>0</v>
      </c>
      <c r="BV91" s="122">
        <v>0</v>
      </c>
      <c r="BW91" s="122">
        <v>0</v>
      </c>
      <c r="BX91" s="122">
        <v>134566222.67390001</v>
      </c>
      <c r="BY91" s="122">
        <v>0</v>
      </c>
      <c r="BZ91" s="122">
        <v>0</v>
      </c>
      <c r="CA91" s="122">
        <v>0</v>
      </c>
      <c r="CB91" s="122">
        <v>0</v>
      </c>
      <c r="CC91" s="122">
        <v>0</v>
      </c>
      <c r="CD91" s="122">
        <v>0</v>
      </c>
      <c r="CE91" s="122">
        <v>134566222.67390001</v>
      </c>
      <c r="CF91" s="122">
        <v>0</v>
      </c>
      <c r="CG91" s="122">
        <v>0</v>
      </c>
      <c r="CH91" s="122">
        <v>0</v>
      </c>
      <c r="CI91" s="122">
        <v>138603209.35411701</v>
      </c>
      <c r="CJ91" s="122">
        <v>0</v>
      </c>
      <c r="CK91" s="122">
        <v>0</v>
      </c>
      <c r="CL91" s="122">
        <v>0</v>
      </c>
      <c r="CM91" s="122">
        <v>0</v>
      </c>
      <c r="CN91" s="122">
        <v>0</v>
      </c>
      <c r="CO91" s="122">
        <v>0</v>
      </c>
      <c r="CP91" s="122">
        <v>138603209.35411701</v>
      </c>
      <c r="CQ91" s="122">
        <v>530657821.15801698</v>
      </c>
      <c r="CR91" s="115" t="s">
        <v>1232</v>
      </c>
      <c r="CS91" s="115" t="s">
        <v>1233</v>
      </c>
    </row>
    <row r="92" spans="1:97" ht="70.349999999999994" hidden="1" customHeight="1" x14ac:dyDescent="0.25">
      <c r="A92" s="114" t="s">
        <v>1234</v>
      </c>
      <c r="B92" s="115" t="s">
        <v>179</v>
      </c>
      <c r="C92" s="115" t="s">
        <v>104</v>
      </c>
      <c r="D92" s="115" t="s">
        <v>1215</v>
      </c>
      <c r="E92" s="116" t="s">
        <v>1216</v>
      </c>
      <c r="F92" s="115" t="s">
        <v>1217</v>
      </c>
      <c r="G92" s="115" t="s">
        <v>552</v>
      </c>
      <c r="H92" s="115" t="s">
        <v>1160</v>
      </c>
      <c r="I92" s="116" t="s">
        <v>1053</v>
      </c>
      <c r="J92" s="115" t="s">
        <v>1162</v>
      </c>
      <c r="K92" s="115" t="s">
        <v>1163</v>
      </c>
      <c r="L92" s="115" t="s">
        <v>696</v>
      </c>
      <c r="M92" s="115" t="s">
        <v>1207</v>
      </c>
      <c r="N92" s="115" t="s">
        <v>445</v>
      </c>
      <c r="O92" s="115" t="s">
        <v>446</v>
      </c>
      <c r="P92" s="115" t="s">
        <v>447</v>
      </c>
      <c r="Q92" s="115" t="s">
        <v>448</v>
      </c>
      <c r="R92" s="115" t="s">
        <v>874</v>
      </c>
      <c r="S92" s="115" t="s">
        <v>1235</v>
      </c>
      <c r="T92" s="115" t="s">
        <v>1236</v>
      </c>
      <c r="U92" s="115" t="s">
        <v>1237</v>
      </c>
      <c r="V92" s="115" t="s">
        <v>1238</v>
      </c>
      <c r="W92" s="115" t="s">
        <v>879</v>
      </c>
      <c r="X92" s="115" t="s">
        <v>125</v>
      </c>
      <c r="Y92" s="115" t="s">
        <v>126</v>
      </c>
      <c r="Z92" s="117">
        <v>104</v>
      </c>
      <c r="AA92" s="115" t="s">
        <v>127</v>
      </c>
      <c r="AB92" s="115" t="s">
        <v>1173</v>
      </c>
      <c r="AC92" s="117">
        <v>26</v>
      </c>
      <c r="AD92" s="117">
        <v>26</v>
      </c>
      <c r="AE92" s="117">
        <v>26</v>
      </c>
      <c r="AF92" s="117">
        <v>26</v>
      </c>
      <c r="AG92" s="118" t="s">
        <v>1239</v>
      </c>
      <c r="AH92" s="118" t="s">
        <v>1240</v>
      </c>
      <c r="AI92" s="118" t="s">
        <v>1241</v>
      </c>
      <c r="AJ92" s="115" t="s">
        <v>1242</v>
      </c>
      <c r="AK92" s="115"/>
      <c r="AL92" s="115" t="s">
        <v>1243</v>
      </c>
      <c r="AM92" s="116">
        <v>26</v>
      </c>
      <c r="AN92" s="119">
        <v>1</v>
      </c>
      <c r="AO92" s="120" t="s">
        <v>135</v>
      </c>
      <c r="AP92" s="116">
        <v>390</v>
      </c>
      <c r="AQ92" s="119">
        <v>1</v>
      </c>
      <c r="AR92" s="120" t="s">
        <v>135</v>
      </c>
      <c r="AS92" s="116"/>
      <c r="AT92" s="121">
        <v>1</v>
      </c>
      <c r="AU92" s="120" t="s">
        <v>135</v>
      </c>
      <c r="AV92" s="117">
        <v>416</v>
      </c>
      <c r="AW92" s="121">
        <v>1</v>
      </c>
      <c r="AX92" s="120" t="s">
        <v>135</v>
      </c>
      <c r="AY92" s="122">
        <v>0</v>
      </c>
      <c r="AZ92" s="122">
        <v>0</v>
      </c>
      <c r="BA92" s="122">
        <v>0</v>
      </c>
      <c r="BB92" s="122">
        <v>84687973</v>
      </c>
      <c r="BC92" s="122">
        <v>0</v>
      </c>
      <c r="BD92" s="122">
        <v>0</v>
      </c>
      <c r="BE92" s="122">
        <v>0</v>
      </c>
      <c r="BF92" s="122">
        <v>0</v>
      </c>
      <c r="BG92" s="122">
        <v>0</v>
      </c>
      <c r="BH92" s="122">
        <v>0</v>
      </c>
      <c r="BI92" s="122">
        <v>84687973</v>
      </c>
      <c r="BJ92" s="122">
        <v>0</v>
      </c>
      <c r="BK92" s="122">
        <v>0</v>
      </c>
      <c r="BL92" s="122">
        <v>0</v>
      </c>
      <c r="BM92" s="122">
        <v>87228612.189999998</v>
      </c>
      <c r="BN92" s="122">
        <v>0</v>
      </c>
      <c r="BO92" s="122">
        <v>0</v>
      </c>
      <c r="BP92" s="122">
        <v>0</v>
      </c>
      <c r="BQ92" s="122">
        <v>0</v>
      </c>
      <c r="BR92" s="122">
        <v>0</v>
      </c>
      <c r="BS92" s="122">
        <v>0</v>
      </c>
      <c r="BT92" s="122">
        <v>87228612.189999998</v>
      </c>
      <c r="BU92" s="122">
        <v>0</v>
      </c>
      <c r="BV92" s="122">
        <v>0</v>
      </c>
      <c r="BW92" s="122">
        <v>0</v>
      </c>
      <c r="BX92" s="122">
        <v>89845470.555700004</v>
      </c>
      <c r="BY92" s="122">
        <v>0</v>
      </c>
      <c r="BZ92" s="122">
        <v>0</v>
      </c>
      <c r="CA92" s="122">
        <v>0</v>
      </c>
      <c r="CB92" s="122">
        <v>0</v>
      </c>
      <c r="CC92" s="122">
        <v>0</v>
      </c>
      <c r="CD92" s="122">
        <v>0</v>
      </c>
      <c r="CE92" s="122">
        <v>89845470.555700004</v>
      </c>
      <c r="CF92" s="122">
        <v>0</v>
      </c>
      <c r="CG92" s="122">
        <v>0</v>
      </c>
      <c r="CH92" s="122">
        <v>0</v>
      </c>
      <c r="CI92" s="122">
        <v>92540834.672371</v>
      </c>
      <c r="CJ92" s="122">
        <v>0</v>
      </c>
      <c r="CK92" s="122">
        <v>0</v>
      </c>
      <c r="CL92" s="122">
        <v>0</v>
      </c>
      <c r="CM92" s="122">
        <v>0</v>
      </c>
      <c r="CN92" s="122">
        <v>0</v>
      </c>
      <c r="CO92" s="122">
        <v>0</v>
      </c>
      <c r="CP92" s="122">
        <v>92540834.672371</v>
      </c>
      <c r="CQ92" s="122">
        <v>354302890.41807097</v>
      </c>
      <c r="CR92" s="115" t="s">
        <v>1244</v>
      </c>
      <c r="CS92" s="115" t="s">
        <v>1233</v>
      </c>
    </row>
    <row r="93" spans="1:97" ht="70.349999999999994" hidden="1" customHeight="1" x14ac:dyDescent="0.25">
      <c r="A93" s="114" t="s">
        <v>1245</v>
      </c>
      <c r="B93" s="115" t="s">
        <v>254</v>
      </c>
      <c r="C93" s="115" t="s">
        <v>104</v>
      </c>
      <c r="D93" s="115" t="s">
        <v>1246</v>
      </c>
      <c r="E93" s="116" t="s">
        <v>1247</v>
      </c>
      <c r="F93" s="115" t="s">
        <v>1248</v>
      </c>
      <c r="G93" s="115" t="s">
        <v>552</v>
      </c>
      <c r="H93" s="115" t="s">
        <v>1160</v>
      </c>
      <c r="I93" s="116" t="s">
        <v>1249</v>
      </c>
      <c r="J93" s="115" t="s">
        <v>1162</v>
      </c>
      <c r="K93" s="115" t="s">
        <v>1163</v>
      </c>
      <c r="L93" s="115" t="s">
        <v>696</v>
      </c>
      <c r="M93" s="115" t="s">
        <v>1207</v>
      </c>
      <c r="N93" s="115" t="s">
        <v>445</v>
      </c>
      <c r="O93" s="115" t="s">
        <v>446</v>
      </c>
      <c r="P93" s="115" t="s">
        <v>447</v>
      </c>
      <c r="Q93" s="115" t="s">
        <v>448</v>
      </c>
      <c r="R93" s="115" t="s">
        <v>1250</v>
      </c>
      <c r="S93" s="115" t="s">
        <v>1235</v>
      </c>
      <c r="T93" s="115" t="s">
        <v>1236</v>
      </c>
      <c r="U93" s="115" t="s">
        <v>1237</v>
      </c>
      <c r="V93" s="115" t="s">
        <v>1238</v>
      </c>
      <c r="W93" s="115" t="s">
        <v>879</v>
      </c>
      <c r="X93" s="115" t="s">
        <v>125</v>
      </c>
      <c r="Y93" s="115" t="s">
        <v>126</v>
      </c>
      <c r="Z93" s="117">
        <v>104</v>
      </c>
      <c r="AA93" s="115" t="s">
        <v>127</v>
      </c>
      <c r="AB93" s="115" t="s">
        <v>1173</v>
      </c>
      <c r="AC93" s="117">
        <v>26</v>
      </c>
      <c r="AD93" s="117">
        <v>26</v>
      </c>
      <c r="AE93" s="117">
        <v>26</v>
      </c>
      <c r="AF93" s="117">
        <v>26</v>
      </c>
      <c r="AG93" s="118" t="s">
        <v>1239</v>
      </c>
      <c r="AH93" s="118" t="s">
        <v>1240</v>
      </c>
      <c r="AI93" s="118" t="s">
        <v>1241</v>
      </c>
      <c r="AJ93" s="115" t="s">
        <v>1242</v>
      </c>
      <c r="AK93" s="115"/>
      <c r="AL93" s="115" t="s">
        <v>1243</v>
      </c>
      <c r="AM93" s="116">
        <v>26</v>
      </c>
      <c r="AN93" s="119">
        <v>1</v>
      </c>
      <c r="AO93" s="120" t="s">
        <v>135</v>
      </c>
      <c r="AP93" s="116">
        <v>390</v>
      </c>
      <c r="AQ93" s="119">
        <v>1</v>
      </c>
      <c r="AR93" s="120" t="s">
        <v>135</v>
      </c>
      <c r="AS93" s="116"/>
      <c r="AT93" s="121">
        <v>1</v>
      </c>
      <c r="AU93" s="120" t="s">
        <v>135</v>
      </c>
      <c r="AV93" s="117">
        <v>416</v>
      </c>
      <c r="AW93" s="121">
        <v>1</v>
      </c>
      <c r="AX93" s="120" t="s">
        <v>135</v>
      </c>
      <c r="AY93" s="122">
        <v>0</v>
      </c>
      <c r="AZ93" s="122">
        <v>0</v>
      </c>
      <c r="BA93" s="122">
        <v>0</v>
      </c>
      <c r="BB93" s="122">
        <v>337171903.39999998</v>
      </c>
      <c r="BC93" s="122">
        <v>0</v>
      </c>
      <c r="BD93" s="122">
        <v>0</v>
      </c>
      <c r="BE93" s="122">
        <v>0</v>
      </c>
      <c r="BF93" s="122">
        <v>0</v>
      </c>
      <c r="BG93" s="122">
        <v>0</v>
      </c>
      <c r="BH93" s="122">
        <v>0</v>
      </c>
      <c r="BI93" s="122">
        <v>337171903.39999998</v>
      </c>
      <c r="BJ93" s="122">
        <v>0</v>
      </c>
      <c r="BK93" s="122">
        <v>0</v>
      </c>
      <c r="BL93" s="122">
        <v>0</v>
      </c>
      <c r="BM93" s="122">
        <v>347287060.50199997</v>
      </c>
      <c r="BN93" s="122">
        <v>0</v>
      </c>
      <c r="BO93" s="122">
        <v>0</v>
      </c>
      <c r="BP93" s="122">
        <v>0</v>
      </c>
      <c r="BQ93" s="122">
        <v>0</v>
      </c>
      <c r="BR93" s="122">
        <v>0</v>
      </c>
      <c r="BS93" s="122">
        <v>0</v>
      </c>
      <c r="BT93" s="122">
        <v>347287060.50199997</v>
      </c>
      <c r="BU93" s="122">
        <v>0</v>
      </c>
      <c r="BV93" s="122">
        <v>0</v>
      </c>
      <c r="BW93" s="122">
        <v>0</v>
      </c>
      <c r="BX93" s="122">
        <v>357705672.31705999</v>
      </c>
      <c r="BY93" s="122">
        <v>0</v>
      </c>
      <c r="BZ93" s="122">
        <v>0</v>
      </c>
      <c r="CA93" s="122">
        <v>0</v>
      </c>
      <c r="CB93" s="122">
        <v>0</v>
      </c>
      <c r="CC93" s="122">
        <v>0</v>
      </c>
      <c r="CD93" s="122">
        <v>0</v>
      </c>
      <c r="CE93" s="122">
        <v>357705672.31705999</v>
      </c>
      <c r="CF93" s="122">
        <v>0</v>
      </c>
      <c r="CG93" s="122">
        <v>0</v>
      </c>
      <c r="CH93" s="122">
        <v>0</v>
      </c>
      <c r="CI93" s="122">
        <v>368436842.48657179</v>
      </c>
      <c r="CJ93" s="122">
        <v>0</v>
      </c>
      <c r="CK93" s="122">
        <v>0</v>
      </c>
      <c r="CL93" s="122">
        <v>0</v>
      </c>
      <c r="CM93" s="122">
        <v>0</v>
      </c>
      <c r="CN93" s="122">
        <v>0</v>
      </c>
      <c r="CO93" s="122">
        <v>0</v>
      </c>
      <c r="CP93" s="122">
        <v>368436842.48657179</v>
      </c>
      <c r="CQ93" s="122">
        <v>1410601478.705632</v>
      </c>
      <c r="CR93" s="115" t="s">
        <v>1251</v>
      </c>
      <c r="CS93" s="115" t="s">
        <v>1252</v>
      </c>
    </row>
    <row r="94" spans="1:97" ht="70.349999999999994" hidden="1" customHeight="1" x14ac:dyDescent="0.25">
      <c r="A94" s="114" t="s">
        <v>1253</v>
      </c>
      <c r="B94" s="115" t="s">
        <v>374</v>
      </c>
      <c r="C94" s="115" t="s">
        <v>104</v>
      </c>
      <c r="D94" s="115" t="s">
        <v>1246</v>
      </c>
      <c r="E94" s="116" t="s">
        <v>1247</v>
      </c>
      <c r="F94" s="115" t="s">
        <v>1248</v>
      </c>
      <c r="G94" s="115" t="s">
        <v>552</v>
      </c>
      <c r="H94" s="115" t="s">
        <v>1160</v>
      </c>
      <c r="I94" s="116" t="s">
        <v>1249</v>
      </c>
      <c r="J94" s="115" t="s">
        <v>1162</v>
      </c>
      <c r="K94" s="115" t="s">
        <v>1163</v>
      </c>
      <c r="L94" s="115" t="s">
        <v>696</v>
      </c>
      <c r="M94" s="115" t="s">
        <v>1207</v>
      </c>
      <c r="N94" s="115" t="s">
        <v>445</v>
      </c>
      <c r="O94" s="115" t="s">
        <v>446</v>
      </c>
      <c r="P94" s="115" t="s">
        <v>447</v>
      </c>
      <c r="Q94" s="115" t="s">
        <v>448</v>
      </c>
      <c r="R94" s="115" t="s">
        <v>1222</v>
      </c>
      <c r="S94" s="115" t="s">
        <v>1223</v>
      </c>
      <c r="T94" s="115" t="s">
        <v>1224</v>
      </c>
      <c r="U94" s="115" t="s">
        <v>1225</v>
      </c>
      <c r="V94" s="115" t="s">
        <v>1226</v>
      </c>
      <c r="W94" s="115" t="s">
        <v>367</v>
      </c>
      <c r="X94" s="115" t="s">
        <v>125</v>
      </c>
      <c r="Y94" s="115" t="s">
        <v>126</v>
      </c>
      <c r="Z94" s="117">
        <v>4</v>
      </c>
      <c r="AA94" s="115" t="s">
        <v>127</v>
      </c>
      <c r="AB94" s="115" t="s">
        <v>1173</v>
      </c>
      <c r="AC94" s="117">
        <v>1</v>
      </c>
      <c r="AD94" s="117">
        <v>1</v>
      </c>
      <c r="AE94" s="117">
        <v>1</v>
      </c>
      <c r="AF94" s="117">
        <v>1</v>
      </c>
      <c r="AG94" s="118" t="s">
        <v>1254</v>
      </c>
      <c r="AH94" s="118" t="s">
        <v>1228</v>
      </c>
      <c r="AI94" s="118" t="s">
        <v>1229</v>
      </c>
      <c r="AJ94" s="115" t="s">
        <v>1230</v>
      </c>
      <c r="AK94" s="115"/>
      <c r="AL94" s="115" t="s">
        <v>1231</v>
      </c>
      <c r="AM94" s="116">
        <v>1</v>
      </c>
      <c r="AN94" s="119">
        <v>1</v>
      </c>
      <c r="AO94" s="120" t="s">
        <v>135</v>
      </c>
      <c r="AP94" s="116">
        <v>14</v>
      </c>
      <c r="AQ94" s="119">
        <v>1</v>
      </c>
      <c r="AR94" s="120" t="s">
        <v>135</v>
      </c>
      <c r="AS94" s="116"/>
      <c r="AT94" s="121">
        <v>1</v>
      </c>
      <c r="AU94" s="120" t="s">
        <v>135</v>
      </c>
      <c r="AV94" s="117">
        <v>15</v>
      </c>
      <c r="AW94" s="121">
        <v>1</v>
      </c>
      <c r="AX94" s="120" t="s">
        <v>135</v>
      </c>
      <c r="AY94" s="122">
        <v>0</v>
      </c>
      <c r="AZ94" s="122">
        <v>0</v>
      </c>
      <c r="BA94" s="122">
        <v>0</v>
      </c>
      <c r="BB94" s="122">
        <v>260000000</v>
      </c>
      <c r="BC94" s="122">
        <v>0</v>
      </c>
      <c r="BD94" s="122">
        <v>0</v>
      </c>
      <c r="BE94" s="122">
        <v>0</v>
      </c>
      <c r="BF94" s="122">
        <v>0</v>
      </c>
      <c r="BG94" s="122">
        <v>0</v>
      </c>
      <c r="BH94" s="122">
        <v>0</v>
      </c>
      <c r="BI94" s="122">
        <v>260000000</v>
      </c>
      <c r="BJ94" s="122">
        <v>0</v>
      </c>
      <c r="BK94" s="122">
        <v>0</v>
      </c>
      <c r="BL94" s="122">
        <v>0</v>
      </c>
      <c r="BM94" s="122">
        <v>267800000</v>
      </c>
      <c r="BN94" s="122">
        <v>0</v>
      </c>
      <c r="BO94" s="122">
        <v>0</v>
      </c>
      <c r="BP94" s="122">
        <v>0</v>
      </c>
      <c r="BQ94" s="122">
        <v>0</v>
      </c>
      <c r="BR94" s="122">
        <v>0</v>
      </c>
      <c r="BS94" s="122">
        <v>0</v>
      </c>
      <c r="BT94" s="122">
        <v>267800000</v>
      </c>
      <c r="BU94" s="122">
        <v>0</v>
      </c>
      <c r="BV94" s="122">
        <v>0</v>
      </c>
      <c r="BW94" s="122">
        <v>0</v>
      </c>
      <c r="BX94" s="122">
        <v>275834000</v>
      </c>
      <c r="BY94" s="122">
        <v>0</v>
      </c>
      <c r="BZ94" s="122">
        <v>0</v>
      </c>
      <c r="CA94" s="122">
        <v>0</v>
      </c>
      <c r="CB94" s="122">
        <v>0</v>
      </c>
      <c r="CC94" s="122">
        <v>0</v>
      </c>
      <c r="CD94" s="122">
        <v>0</v>
      </c>
      <c r="CE94" s="122">
        <v>275834000</v>
      </c>
      <c r="CF94" s="122">
        <v>0</v>
      </c>
      <c r="CG94" s="122">
        <v>0</v>
      </c>
      <c r="CH94" s="122">
        <v>0</v>
      </c>
      <c r="CI94" s="122">
        <v>284109020</v>
      </c>
      <c r="CJ94" s="122">
        <v>0</v>
      </c>
      <c r="CK94" s="122">
        <v>0</v>
      </c>
      <c r="CL94" s="122">
        <v>0</v>
      </c>
      <c r="CM94" s="122">
        <v>0</v>
      </c>
      <c r="CN94" s="122">
        <v>0</v>
      </c>
      <c r="CO94" s="122">
        <v>0</v>
      </c>
      <c r="CP94" s="122">
        <v>284109020</v>
      </c>
      <c r="CQ94" s="122">
        <v>1087743020</v>
      </c>
      <c r="CR94" s="115" t="s">
        <v>1232</v>
      </c>
      <c r="CS94" s="115" t="s">
        <v>1252</v>
      </c>
    </row>
    <row r="95" spans="1:97" ht="70.349999999999994" hidden="1" customHeight="1" x14ac:dyDescent="0.25">
      <c r="A95" s="114" t="s">
        <v>1255</v>
      </c>
      <c r="B95" s="115" t="s">
        <v>444</v>
      </c>
      <c r="C95" s="115" t="s">
        <v>104</v>
      </c>
      <c r="D95" s="115" t="s">
        <v>1246</v>
      </c>
      <c r="E95" s="116" t="s">
        <v>1247</v>
      </c>
      <c r="F95" s="115" t="s">
        <v>1248</v>
      </c>
      <c r="G95" s="115" t="s">
        <v>552</v>
      </c>
      <c r="H95" s="115" t="s">
        <v>1160</v>
      </c>
      <c r="I95" s="116" t="s">
        <v>1249</v>
      </c>
      <c r="J95" s="115" t="s">
        <v>1162</v>
      </c>
      <c r="K95" s="115" t="s">
        <v>1163</v>
      </c>
      <c r="L95" s="115" t="s">
        <v>696</v>
      </c>
      <c r="M95" s="115" t="s">
        <v>1207</v>
      </c>
      <c r="N95" s="115" t="s">
        <v>445</v>
      </c>
      <c r="O95" s="115" t="s">
        <v>446</v>
      </c>
      <c r="P95" s="115" t="s">
        <v>447</v>
      </c>
      <c r="Q95" s="115" t="s">
        <v>448</v>
      </c>
      <c r="R95" s="115" t="s">
        <v>1256</v>
      </c>
      <c r="S95" s="115" t="s">
        <v>1257</v>
      </c>
      <c r="T95" s="115" t="s">
        <v>1258</v>
      </c>
      <c r="U95" s="115" t="s">
        <v>1259</v>
      </c>
      <c r="V95" s="115" t="s">
        <v>1260</v>
      </c>
      <c r="W95" s="115" t="s">
        <v>454</v>
      </c>
      <c r="X95" s="115" t="s">
        <v>125</v>
      </c>
      <c r="Y95" s="115" t="s">
        <v>126</v>
      </c>
      <c r="Z95" s="117">
        <v>4</v>
      </c>
      <c r="AA95" s="115" t="s">
        <v>127</v>
      </c>
      <c r="AB95" s="115" t="s">
        <v>1173</v>
      </c>
      <c r="AC95" s="117">
        <v>4</v>
      </c>
      <c r="AD95" s="117">
        <v>0</v>
      </c>
      <c r="AE95" s="117">
        <v>0</v>
      </c>
      <c r="AF95" s="117">
        <v>0</v>
      </c>
      <c r="AG95" s="118" t="s">
        <v>1261</v>
      </c>
      <c r="AH95" s="118"/>
      <c r="AI95" s="118"/>
      <c r="AJ95" s="115"/>
      <c r="AK95" s="115"/>
      <c r="AL95" s="115"/>
      <c r="AM95" s="116">
        <v>26</v>
      </c>
      <c r="AN95" s="119">
        <v>1</v>
      </c>
      <c r="AO95" s="120" t="s">
        <v>135</v>
      </c>
      <c r="AP95" s="116"/>
      <c r="AQ95" s="119"/>
      <c r="AR95" s="120"/>
      <c r="AS95" s="116"/>
      <c r="AT95" s="121"/>
      <c r="AU95" s="120"/>
      <c r="AV95" s="117">
        <v>26</v>
      </c>
      <c r="AW95" s="121">
        <v>1</v>
      </c>
      <c r="AX95" s="120" t="s">
        <v>135</v>
      </c>
      <c r="AY95" s="122">
        <v>0</v>
      </c>
      <c r="AZ95" s="122">
        <v>0</v>
      </c>
      <c r="BA95" s="122">
        <v>0</v>
      </c>
      <c r="BB95" s="122">
        <v>0</v>
      </c>
      <c r="BC95" s="122">
        <v>0</v>
      </c>
      <c r="BD95" s="122">
        <v>0</v>
      </c>
      <c r="BE95" s="122">
        <v>0</v>
      </c>
      <c r="BF95" s="122">
        <v>0</v>
      </c>
      <c r="BG95" s="122">
        <v>0</v>
      </c>
      <c r="BH95" s="122">
        <v>0</v>
      </c>
      <c r="BI95" s="122">
        <v>0</v>
      </c>
      <c r="BJ95" s="122">
        <v>0</v>
      </c>
      <c r="BK95" s="122">
        <v>0</v>
      </c>
      <c r="BL95" s="122">
        <v>0</v>
      </c>
      <c r="BM95" s="122">
        <v>0</v>
      </c>
      <c r="BN95" s="122">
        <v>0</v>
      </c>
      <c r="BO95" s="122">
        <v>0</v>
      </c>
      <c r="BP95" s="122">
        <v>0</v>
      </c>
      <c r="BQ95" s="122">
        <v>0</v>
      </c>
      <c r="BR95" s="122">
        <v>0</v>
      </c>
      <c r="BS95" s="122">
        <v>0</v>
      </c>
      <c r="BT95" s="122">
        <v>0</v>
      </c>
      <c r="BU95" s="122">
        <v>0</v>
      </c>
      <c r="BV95" s="122">
        <v>0</v>
      </c>
      <c r="BW95" s="122">
        <v>0</v>
      </c>
      <c r="BX95" s="122">
        <v>0</v>
      </c>
      <c r="BY95" s="122">
        <v>0</v>
      </c>
      <c r="BZ95" s="122">
        <v>0</v>
      </c>
      <c r="CA95" s="122">
        <v>0</v>
      </c>
      <c r="CB95" s="122">
        <v>0</v>
      </c>
      <c r="CC95" s="122">
        <v>0</v>
      </c>
      <c r="CD95" s="122">
        <v>0</v>
      </c>
      <c r="CE95" s="122">
        <v>0</v>
      </c>
      <c r="CF95" s="122">
        <v>0</v>
      </c>
      <c r="CG95" s="122">
        <v>0</v>
      </c>
      <c r="CH95" s="122">
        <v>0</v>
      </c>
      <c r="CI95" s="122">
        <v>0</v>
      </c>
      <c r="CJ95" s="122">
        <v>0</v>
      </c>
      <c r="CK95" s="122">
        <v>0</v>
      </c>
      <c r="CL95" s="122">
        <v>0</v>
      </c>
      <c r="CM95" s="122">
        <v>0</v>
      </c>
      <c r="CN95" s="122">
        <v>0</v>
      </c>
      <c r="CO95" s="122">
        <v>0</v>
      </c>
      <c r="CP95" s="122">
        <v>0</v>
      </c>
      <c r="CQ95" s="122">
        <v>0</v>
      </c>
      <c r="CR95" s="115"/>
      <c r="CS95" s="115" t="s">
        <v>1262</v>
      </c>
    </row>
    <row r="96" spans="1:97" ht="70.349999999999994" hidden="1" customHeight="1" x14ac:dyDescent="0.25">
      <c r="A96" s="114" t="s">
        <v>1263</v>
      </c>
      <c r="B96" s="115" t="s">
        <v>463</v>
      </c>
      <c r="C96" s="115" t="s">
        <v>104</v>
      </c>
      <c r="D96" s="115" t="s">
        <v>1264</v>
      </c>
      <c r="E96" s="116" t="s">
        <v>1265</v>
      </c>
      <c r="F96" s="115" t="s">
        <v>551</v>
      </c>
      <c r="G96" s="115" t="s">
        <v>108</v>
      </c>
      <c r="H96" s="115" t="s">
        <v>1160</v>
      </c>
      <c r="I96" s="116" t="s">
        <v>1266</v>
      </c>
      <c r="J96" s="115" t="s">
        <v>1162</v>
      </c>
      <c r="K96" s="115" t="s">
        <v>1163</v>
      </c>
      <c r="L96" s="115" t="s">
        <v>696</v>
      </c>
      <c r="M96" s="115" t="s">
        <v>1207</v>
      </c>
      <c r="N96" s="115" t="s">
        <v>445</v>
      </c>
      <c r="O96" s="115" t="s">
        <v>446</v>
      </c>
      <c r="P96" s="115" t="s">
        <v>447</v>
      </c>
      <c r="Q96" s="115" t="s">
        <v>448</v>
      </c>
      <c r="R96" s="115" t="s">
        <v>874</v>
      </c>
      <c r="S96" s="115" t="s">
        <v>1235</v>
      </c>
      <c r="T96" s="115" t="s">
        <v>1236</v>
      </c>
      <c r="U96" s="115" t="s">
        <v>1237</v>
      </c>
      <c r="V96" s="115" t="s">
        <v>1238</v>
      </c>
      <c r="W96" s="115" t="s">
        <v>879</v>
      </c>
      <c r="X96" s="115" t="s">
        <v>125</v>
      </c>
      <c r="Y96" s="115" t="s">
        <v>126</v>
      </c>
      <c r="Z96" s="117">
        <v>104</v>
      </c>
      <c r="AA96" s="115" t="s">
        <v>127</v>
      </c>
      <c r="AB96" s="115" t="s">
        <v>1173</v>
      </c>
      <c r="AC96" s="117">
        <v>26</v>
      </c>
      <c r="AD96" s="117">
        <v>26</v>
      </c>
      <c r="AE96" s="117">
        <v>26</v>
      </c>
      <c r="AF96" s="117">
        <v>26</v>
      </c>
      <c r="AG96" s="118" t="s">
        <v>1239</v>
      </c>
      <c r="AH96" s="118" t="s">
        <v>1240</v>
      </c>
      <c r="AI96" s="118" t="s">
        <v>1267</v>
      </c>
      <c r="AJ96" s="115" t="s">
        <v>1242</v>
      </c>
      <c r="AK96" s="115"/>
      <c r="AL96" s="115" t="s">
        <v>1243</v>
      </c>
      <c r="AM96" s="116">
        <v>26</v>
      </c>
      <c r="AN96" s="119">
        <v>1</v>
      </c>
      <c r="AO96" s="120" t="s">
        <v>135</v>
      </c>
      <c r="AP96" s="116">
        <v>390</v>
      </c>
      <c r="AQ96" s="119">
        <v>1</v>
      </c>
      <c r="AR96" s="120" t="s">
        <v>135</v>
      </c>
      <c r="AS96" s="116"/>
      <c r="AT96" s="121">
        <v>1</v>
      </c>
      <c r="AU96" s="120" t="s">
        <v>135</v>
      </c>
      <c r="AV96" s="117">
        <v>416</v>
      </c>
      <c r="AW96" s="121">
        <v>1</v>
      </c>
      <c r="AX96" s="120" t="s">
        <v>135</v>
      </c>
      <c r="AY96" s="122">
        <v>0</v>
      </c>
      <c r="AZ96" s="122">
        <v>0</v>
      </c>
      <c r="BA96" s="122">
        <v>0</v>
      </c>
      <c r="BB96" s="122">
        <v>438337748.19999999</v>
      </c>
      <c r="BC96" s="122">
        <v>0</v>
      </c>
      <c r="BD96" s="122">
        <v>0</v>
      </c>
      <c r="BE96" s="122">
        <v>0</v>
      </c>
      <c r="BF96" s="122">
        <v>0</v>
      </c>
      <c r="BG96" s="122">
        <v>0</v>
      </c>
      <c r="BH96" s="122">
        <v>0</v>
      </c>
      <c r="BI96" s="122">
        <v>438337748.19999999</v>
      </c>
      <c r="BJ96" s="122">
        <v>0</v>
      </c>
      <c r="BK96" s="122">
        <v>0</v>
      </c>
      <c r="BL96" s="122">
        <v>0</v>
      </c>
      <c r="BM96" s="122">
        <v>451487880.64600003</v>
      </c>
      <c r="BN96" s="122">
        <v>0</v>
      </c>
      <c r="BO96" s="122">
        <v>0</v>
      </c>
      <c r="BP96" s="122">
        <v>0</v>
      </c>
      <c r="BQ96" s="122">
        <v>0</v>
      </c>
      <c r="BR96" s="122">
        <v>0</v>
      </c>
      <c r="BS96" s="122">
        <v>0</v>
      </c>
      <c r="BT96" s="122">
        <v>451487880.64600003</v>
      </c>
      <c r="BU96" s="122">
        <v>0</v>
      </c>
      <c r="BV96" s="122">
        <v>0</v>
      </c>
      <c r="BW96" s="122">
        <v>0</v>
      </c>
      <c r="BX96" s="122">
        <v>465032517.06537998</v>
      </c>
      <c r="BY96" s="122">
        <v>0</v>
      </c>
      <c r="BZ96" s="122">
        <v>0</v>
      </c>
      <c r="CA96" s="122">
        <v>0</v>
      </c>
      <c r="CB96" s="122">
        <v>0</v>
      </c>
      <c r="CC96" s="122">
        <v>0</v>
      </c>
      <c r="CD96" s="122">
        <v>0</v>
      </c>
      <c r="CE96" s="122">
        <v>465032517.06537998</v>
      </c>
      <c r="CF96" s="122">
        <v>0</v>
      </c>
      <c r="CG96" s="122">
        <v>0</v>
      </c>
      <c r="CH96" s="122">
        <v>0</v>
      </c>
      <c r="CI96" s="122">
        <v>478983492.57734138</v>
      </c>
      <c r="CJ96" s="122">
        <v>0</v>
      </c>
      <c r="CK96" s="122">
        <v>0</v>
      </c>
      <c r="CL96" s="122">
        <v>0</v>
      </c>
      <c r="CM96" s="122">
        <v>0</v>
      </c>
      <c r="CN96" s="122">
        <v>0</v>
      </c>
      <c r="CO96" s="122">
        <v>0</v>
      </c>
      <c r="CP96" s="122">
        <v>478983492.57734138</v>
      </c>
      <c r="CQ96" s="122">
        <v>1833841638.4887209</v>
      </c>
      <c r="CR96" s="115" t="s">
        <v>1268</v>
      </c>
      <c r="CS96" s="115" t="s">
        <v>1269</v>
      </c>
    </row>
    <row r="97" spans="1:97" ht="70.349999999999994" hidden="1" customHeight="1" x14ac:dyDescent="0.25">
      <c r="A97" s="114" t="s">
        <v>1270</v>
      </c>
      <c r="B97" s="115" t="s">
        <v>478</v>
      </c>
      <c r="C97" s="115" t="s">
        <v>104</v>
      </c>
      <c r="D97" s="115" t="s">
        <v>1264</v>
      </c>
      <c r="E97" s="116" t="s">
        <v>1265</v>
      </c>
      <c r="F97" s="115" t="s">
        <v>551</v>
      </c>
      <c r="G97" s="115" t="s">
        <v>108</v>
      </c>
      <c r="H97" s="115" t="s">
        <v>1160</v>
      </c>
      <c r="I97" s="116" t="s">
        <v>1266</v>
      </c>
      <c r="J97" s="115" t="s">
        <v>1162</v>
      </c>
      <c r="K97" s="115" t="s">
        <v>1163</v>
      </c>
      <c r="L97" s="115" t="s">
        <v>696</v>
      </c>
      <c r="M97" s="115" t="s">
        <v>1207</v>
      </c>
      <c r="N97" s="115" t="s">
        <v>445</v>
      </c>
      <c r="O97" s="115" t="s">
        <v>446</v>
      </c>
      <c r="P97" s="115" t="s">
        <v>447</v>
      </c>
      <c r="Q97" s="115" t="s">
        <v>448</v>
      </c>
      <c r="R97" s="115" t="s">
        <v>1222</v>
      </c>
      <c r="S97" s="115" t="s">
        <v>1223</v>
      </c>
      <c r="T97" s="115" t="s">
        <v>1224</v>
      </c>
      <c r="U97" s="115" t="s">
        <v>1225</v>
      </c>
      <c r="V97" s="115" t="s">
        <v>1226</v>
      </c>
      <c r="W97" s="115" t="s">
        <v>367</v>
      </c>
      <c r="X97" s="115" t="s">
        <v>125</v>
      </c>
      <c r="Y97" s="115" t="s">
        <v>126</v>
      </c>
      <c r="Z97" s="117">
        <v>4</v>
      </c>
      <c r="AA97" s="115" t="s">
        <v>127</v>
      </c>
      <c r="AB97" s="115" t="s">
        <v>1173</v>
      </c>
      <c r="AC97" s="117">
        <v>1</v>
      </c>
      <c r="AD97" s="117">
        <v>1</v>
      </c>
      <c r="AE97" s="117">
        <v>1</v>
      </c>
      <c r="AF97" s="117">
        <v>1</v>
      </c>
      <c r="AG97" s="118" t="s">
        <v>1254</v>
      </c>
      <c r="AH97" s="118" t="s">
        <v>1228</v>
      </c>
      <c r="AI97" s="118" t="s">
        <v>1229</v>
      </c>
      <c r="AJ97" s="115" t="s">
        <v>1230</v>
      </c>
      <c r="AK97" s="115"/>
      <c r="AL97" s="115" t="s">
        <v>1231</v>
      </c>
      <c r="AM97" s="116">
        <v>1</v>
      </c>
      <c r="AN97" s="119">
        <v>1</v>
      </c>
      <c r="AO97" s="120" t="s">
        <v>135</v>
      </c>
      <c r="AP97" s="116">
        <v>14</v>
      </c>
      <c r="AQ97" s="119">
        <v>1</v>
      </c>
      <c r="AR97" s="120" t="s">
        <v>135</v>
      </c>
      <c r="AS97" s="116"/>
      <c r="AT97" s="121">
        <v>1</v>
      </c>
      <c r="AU97" s="120" t="s">
        <v>135</v>
      </c>
      <c r="AV97" s="117">
        <v>15</v>
      </c>
      <c r="AW97" s="121">
        <v>1</v>
      </c>
      <c r="AX97" s="120" t="s">
        <v>135</v>
      </c>
      <c r="AY97" s="122">
        <v>0</v>
      </c>
      <c r="AZ97" s="122">
        <v>0</v>
      </c>
      <c r="BA97" s="122">
        <v>0</v>
      </c>
      <c r="BB97" s="122">
        <v>450000000</v>
      </c>
      <c r="BC97" s="122">
        <v>0</v>
      </c>
      <c r="BD97" s="122">
        <v>0</v>
      </c>
      <c r="BE97" s="122">
        <v>0</v>
      </c>
      <c r="BF97" s="122">
        <v>0</v>
      </c>
      <c r="BG97" s="122">
        <v>0</v>
      </c>
      <c r="BH97" s="122">
        <v>0</v>
      </c>
      <c r="BI97" s="122">
        <v>450000000</v>
      </c>
      <c r="BJ97" s="122">
        <v>0</v>
      </c>
      <c r="BK97" s="122">
        <v>0</v>
      </c>
      <c r="BL97" s="122">
        <v>0</v>
      </c>
      <c r="BM97" s="122">
        <v>463500000</v>
      </c>
      <c r="BN97" s="122">
        <v>0</v>
      </c>
      <c r="BO97" s="122">
        <v>0</v>
      </c>
      <c r="BP97" s="122">
        <v>0</v>
      </c>
      <c r="BQ97" s="122">
        <v>0</v>
      </c>
      <c r="BR97" s="122">
        <v>0</v>
      </c>
      <c r="BS97" s="122">
        <v>0</v>
      </c>
      <c r="BT97" s="122">
        <v>463500000</v>
      </c>
      <c r="BU97" s="122">
        <v>0</v>
      </c>
      <c r="BV97" s="122">
        <v>0</v>
      </c>
      <c r="BW97" s="122">
        <v>0</v>
      </c>
      <c r="BX97" s="122">
        <v>477405000</v>
      </c>
      <c r="BY97" s="122">
        <v>0</v>
      </c>
      <c r="BZ97" s="122">
        <v>0</v>
      </c>
      <c r="CA97" s="122">
        <v>0</v>
      </c>
      <c r="CB97" s="122">
        <v>0</v>
      </c>
      <c r="CC97" s="122">
        <v>0</v>
      </c>
      <c r="CD97" s="122">
        <v>0</v>
      </c>
      <c r="CE97" s="122">
        <v>477405000</v>
      </c>
      <c r="CF97" s="122">
        <v>0</v>
      </c>
      <c r="CG97" s="122">
        <v>0</v>
      </c>
      <c r="CH97" s="122">
        <v>0</v>
      </c>
      <c r="CI97" s="122">
        <v>491727150</v>
      </c>
      <c r="CJ97" s="122">
        <v>0</v>
      </c>
      <c r="CK97" s="122">
        <v>0</v>
      </c>
      <c r="CL97" s="122">
        <v>0</v>
      </c>
      <c r="CM97" s="122">
        <v>0</v>
      </c>
      <c r="CN97" s="122">
        <v>0</v>
      </c>
      <c r="CO97" s="122">
        <v>0</v>
      </c>
      <c r="CP97" s="122">
        <v>491727150</v>
      </c>
      <c r="CQ97" s="122">
        <v>1882632150</v>
      </c>
      <c r="CR97" s="115" t="s">
        <v>1232</v>
      </c>
      <c r="CS97" s="115" t="s">
        <v>1269</v>
      </c>
    </row>
    <row r="98" spans="1:97" ht="70.349999999999994" hidden="1" customHeight="1" x14ac:dyDescent="0.25">
      <c r="A98" s="114" t="s">
        <v>1271</v>
      </c>
      <c r="B98" s="115" t="s">
        <v>668</v>
      </c>
      <c r="C98" s="115" t="s">
        <v>104</v>
      </c>
      <c r="D98" s="115" t="s">
        <v>1264</v>
      </c>
      <c r="E98" s="116" t="s">
        <v>1265</v>
      </c>
      <c r="F98" s="115" t="s">
        <v>551</v>
      </c>
      <c r="G98" s="115" t="s">
        <v>108</v>
      </c>
      <c r="H98" s="115" t="s">
        <v>1160</v>
      </c>
      <c r="I98" s="116" t="s">
        <v>1266</v>
      </c>
      <c r="J98" s="115" t="s">
        <v>1162</v>
      </c>
      <c r="K98" s="115" t="s">
        <v>1163</v>
      </c>
      <c r="L98" s="115" t="s">
        <v>696</v>
      </c>
      <c r="M98" s="115" t="s">
        <v>1207</v>
      </c>
      <c r="N98" s="115" t="s">
        <v>445</v>
      </c>
      <c r="O98" s="115" t="s">
        <v>446</v>
      </c>
      <c r="P98" s="115" t="s">
        <v>447</v>
      </c>
      <c r="Q98" s="115" t="s">
        <v>448</v>
      </c>
      <c r="R98" s="115" t="s">
        <v>1272</v>
      </c>
      <c r="S98" s="115" t="s">
        <v>1273</v>
      </c>
      <c r="T98" s="115" t="s">
        <v>1274</v>
      </c>
      <c r="U98" s="115" t="s">
        <v>1275</v>
      </c>
      <c r="V98" s="115" t="s">
        <v>1276</v>
      </c>
      <c r="W98" s="115" t="s">
        <v>454</v>
      </c>
      <c r="X98" s="115" t="s">
        <v>125</v>
      </c>
      <c r="Y98" s="115" t="s">
        <v>126</v>
      </c>
      <c r="Z98" s="117">
        <v>4</v>
      </c>
      <c r="AA98" s="115" t="s">
        <v>127</v>
      </c>
      <c r="AB98" s="115" t="s">
        <v>1173</v>
      </c>
      <c r="AC98" s="117">
        <v>4</v>
      </c>
      <c r="AD98" s="117">
        <v>0</v>
      </c>
      <c r="AE98" s="117">
        <v>0</v>
      </c>
      <c r="AF98" s="117">
        <v>0</v>
      </c>
      <c r="AG98" s="118" t="s">
        <v>1277</v>
      </c>
      <c r="AH98" s="118"/>
      <c r="AI98" s="118"/>
      <c r="AJ98" s="115"/>
      <c r="AK98" s="115"/>
      <c r="AL98" s="115"/>
      <c r="AM98" s="116">
        <v>26</v>
      </c>
      <c r="AN98" s="119">
        <v>1</v>
      </c>
      <c r="AO98" s="120" t="s">
        <v>135</v>
      </c>
      <c r="AP98" s="116"/>
      <c r="AQ98" s="119"/>
      <c r="AR98" s="120"/>
      <c r="AS98" s="116"/>
      <c r="AT98" s="121"/>
      <c r="AU98" s="120"/>
      <c r="AV98" s="117">
        <v>26</v>
      </c>
      <c r="AW98" s="121">
        <v>1</v>
      </c>
      <c r="AX98" s="120" t="s">
        <v>135</v>
      </c>
      <c r="AY98" s="122">
        <v>0</v>
      </c>
      <c r="AZ98" s="122">
        <v>0</v>
      </c>
      <c r="BA98" s="122">
        <v>0</v>
      </c>
      <c r="BB98" s="122">
        <v>0</v>
      </c>
      <c r="BC98" s="122">
        <v>0</v>
      </c>
      <c r="BD98" s="122">
        <v>0</v>
      </c>
      <c r="BE98" s="122">
        <v>0</v>
      </c>
      <c r="BF98" s="122">
        <v>0</v>
      </c>
      <c r="BG98" s="122">
        <v>0</v>
      </c>
      <c r="BH98" s="122">
        <v>0</v>
      </c>
      <c r="BI98" s="122">
        <v>0</v>
      </c>
      <c r="BJ98" s="122">
        <v>0</v>
      </c>
      <c r="BK98" s="122">
        <v>0</v>
      </c>
      <c r="BL98" s="122">
        <v>0</v>
      </c>
      <c r="BM98" s="122">
        <v>0</v>
      </c>
      <c r="BN98" s="122">
        <v>0</v>
      </c>
      <c r="BO98" s="122">
        <v>0</v>
      </c>
      <c r="BP98" s="122">
        <v>0</v>
      </c>
      <c r="BQ98" s="122">
        <v>0</v>
      </c>
      <c r="BR98" s="122">
        <v>0</v>
      </c>
      <c r="BS98" s="122">
        <v>0</v>
      </c>
      <c r="BT98" s="122">
        <v>0</v>
      </c>
      <c r="BU98" s="122">
        <v>0</v>
      </c>
      <c r="BV98" s="122">
        <v>0</v>
      </c>
      <c r="BW98" s="122">
        <v>0</v>
      </c>
      <c r="BX98" s="122">
        <v>0</v>
      </c>
      <c r="BY98" s="122">
        <v>0</v>
      </c>
      <c r="BZ98" s="122">
        <v>0</v>
      </c>
      <c r="CA98" s="122">
        <v>0</v>
      </c>
      <c r="CB98" s="122">
        <v>0</v>
      </c>
      <c r="CC98" s="122">
        <v>0</v>
      </c>
      <c r="CD98" s="122">
        <v>0</v>
      </c>
      <c r="CE98" s="122">
        <v>0</v>
      </c>
      <c r="CF98" s="122">
        <v>0</v>
      </c>
      <c r="CG98" s="122">
        <v>0</v>
      </c>
      <c r="CH98" s="122">
        <v>0</v>
      </c>
      <c r="CI98" s="122">
        <v>0</v>
      </c>
      <c r="CJ98" s="122">
        <v>0</v>
      </c>
      <c r="CK98" s="122">
        <v>0</v>
      </c>
      <c r="CL98" s="122">
        <v>0</v>
      </c>
      <c r="CM98" s="122">
        <v>0</v>
      </c>
      <c r="CN98" s="122">
        <v>0</v>
      </c>
      <c r="CO98" s="122">
        <v>0</v>
      </c>
      <c r="CP98" s="122">
        <v>0</v>
      </c>
      <c r="CQ98" s="122">
        <v>0</v>
      </c>
      <c r="CR98" s="115"/>
      <c r="CS98" s="115"/>
    </row>
    <row r="99" spans="1:97" ht="70.349999999999994" hidden="1" customHeight="1" x14ac:dyDescent="0.25">
      <c r="A99" s="114" t="s">
        <v>1278</v>
      </c>
      <c r="B99" s="115" t="s">
        <v>682</v>
      </c>
      <c r="C99" s="115" t="s">
        <v>104</v>
      </c>
      <c r="D99" s="115" t="s">
        <v>1201</v>
      </c>
      <c r="E99" s="116" t="s">
        <v>1202</v>
      </c>
      <c r="F99" s="115" t="s">
        <v>1203</v>
      </c>
      <c r="G99" s="115" t="s">
        <v>1204</v>
      </c>
      <c r="H99" s="115" t="s">
        <v>1205</v>
      </c>
      <c r="I99" s="116" t="s">
        <v>1206</v>
      </c>
      <c r="J99" s="115" t="s">
        <v>1162</v>
      </c>
      <c r="K99" s="115" t="s">
        <v>1163</v>
      </c>
      <c r="L99" s="115" t="s">
        <v>696</v>
      </c>
      <c r="M99" s="115" t="s">
        <v>1207</v>
      </c>
      <c r="N99" s="115" t="s">
        <v>445</v>
      </c>
      <c r="O99" s="115" t="s">
        <v>446</v>
      </c>
      <c r="P99" s="115" t="s">
        <v>447</v>
      </c>
      <c r="Q99" s="115" t="s">
        <v>448</v>
      </c>
      <c r="R99" s="115" t="s">
        <v>1279</v>
      </c>
      <c r="S99" s="115" t="s">
        <v>1280</v>
      </c>
      <c r="T99" s="115" t="s">
        <v>1279</v>
      </c>
      <c r="U99" s="115" t="s">
        <v>1281</v>
      </c>
      <c r="V99" s="115" t="s">
        <v>1282</v>
      </c>
      <c r="W99" s="115" t="s">
        <v>1283</v>
      </c>
      <c r="X99" s="115" t="s">
        <v>125</v>
      </c>
      <c r="Y99" s="115" t="s">
        <v>126</v>
      </c>
      <c r="Z99" s="117">
        <v>1</v>
      </c>
      <c r="AA99" s="115" t="s">
        <v>127</v>
      </c>
      <c r="AB99" s="115" t="s">
        <v>1173</v>
      </c>
      <c r="AC99" s="117">
        <v>0</v>
      </c>
      <c r="AD99" s="117">
        <v>0</v>
      </c>
      <c r="AE99" s="117">
        <v>1</v>
      </c>
      <c r="AF99" s="117">
        <v>0</v>
      </c>
      <c r="AG99" s="118"/>
      <c r="AH99" s="118"/>
      <c r="AI99" s="118"/>
      <c r="AJ99" s="115" t="s">
        <v>1284</v>
      </c>
      <c r="AK99" s="115"/>
      <c r="AL99" s="115"/>
      <c r="AM99" s="116"/>
      <c r="AN99" s="119"/>
      <c r="AO99" s="120"/>
      <c r="AP99" s="116"/>
      <c r="AQ99" s="119"/>
      <c r="AR99" s="120"/>
      <c r="AS99" s="116"/>
      <c r="AT99" s="121">
        <v>0</v>
      </c>
      <c r="AU99" s="120" t="s">
        <v>175</v>
      </c>
      <c r="AV99" s="117">
        <v>0</v>
      </c>
      <c r="AW99" s="121">
        <v>0</v>
      </c>
      <c r="AX99" s="120" t="s">
        <v>175</v>
      </c>
      <c r="AY99" s="122">
        <v>0</v>
      </c>
      <c r="AZ99" s="122">
        <v>0</v>
      </c>
      <c r="BA99" s="122">
        <v>0</v>
      </c>
      <c r="BB99" s="122">
        <v>0</v>
      </c>
      <c r="BC99" s="122">
        <v>0</v>
      </c>
      <c r="BD99" s="122">
        <v>0</v>
      </c>
      <c r="BE99" s="122">
        <v>0</v>
      </c>
      <c r="BF99" s="122">
        <v>0</v>
      </c>
      <c r="BG99" s="122">
        <v>2500000000</v>
      </c>
      <c r="BH99" s="122">
        <v>0</v>
      </c>
      <c r="BI99" s="122">
        <v>2500000000</v>
      </c>
      <c r="BJ99" s="122">
        <v>0</v>
      </c>
      <c r="BK99" s="122">
        <v>0</v>
      </c>
      <c r="BL99" s="122">
        <v>0</v>
      </c>
      <c r="BM99" s="122">
        <v>0</v>
      </c>
      <c r="BN99" s="122">
        <v>0</v>
      </c>
      <c r="BO99" s="122">
        <v>0</v>
      </c>
      <c r="BP99" s="122">
        <v>0</v>
      </c>
      <c r="BQ99" s="122">
        <v>0</v>
      </c>
      <c r="BR99" s="122">
        <v>0</v>
      </c>
      <c r="BS99" s="122">
        <v>0</v>
      </c>
      <c r="BT99" s="122">
        <v>0</v>
      </c>
      <c r="BU99" s="122">
        <v>0</v>
      </c>
      <c r="BV99" s="122">
        <v>0</v>
      </c>
      <c r="BW99" s="122">
        <v>0</v>
      </c>
      <c r="BX99" s="122">
        <v>0</v>
      </c>
      <c r="BY99" s="122">
        <v>0</v>
      </c>
      <c r="BZ99" s="122">
        <v>0</v>
      </c>
      <c r="CA99" s="122">
        <v>0</v>
      </c>
      <c r="CB99" s="122">
        <v>0</v>
      </c>
      <c r="CC99" s="122">
        <v>0</v>
      </c>
      <c r="CD99" s="122">
        <v>0</v>
      </c>
      <c r="CE99" s="122">
        <v>0</v>
      </c>
      <c r="CF99" s="122">
        <v>0</v>
      </c>
      <c r="CG99" s="122">
        <v>0</v>
      </c>
      <c r="CH99" s="122">
        <v>0</v>
      </c>
      <c r="CI99" s="122">
        <v>0</v>
      </c>
      <c r="CJ99" s="122">
        <v>0</v>
      </c>
      <c r="CK99" s="122">
        <v>0</v>
      </c>
      <c r="CL99" s="122">
        <v>0</v>
      </c>
      <c r="CM99" s="122">
        <v>0</v>
      </c>
      <c r="CN99" s="122">
        <v>0</v>
      </c>
      <c r="CO99" s="122">
        <v>0</v>
      </c>
      <c r="CP99" s="122">
        <v>0</v>
      </c>
      <c r="CQ99" s="122">
        <v>2500000000</v>
      </c>
      <c r="CR99" s="115" t="s">
        <v>1285</v>
      </c>
      <c r="CS99" s="115" t="s">
        <v>1286</v>
      </c>
    </row>
    <row r="100" spans="1:97" ht="70.349999999999994" hidden="1" customHeight="1" x14ac:dyDescent="0.25">
      <c r="A100" s="114" t="s">
        <v>1287</v>
      </c>
      <c r="B100" s="115" t="s">
        <v>696</v>
      </c>
      <c r="C100" s="115" t="s">
        <v>104</v>
      </c>
      <c r="D100" s="115" t="s">
        <v>1201</v>
      </c>
      <c r="E100" s="116" t="s">
        <v>1202</v>
      </c>
      <c r="F100" s="115" t="s">
        <v>1203</v>
      </c>
      <c r="G100" s="115" t="s">
        <v>1204</v>
      </c>
      <c r="H100" s="115" t="s">
        <v>1205</v>
      </c>
      <c r="I100" s="116" t="s">
        <v>1206</v>
      </c>
      <c r="J100" s="115" t="s">
        <v>1162</v>
      </c>
      <c r="K100" s="115" t="s">
        <v>1163</v>
      </c>
      <c r="L100" s="115" t="s">
        <v>696</v>
      </c>
      <c r="M100" s="115" t="s">
        <v>1207</v>
      </c>
      <c r="N100" s="115" t="s">
        <v>445</v>
      </c>
      <c r="O100" s="115" t="s">
        <v>446</v>
      </c>
      <c r="P100" s="115" t="s">
        <v>447</v>
      </c>
      <c r="Q100" s="115" t="s">
        <v>448</v>
      </c>
      <c r="R100" s="115" t="s">
        <v>785</v>
      </c>
      <c r="S100" s="115" t="s">
        <v>1288</v>
      </c>
      <c r="T100" s="115" t="s">
        <v>1289</v>
      </c>
      <c r="U100" s="115" t="s">
        <v>1290</v>
      </c>
      <c r="V100" s="115" t="s">
        <v>1291</v>
      </c>
      <c r="W100" s="115" t="s">
        <v>1292</v>
      </c>
      <c r="X100" s="115" t="s">
        <v>125</v>
      </c>
      <c r="Y100" s="115" t="s">
        <v>126</v>
      </c>
      <c r="Z100" s="117">
        <v>1</v>
      </c>
      <c r="AA100" s="115" t="s">
        <v>127</v>
      </c>
      <c r="AB100" s="115" t="s">
        <v>1173</v>
      </c>
      <c r="AC100" s="117">
        <v>0</v>
      </c>
      <c r="AD100" s="117">
        <v>0</v>
      </c>
      <c r="AE100" s="117">
        <v>1</v>
      </c>
      <c r="AF100" s="117">
        <v>0</v>
      </c>
      <c r="AG100" s="118"/>
      <c r="AH100" s="118"/>
      <c r="AI100" s="118"/>
      <c r="AJ100" s="115" t="s">
        <v>1293</v>
      </c>
      <c r="AK100" s="115"/>
      <c r="AL100" s="115"/>
      <c r="AM100" s="116"/>
      <c r="AN100" s="119"/>
      <c r="AO100" s="120"/>
      <c r="AP100" s="116"/>
      <c r="AQ100" s="119"/>
      <c r="AR100" s="120"/>
      <c r="AS100" s="116"/>
      <c r="AT100" s="121">
        <v>0</v>
      </c>
      <c r="AU100" s="120" t="s">
        <v>175</v>
      </c>
      <c r="AV100" s="117">
        <v>0</v>
      </c>
      <c r="AW100" s="121">
        <v>0</v>
      </c>
      <c r="AX100" s="120" t="s">
        <v>175</v>
      </c>
      <c r="AY100" s="122">
        <v>0</v>
      </c>
      <c r="AZ100" s="122">
        <v>0</v>
      </c>
      <c r="BA100" s="122">
        <v>0</v>
      </c>
      <c r="BB100" s="122">
        <v>0</v>
      </c>
      <c r="BC100" s="122">
        <v>0</v>
      </c>
      <c r="BD100" s="122">
        <v>0</v>
      </c>
      <c r="BE100" s="122">
        <v>0</v>
      </c>
      <c r="BF100" s="122">
        <v>0</v>
      </c>
      <c r="BG100" s="122">
        <v>250000000</v>
      </c>
      <c r="BH100" s="122">
        <v>0</v>
      </c>
      <c r="BI100" s="122">
        <v>250000000</v>
      </c>
      <c r="BJ100" s="122">
        <v>0</v>
      </c>
      <c r="BK100" s="122">
        <v>0</v>
      </c>
      <c r="BL100" s="122">
        <v>0</v>
      </c>
      <c r="BM100" s="122">
        <v>0</v>
      </c>
      <c r="BN100" s="122">
        <v>0</v>
      </c>
      <c r="BO100" s="122">
        <v>0</v>
      </c>
      <c r="BP100" s="122">
        <v>0</v>
      </c>
      <c r="BQ100" s="122">
        <v>0</v>
      </c>
      <c r="BR100" s="122">
        <v>0</v>
      </c>
      <c r="BS100" s="122">
        <v>0</v>
      </c>
      <c r="BT100" s="122">
        <v>0</v>
      </c>
      <c r="BU100" s="122">
        <v>0</v>
      </c>
      <c r="BV100" s="122">
        <v>0</v>
      </c>
      <c r="BW100" s="122">
        <v>0</v>
      </c>
      <c r="BX100" s="122">
        <v>0</v>
      </c>
      <c r="BY100" s="122">
        <v>0</v>
      </c>
      <c r="BZ100" s="122">
        <v>0</v>
      </c>
      <c r="CA100" s="122">
        <v>0</v>
      </c>
      <c r="CB100" s="122">
        <v>0</v>
      </c>
      <c r="CC100" s="122">
        <v>0</v>
      </c>
      <c r="CD100" s="122">
        <v>0</v>
      </c>
      <c r="CE100" s="122">
        <v>0</v>
      </c>
      <c r="CF100" s="122">
        <v>0</v>
      </c>
      <c r="CG100" s="122">
        <v>0</v>
      </c>
      <c r="CH100" s="122">
        <v>0</v>
      </c>
      <c r="CI100" s="122">
        <v>0</v>
      </c>
      <c r="CJ100" s="122">
        <v>0</v>
      </c>
      <c r="CK100" s="122">
        <v>0</v>
      </c>
      <c r="CL100" s="122">
        <v>0</v>
      </c>
      <c r="CM100" s="122">
        <v>0</v>
      </c>
      <c r="CN100" s="122">
        <v>0</v>
      </c>
      <c r="CO100" s="122">
        <v>0</v>
      </c>
      <c r="CP100" s="122">
        <v>0</v>
      </c>
      <c r="CQ100" s="122">
        <v>250000000</v>
      </c>
      <c r="CR100" s="115" t="s">
        <v>1285</v>
      </c>
      <c r="CS100" s="115" t="s">
        <v>1294</v>
      </c>
    </row>
    <row r="101" spans="1:97" ht="70.349999999999994" hidden="1" customHeight="1" x14ac:dyDescent="0.25">
      <c r="A101" s="114" t="s">
        <v>1295</v>
      </c>
      <c r="B101" s="115" t="s">
        <v>709</v>
      </c>
      <c r="C101" s="115" t="s">
        <v>104</v>
      </c>
      <c r="D101" s="115" t="s">
        <v>1296</v>
      </c>
      <c r="E101" s="116" t="s">
        <v>1297</v>
      </c>
      <c r="F101" s="115" t="s">
        <v>1298</v>
      </c>
      <c r="G101" s="115" t="s">
        <v>552</v>
      </c>
      <c r="H101" s="115" t="s">
        <v>1160</v>
      </c>
      <c r="I101" s="116" t="s">
        <v>1299</v>
      </c>
      <c r="J101" s="115" t="s">
        <v>1162</v>
      </c>
      <c r="K101" s="115" t="s">
        <v>1163</v>
      </c>
      <c r="L101" s="115" t="s">
        <v>696</v>
      </c>
      <c r="M101" s="115" t="s">
        <v>1207</v>
      </c>
      <c r="N101" s="115" t="s">
        <v>445</v>
      </c>
      <c r="O101" s="115" t="s">
        <v>446</v>
      </c>
      <c r="P101" s="115" t="s">
        <v>447</v>
      </c>
      <c r="Q101" s="115" t="s">
        <v>448</v>
      </c>
      <c r="R101" s="115" t="s">
        <v>874</v>
      </c>
      <c r="S101" s="115" t="s">
        <v>1235</v>
      </c>
      <c r="T101" s="115" t="s">
        <v>1236</v>
      </c>
      <c r="U101" s="115" t="s">
        <v>1237</v>
      </c>
      <c r="V101" s="115" t="s">
        <v>1238</v>
      </c>
      <c r="W101" s="115" t="s">
        <v>879</v>
      </c>
      <c r="X101" s="115" t="s">
        <v>125</v>
      </c>
      <c r="Y101" s="115" t="s">
        <v>126</v>
      </c>
      <c r="Z101" s="117">
        <v>104</v>
      </c>
      <c r="AA101" s="115" t="s">
        <v>127</v>
      </c>
      <c r="AB101" s="115" t="s">
        <v>1173</v>
      </c>
      <c r="AC101" s="117">
        <v>26</v>
      </c>
      <c r="AD101" s="117">
        <v>26</v>
      </c>
      <c r="AE101" s="117">
        <v>26</v>
      </c>
      <c r="AF101" s="117">
        <v>26</v>
      </c>
      <c r="AG101" s="118" t="s">
        <v>1239</v>
      </c>
      <c r="AH101" s="118" t="s">
        <v>1240</v>
      </c>
      <c r="AI101" s="118" t="s">
        <v>1241</v>
      </c>
      <c r="AJ101" s="115" t="s">
        <v>1242</v>
      </c>
      <c r="AK101" s="115"/>
      <c r="AL101" s="115" t="s">
        <v>1243</v>
      </c>
      <c r="AM101" s="116">
        <v>26</v>
      </c>
      <c r="AN101" s="119">
        <v>1</v>
      </c>
      <c r="AO101" s="120" t="s">
        <v>135</v>
      </c>
      <c r="AP101" s="116">
        <v>390</v>
      </c>
      <c r="AQ101" s="119">
        <v>1</v>
      </c>
      <c r="AR101" s="120" t="s">
        <v>135</v>
      </c>
      <c r="AS101" s="116"/>
      <c r="AT101" s="121">
        <v>1</v>
      </c>
      <c r="AU101" s="120" t="s">
        <v>135</v>
      </c>
      <c r="AV101" s="117">
        <v>416</v>
      </c>
      <c r="AW101" s="121">
        <v>1</v>
      </c>
      <c r="AX101" s="120" t="s">
        <v>135</v>
      </c>
      <c r="AY101" s="122">
        <v>0</v>
      </c>
      <c r="AZ101" s="122">
        <v>0</v>
      </c>
      <c r="BA101" s="122">
        <v>0</v>
      </c>
      <c r="BB101" s="122">
        <v>637177449</v>
      </c>
      <c r="BC101" s="122">
        <v>0</v>
      </c>
      <c r="BD101" s="122">
        <v>0</v>
      </c>
      <c r="BE101" s="122">
        <v>0</v>
      </c>
      <c r="BF101" s="122">
        <v>0</v>
      </c>
      <c r="BG101" s="122">
        <v>0</v>
      </c>
      <c r="BH101" s="122">
        <v>0</v>
      </c>
      <c r="BI101" s="122">
        <v>637177449</v>
      </c>
      <c r="BJ101" s="122">
        <v>0</v>
      </c>
      <c r="BK101" s="122">
        <v>0</v>
      </c>
      <c r="BL101" s="122">
        <v>0</v>
      </c>
      <c r="BM101" s="122">
        <v>656292772.47000003</v>
      </c>
      <c r="BN101" s="122">
        <v>0</v>
      </c>
      <c r="BO101" s="122">
        <v>0</v>
      </c>
      <c r="BP101" s="122">
        <v>0</v>
      </c>
      <c r="BQ101" s="122">
        <v>0</v>
      </c>
      <c r="BR101" s="122">
        <v>0</v>
      </c>
      <c r="BS101" s="122">
        <v>0</v>
      </c>
      <c r="BT101" s="122">
        <v>656292772.47000003</v>
      </c>
      <c r="BU101" s="122">
        <v>0</v>
      </c>
      <c r="BV101" s="122">
        <v>0</v>
      </c>
      <c r="BW101" s="122">
        <v>0</v>
      </c>
      <c r="BX101" s="122">
        <v>675981555.64410007</v>
      </c>
      <c r="BY101" s="122">
        <v>0</v>
      </c>
      <c r="BZ101" s="122">
        <v>0</v>
      </c>
      <c r="CA101" s="122">
        <v>0</v>
      </c>
      <c r="CB101" s="122">
        <v>0</v>
      </c>
      <c r="CC101" s="122">
        <v>0</v>
      </c>
      <c r="CD101" s="122">
        <v>0</v>
      </c>
      <c r="CE101" s="122">
        <v>675981555.64410007</v>
      </c>
      <c r="CF101" s="122">
        <v>0</v>
      </c>
      <c r="CG101" s="122">
        <v>0</v>
      </c>
      <c r="CH101" s="122">
        <v>0</v>
      </c>
      <c r="CI101" s="122">
        <v>696261002.31342304</v>
      </c>
      <c r="CJ101" s="122">
        <v>0</v>
      </c>
      <c r="CK101" s="122">
        <v>0</v>
      </c>
      <c r="CL101" s="122">
        <v>0</v>
      </c>
      <c r="CM101" s="122">
        <v>0</v>
      </c>
      <c r="CN101" s="122">
        <v>0</v>
      </c>
      <c r="CO101" s="122">
        <v>0</v>
      </c>
      <c r="CP101" s="122">
        <v>696261002.31342304</v>
      </c>
      <c r="CQ101" s="122">
        <v>2665712779.4275241</v>
      </c>
      <c r="CR101" s="115" t="s">
        <v>1268</v>
      </c>
      <c r="CS101" s="115" t="s">
        <v>1300</v>
      </c>
    </row>
    <row r="102" spans="1:97" ht="70.349999999999994" hidden="1" customHeight="1" x14ac:dyDescent="0.25">
      <c r="A102" s="114" t="s">
        <v>1301</v>
      </c>
      <c r="B102" s="115" t="s">
        <v>724</v>
      </c>
      <c r="C102" s="115" t="s">
        <v>104</v>
      </c>
      <c r="D102" s="115" t="s">
        <v>1296</v>
      </c>
      <c r="E102" s="116" t="s">
        <v>1297</v>
      </c>
      <c r="F102" s="115" t="s">
        <v>1298</v>
      </c>
      <c r="G102" s="115" t="s">
        <v>552</v>
      </c>
      <c r="H102" s="115" t="s">
        <v>1160</v>
      </c>
      <c r="I102" s="116" t="s">
        <v>1299</v>
      </c>
      <c r="J102" s="115" t="s">
        <v>1162</v>
      </c>
      <c r="K102" s="115" t="s">
        <v>1163</v>
      </c>
      <c r="L102" s="115" t="s">
        <v>696</v>
      </c>
      <c r="M102" s="115" t="s">
        <v>1207</v>
      </c>
      <c r="N102" s="115" t="s">
        <v>445</v>
      </c>
      <c r="O102" s="115" t="s">
        <v>446</v>
      </c>
      <c r="P102" s="115" t="s">
        <v>447</v>
      </c>
      <c r="Q102" s="115" t="s">
        <v>448</v>
      </c>
      <c r="R102" s="115" t="s">
        <v>1222</v>
      </c>
      <c r="S102" s="115" t="s">
        <v>1223</v>
      </c>
      <c r="T102" s="115" t="s">
        <v>1224</v>
      </c>
      <c r="U102" s="115" t="s">
        <v>1225</v>
      </c>
      <c r="V102" s="115" t="s">
        <v>1226</v>
      </c>
      <c r="W102" s="115" t="s">
        <v>367</v>
      </c>
      <c r="X102" s="115" t="s">
        <v>125</v>
      </c>
      <c r="Y102" s="115" t="s">
        <v>126</v>
      </c>
      <c r="Z102" s="117">
        <v>4</v>
      </c>
      <c r="AA102" s="115" t="s">
        <v>127</v>
      </c>
      <c r="AB102" s="115" t="s">
        <v>1173</v>
      </c>
      <c r="AC102" s="117">
        <v>1</v>
      </c>
      <c r="AD102" s="117">
        <v>1</v>
      </c>
      <c r="AE102" s="117">
        <v>1</v>
      </c>
      <c r="AF102" s="117">
        <v>1</v>
      </c>
      <c r="AG102" s="118" t="s">
        <v>1254</v>
      </c>
      <c r="AH102" s="118" t="s">
        <v>1228</v>
      </c>
      <c r="AI102" s="118" t="s">
        <v>1229</v>
      </c>
      <c r="AJ102" s="115" t="s">
        <v>1230</v>
      </c>
      <c r="AK102" s="115"/>
      <c r="AL102" s="115" t="s">
        <v>1231</v>
      </c>
      <c r="AM102" s="116">
        <v>1</v>
      </c>
      <c r="AN102" s="119">
        <v>1</v>
      </c>
      <c r="AO102" s="120" t="s">
        <v>135</v>
      </c>
      <c r="AP102" s="116">
        <v>14</v>
      </c>
      <c r="AQ102" s="119">
        <v>1</v>
      </c>
      <c r="AR102" s="120" t="s">
        <v>135</v>
      </c>
      <c r="AS102" s="116"/>
      <c r="AT102" s="121">
        <v>1</v>
      </c>
      <c r="AU102" s="120" t="s">
        <v>135</v>
      </c>
      <c r="AV102" s="117">
        <v>15</v>
      </c>
      <c r="AW102" s="121">
        <v>1</v>
      </c>
      <c r="AX102" s="120" t="s">
        <v>135</v>
      </c>
      <c r="AY102" s="122">
        <v>0</v>
      </c>
      <c r="AZ102" s="122">
        <v>0</v>
      </c>
      <c r="BA102" s="122">
        <v>0</v>
      </c>
      <c r="BB102" s="122">
        <v>388929713</v>
      </c>
      <c r="BC102" s="122">
        <v>0</v>
      </c>
      <c r="BD102" s="122">
        <v>0</v>
      </c>
      <c r="BE102" s="122">
        <v>0</v>
      </c>
      <c r="BF102" s="122">
        <v>0</v>
      </c>
      <c r="BG102" s="122">
        <v>0</v>
      </c>
      <c r="BH102" s="122">
        <v>0</v>
      </c>
      <c r="BI102" s="122">
        <v>388929713</v>
      </c>
      <c r="BJ102" s="122">
        <v>0</v>
      </c>
      <c r="BK102" s="122">
        <v>0</v>
      </c>
      <c r="BL102" s="122">
        <v>0</v>
      </c>
      <c r="BM102" s="122">
        <v>400597604.38999999</v>
      </c>
      <c r="BN102" s="122">
        <v>0</v>
      </c>
      <c r="BO102" s="122">
        <v>0</v>
      </c>
      <c r="BP102" s="122">
        <v>0</v>
      </c>
      <c r="BQ102" s="122">
        <v>0</v>
      </c>
      <c r="BR102" s="122">
        <v>0</v>
      </c>
      <c r="BS102" s="122">
        <v>0</v>
      </c>
      <c r="BT102" s="122">
        <v>400597604.38999999</v>
      </c>
      <c r="BU102" s="122">
        <v>0</v>
      </c>
      <c r="BV102" s="122">
        <v>0</v>
      </c>
      <c r="BW102" s="122">
        <v>0</v>
      </c>
      <c r="BX102" s="122">
        <v>412615532.52170002</v>
      </c>
      <c r="BY102" s="122">
        <v>0</v>
      </c>
      <c r="BZ102" s="122">
        <v>0</v>
      </c>
      <c r="CA102" s="122">
        <v>0</v>
      </c>
      <c r="CB102" s="122">
        <v>0</v>
      </c>
      <c r="CC102" s="122">
        <v>0</v>
      </c>
      <c r="CD102" s="122">
        <v>0</v>
      </c>
      <c r="CE102" s="122">
        <v>412615532.52170002</v>
      </c>
      <c r="CF102" s="122">
        <v>0</v>
      </c>
      <c r="CG102" s="122">
        <v>0</v>
      </c>
      <c r="CH102" s="122">
        <v>0</v>
      </c>
      <c r="CI102" s="122">
        <v>424993998.49735111</v>
      </c>
      <c r="CJ102" s="122">
        <v>0</v>
      </c>
      <c r="CK102" s="122">
        <v>0</v>
      </c>
      <c r="CL102" s="122">
        <v>0</v>
      </c>
      <c r="CM102" s="122">
        <v>0</v>
      </c>
      <c r="CN102" s="122">
        <v>0</v>
      </c>
      <c r="CO102" s="122">
        <v>0</v>
      </c>
      <c r="CP102" s="122">
        <v>424993998.49735111</v>
      </c>
      <c r="CQ102" s="122">
        <v>1627136848.4090509</v>
      </c>
      <c r="CR102" s="115" t="s">
        <v>1232</v>
      </c>
      <c r="CS102" s="115" t="s">
        <v>1300</v>
      </c>
    </row>
    <row r="103" spans="1:97" ht="70.349999999999994" hidden="1" customHeight="1" x14ac:dyDescent="0.25">
      <c r="A103" s="114" t="s">
        <v>1302</v>
      </c>
      <c r="B103" s="115" t="s">
        <v>734</v>
      </c>
      <c r="C103" s="115" t="s">
        <v>104</v>
      </c>
      <c r="D103" s="115" t="s">
        <v>1303</v>
      </c>
      <c r="E103" s="116" t="s">
        <v>1304</v>
      </c>
      <c r="F103" s="115" t="s">
        <v>1305</v>
      </c>
      <c r="G103" s="115" t="s">
        <v>552</v>
      </c>
      <c r="H103" s="115" t="s">
        <v>1160</v>
      </c>
      <c r="I103" s="116" t="s">
        <v>1306</v>
      </c>
      <c r="J103" s="115" t="s">
        <v>1162</v>
      </c>
      <c r="K103" s="115" t="s">
        <v>1163</v>
      </c>
      <c r="L103" s="115" t="s">
        <v>696</v>
      </c>
      <c r="M103" s="115" t="s">
        <v>1207</v>
      </c>
      <c r="N103" s="115" t="s">
        <v>445</v>
      </c>
      <c r="O103" s="115" t="s">
        <v>446</v>
      </c>
      <c r="P103" s="115" t="s">
        <v>447</v>
      </c>
      <c r="Q103" s="115" t="s">
        <v>448</v>
      </c>
      <c r="R103" s="115" t="s">
        <v>874</v>
      </c>
      <c r="S103" s="115" t="s">
        <v>1235</v>
      </c>
      <c r="T103" s="115" t="s">
        <v>1236</v>
      </c>
      <c r="U103" s="115" t="s">
        <v>1237</v>
      </c>
      <c r="V103" s="115" t="s">
        <v>1238</v>
      </c>
      <c r="W103" s="115" t="s">
        <v>879</v>
      </c>
      <c r="X103" s="115" t="s">
        <v>125</v>
      </c>
      <c r="Y103" s="115" t="s">
        <v>126</v>
      </c>
      <c r="Z103" s="117">
        <v>104</v>
      </c>
      <c r="AA103" s="115" t="s">
        <v>127</v>
      </c>
      <c r="AB103" s="115" t="s">
        <v>1173</v>
      </c>
      <c r="AC103" s="117">
        <v>26</v>
      </c>
      <c r="AD103" s="117">
        <v>26</v>
      </c>
      <c r="AE103" s="117">
        <v>26</v>
      </c>
      <c r="AF103" s="117">
        <v>26</v>
      </c>
      <c r="AG103" s="118" t="s">
        <v>1239</v>
      </c>
      <c r="AH103" s="118" t="s">
        <v>1240</v>
      </c>
      <c r="AI103" s="118" t="s">
        <v>1241</v>
      </c>
      <c r="AJ103" s="115" t="s">
        <v>1242</v>
      </c>
      <c r="AK103" s="115"/>
      <c r="AL103" s="115" t="s">
        <v>1307</v>
      </c>
      <c r="AM103" s="116">
        <v>26</v>
      </c>
      <c r="AN103" s="119">
        <v>1</v>
      </c>
      <c r="AO103" s="120" t="s">
        <v>135</v>
      </c>
      <c r="AP103" s="116">
        <v>390</v>
      </c>
      <c r="AQ103" s="119">
        <v>1</v>
      </c>
      <c r="AR103" s="120" t="s">
        <v>135</v>
      </c>
      <c r="AS103" s="116"/>
      <c r="AT103" s="121">
        <v>1</v>
      </c>
      <c r="AU103" s="120" t="s">
        <v>135</v>
      </c>
      <c r="AV103" s="117">
        <v>416</v>
      </c>
      <c r="AW103" s="121">
        <v>1</v>
      </c>
      <c r="AX103" s="120" t="s">
        <v>135</v>
      </c>
      <c r="AY103" s="122">
        <v>0</v>
      </c>
      <c r="AZ103" s="122">
        <v>0</v>
      </c>
      <c r="BA103" s="122">
        <v>0</v>
      </c>
      <c r="BB103" s="122">
        <v>378176901.19999999</v>
      </c>
      <c r="BC103" s="122">
        <v>0</v>
      </c>
      <c r="BD103" s="122">
        <v>0</v>
      </c>
      <c r="BE103" s="122">
        <v>0</v>
      </c>
      <c r="BF103" s="122">
        <v>0</v>
      </c>
      <c r="BG103" s="122">
        <v>0</v>
      </c>
      <c r="BH103" s="122">
        <v>0</v>
      </c>
      <c r="BI103" s="122">
        <v>378176901.19999999</v>
      </c>
      <c r="BJ103" s="122">
        <v>0</v>
      </c>
      <c r="BK103" s="122">
        <v>0</v>
      </c>
      <c r="BL103" s="122">
        <v>0</v>
      </c>
      <c r="BM103" s="122">
        <v>389522208.236</v>
      </c>
      <c r="BN103" s="122">
        <v>0</v>
      </c>
      <c r="BO103" s="122">
        <v>0</v>
      </c>
      <c r="BP103" s="122">
        <v>0</v>
      </c>
      <c r="BQ103" s="122">
        <v>0</v>
      </c>
      <c r="BR103" s="122">
        <v>0</v>
      </c>
      <c r="BS103" s="122">
        <v>0</v>
      </c>
      <c r="BT103" s="122">
        <v>389522208.236</v>
      </c>
      <c r="BU103" s="122">
        <v>0</v>
      </c>
      <c r="BV103" s="122">
        <v>0</v>
      </c>
      <c r="BW103" s="122">
        <v>0</v>
      </c>
      <c r="BX103" s="122">
        <v>401207874.48308003</v>
      </c>
      <c r="BY103" s="122">
        <v>0</v>
      </c>
      <c r="BZ103" s="122">
        <v>0</v>
      </c>
      <c r="CA103" s="122">
        <v>0</v>
      </c>
      <c r="CB103" s="122">
        <v>0</v>
      </c>
      <c r="CC103" s="122">
        <v>0</v>
      </c>
      <c r="CD103" s="122">
        <v>0</v>
      </c>
      <c r="CE103" s="122">
        <v>401207874.48308003</v>
      </c>
      <c r="CF103" s="122">
        <v>0</v>
      </c>
      <c r="CG103" s="122">
        <v>0</v>
      </c>
      <c r="CH103" s="122">
        <v>0</v>
      </c>
      <c r="CI103" s="122">
        <v>413244110.71757251</v>
      </c>
      <c r="CJ103" s="122">
        <v>0</v>
      </c>
      <c r="CK103" s="122">
        <v>0</v>
      </c>
      <c r="CL103" s="122">
        <v>0</v>
      </c>
      <c r="CM103" s="122">
        <v>0</v>
      </c>
      <c r="CN103" s="122">
        <v>0</v>
      </c>
      <c r="CO103" s="122">
        <v>0</v>
      </c>
      <c r="CP103" s="122">
        <v>413244110.71757251</v>
      </c>
      <c r="CQ103" s="122">
        <v>1582151094.636652</v>
      </c>
      <c r="CR103" s="115" t="s">
        <v>1268</v>
      </c>
      <c r="CS103" s="115" t="s">
        <v>1308</v>
      </c>
    </row>
    <row r="104" spans="1:97" ht="70.349999999999994" hidden="1" customHeight="1" x14ac:dyDescent="0.25">
      <c r="A104" s="114" t="s">
        <v>1309</v>
      </c>
      <c r="B104" s="115" t="s">
        <v>748</v>
      </c>
      <c r="C104" s="115" t="s">
        <v>104</v>
      </c>
      <c r="D104" s="115" t="s">
        <v>1303</v>
      </c>
      <c r="E104" s="116" t="s">
        <v>1304</v>
      </c>
      <c r="F104" s="115" t="s">
        <v>1305</v>
      </c>
      <c r="G104" s="115" t="s">
        <v>552</v>
      </c>
      <c r="H104" s="115" t="s">
        <v>1160</v>
      </c>
      <c r="I104" s="116" t="s">
        <v>1306</v>
      </c>
      <c r="J104" s="115" t="s">
        <v>1162</v>
      </c>
      <c r="K104" s="115" t="s">
        <v>1163</v>
      </c>
      <c r="L104" s="115" t="s">
        <v>696</v>
      </c>
      <c r="M104" s="115" t="s">
        <v>1207</v>
      </c>
      <c r="N104" s="115" t="s">
        <v>445</v>
      </c>
      <c r="O104" s="115" t="s">
        <v>446</v>
      </c>
      <c r="P104" s="115" t="s">
        <v>447</v>
      </c>
      <c r="Q104" s="115" t="s">
        <v>448</v>
      </c>
      <c r="R104" s="115" t="s">
        <v>1222</v>
      </c>
      <c r="S104" s="115" t="s">
        <v>1223</v>
      </c>
      <c r="T104" s="115" t="s">
        <v>1224</v>
      </c>
      <c r="U104" s="115" t="s">
        <v>1225</v>
      </c>
      <c r="V104" s="115" t="s">
        <v>1226</v>
      </c>
      <c r="W104" s="115" t="s">
        <v>367</v>
      </c>
      <c r="X104" s="115" t="s">
        <v>125</v>
      </c>
      <c r="Y104" s="115" t="s">
        <v>126</v>
      </c>
      <c r="Z104" s="117">
        <v>4</v>
      </c>
      <c r="AA104" s="115" t="s">
        <v>127</v>
      </c>
      <c r="AB104" s="115" t="s">
        <v>1173</v>
      </c>
      <c r="AC104" s="117">
        <v>1</v>
      </c>
      <c r="AD104" s="117">
        <v>1</v>
      </c>
      <c r="AE104" s="117">
        <v>1</v>
      </c>
      <c r="AF104" s="117">
        <v>1</v>
      </c>
      <c r="AG104" s="118" t="s">
        <v>1254</v>
      </c>
      <c r="AH104" s="118" t="s">
        <v>1228</v>
      </c>
      <c r="AI104" s="118" t="s">
        <v>1229</v>
      </c>
      <c r="AJ104" s="115" t="s">
        <v>1230</v>
      </c>
      <c r="AK104" s="115"/>
      <c r="AL104" s="115" t="s">
        <v>1231</v>
      </c>
      <c r="AM104" s="116">
        <v>1</v>
      </c>
      <c r="AN104" s="119">
        <v>1</v>
      </c>
      <c r="AO104" s="120" t="s">
        <v>135</v>
      </c>
      <c r="AP104" s="116">
        <v>14</v>
      </c>
      <c r="AQ104" s="119">
        <v>1</v>
      </c>
      <c r="AR104" s="120" t="s">
        <v>135</v>
      </c>
      <c r="AS104" s="116"/>
      <c r="AT104" s="121">
        <v>1</v>
      </c>
      <c r="AU104" s="120" t="s">
        <v>135</v>
      </c>
      <c r="AV104" s="117">
        <v>15</v>
      </c>
      <c r="AW104" s="121">
        <v>1</v>
      </c>
      <c r="AX104" s="120" t="s">
        <v>135</v>
      </c>
      <c r="AY104" s="122">
        <v>0</v>
      </c>
      <c r="AZ104" s="122">
        <v>0</v>
      </c>
      <c r="BA104" s="122">
        <v>0</v>
      </c>
      <c r="BB104" s="122">
        <v>420000000</v>
      </c>
      <c r="BC104" s="122">
        <v>0</v>
      </c>
      <c r="BD104" s="122">
        <v>0</v>
      </c>
      <c r="BE104" s="122">
        <v>0</v>
      </c>
      <c r="BF104" s="122">
        <v>0</v>
      </c>
      <c r="BG104" s="122">
        <v>0</v>
      </c>
      <c r="BH104" s="122">
        <v>0</v>
      </c>
      <c r="BI104" s="122">
        <v>420000000</v>
      </c>
      <c r="BJ104" s="122">
        <v>0</v>
      </c>
      <c r="BK104" s="122">
        <v>0</v>
      </c>
      <c r="BL104" s="122">
        <v>0</v>
      </c>
      <c r="BM104" s="122">
        <v>432600000</v>
      </c>
      <c r="BN104" s="122">
        <v>0</v>
      </c>
      <c r="BO104" s="122">
        <v>0</v>
      </c>
      <c r="BP104" s="122">
        <v>0</v>
      </c>
      <c r="BQ104" s="122">
        <v>0</v>
      </c>
      <c r="BR104" s="122">
        <v>0</v>
      </c>
      <c r="BS104" s="122">
        <v>0</v>
      </c>
      <c r="BT104" s="122">
        <v>432600000</v>
      </c>
      <c r="BU104" s="122">
        <v>0</v>
      </c>
      <c r="BV104" s="122">
        <v>0</v>
      </c>
      <c r="BW104" s="122">
        <v>0</v>
      </c>
      <c r="BX104" s="122">
        <v>445578000</v>
      </c>
      <c r="BY104" s="122">
        <v>0</v>
      </c>
      <c r="BZ104" s="122">
        <v>0</v>
      </c>
      <c r="CA104" s="122">
        <v>0</v>
      </c>
      <c r="CB104" s="122">
        <v>0</v>
      </c>
      <c r="CC104" s="122">
        <v>0</v>
      </c>
      <c r="CD104" s="122">
        <v>0</v>
      </c>
      <c r="CE104" s="122">
        <v>445578000</v>
      </c>
      <c r="CF104" s="122">
        <v>0</v>
      </c>
      <c r="CG104" s="122">
        <v>0</v>
      </c>
      <c r="CH104" s="122">
        <v>0</v>
      </c>
      <c r="CI104" s="122">
        <v>458945340</v>
      </c>
      <c r="CJ104" s="122">
        <v>0</v>
      </c>
      <c r="CK104" s="122">
        <v>0</v>
      </c>
      <c r="CL104" s="122">
        <v>0</v>
      </c>
      <c r="CM104" s="122">
        <v>0</v>
      </c>
      <c r="CN104" s="122">
        <v>0</v>
      </c>
      <c r="CO104" s="122">
        <v>0</v>
      </c>
      <c r="CP104" s="122">
        <v>458945340</v>
      </c>
      <c r="CQ104" s="122">
        <v>1757123340</v>
      </c>
      <c r="CR104" s="115" t="s">
        <v>1232</v>
      </c>
      <c r="CS104" s="115" t="s">
        <v>1308</v>
      </c>
    </row>
    <row r="105" spans="1:97" ht="70.349999999999994" hidden="1" customHeight="1" x14ac:dyDescent="0.25">
      <c r="A105" s="114" t="s">
        <v>1310</v>
      </c>
      <c r="B105" s="115" t="s">
        <v>761</v>
      </c>
      <c r="C105" s="115" t="s">
        <v>104</v>
      </c>
      <c r="D105" s="115" t="s">
        <v>1311</v>
      </c>
      <c r="E105" s="116" t="s">
        <v>1312</v>
      </c>
      <c r="F105" s="115" t="s">
        <v>1313</v>
      </c>
      <c r="G105" s="115" t="s">
        <v>552</v>
      </c>
      <c r="H105" s="115" t="s">
        <v>1160</v>
      </c>
      <c r="I105" s="116" t="s">
        <v>682</v>
      </c>
      <c r="J105" s="115" t="s">
        <v>1162</v>
      </c>
      <c r="K105" s="115" t="s">
        <v>1163</v>
      </c>
      <c r="L105" s="115" t="s">
        <v>696</v>
      </c>
      <c r="M105" s="115" t="s">
        <v>1207</v>
      </c>
      <c r="N105" s="115" t="s">
        <v>445</v>
      </c>
      <c r="O105" s="115" t="s">
        <v>446</v>
      </c>
      <c r="P105" s="115" t="s">
        <v>447</v>
      </c>
      <c r="Q105" s="115" t="s">
        <v>448</v>
      </c>
      <c r="R105" s="115" t="s">
        <v>1314</v>
      </c>
      <c r="S105" s="115" t="s">
        <v>1315</v>
      </c>
      <c r="T105" s="115" t="s">
        <v>1316</v>
      </c>
      <c r="U105" s="115" t="s">
        <v>1317</v>
      </c>
      <c r="V105" s="115" t="s">
        <v>1318</v>
      </c>
      <c r="W105" s="115" t="s">
        <v>454</v>
      </c>
      <c r="X105" s="115" t="s">
        <v>125</v>
      </c>
      <c r="Y105" s="115" t="s">
        <v>126</v>
      </c>
      <c r="Z105" s="117">
        <v>4</v>
      </c>
      <c r="AA105" s="115" t="s">
        <v>127</v>
      </c>
      <c r="AB105" s="115" t="s">
        <v>1319</v>
      </c>
      <c r="AC105" s="117">
        <v>1</v>
      </c>
      <c r="AD105" s="117">
        <v>1</v>
      </c>
      <c r="AE105" s="117">
        <v>1</v>
      </c>
      <c r="AF105" s="117">
        <v>1</v>
      </c>
      <c r="AG105" s="118" t="s">
        <v>1320</v>
      </c>
      <c r="AH105" s="118"/>
      <c r="AI105" s="118" t="s">
        <v>1321</v>
      </c>
      <c r="AJ105" s="115"/>
      <c r="AK105" s="115"/>
      <c r="AL105" s="115"/>
      <c r="AM105" s="116">
        <v>26</v>
      </c>
      <c r="AN105" s="119">
        <v>1</v>
      </c>
      <c r="AO105" s="120" t="s">
        <v>135</v>
      </c>
      <c r="AP105" s="116">
        <v>1</v>
      </c>
      <c r="AQ105" s="119">
        <v>1</v>
      </c>
      <c r="AR105" s="120" t="s">
        <v>135</v>
      </c>
      <c r="AS105" s="116"/>
      <c r="AT105" s="121">
        <v>1</v>
      </c>
      <c r="AU105" s="120" t="s">
        <v>135</v>
      </c>
      <c r="AV105" s="117">
        <v>27</v>
      </c>
      <c r="AW105" s="121">
        <v>1</v>
      </c>
      <c r="AX105" s="120" t="s">
        <v>135</v>
      </c>
      <c r="AY105" s="122">
        <v>0</v>
      </c>
      <c r="AZ105" s="122">
        <v>0</v>
      </c>
      <c r="BA105" s="122">
        <v>0</v>
      </c>
      <c r="BB105" s="122">
        <v>0</v>
      </c>
      <c r="BC105" s="122">
        <v>0</v>
      </c>
      <c r="BD105" s="122">
        <v>0</v>
      </c>
      <c r="BE105" s="122">
        <v>0</v>
      </c>
      <c r="BF105" s="122">
        <v>0</v>
      </c>
      <c r="BG105" s="122">
        <v>0</v>
      </c>
      <c r="BH105" s="122">
        <v>50000000</v>
      </c>
      <c r="BI105" s="122">
        <v>50000000</v>
      </c>
      <c r="BJ105" s="122">
        <v>0</v>
      </c>
      <c r="BK105" s="122">
        <v>0</v>
      </c>
      <c r="BL105" s="122">
        <v>0</v>
      </c>
      <c r="BM105" s="122">
        <v>0</v>
      </c>
      <c r="BN105" s="122">
        <v>0</v>
      </c>
      <c r="BO105" s="122">
        <v>0</v>
      </c>
      <c r="BP105" s="122">
        <v>0</v>
      </c>
      <c r="BQ105" s="122">
        <v>0</v>
      </c>
      <c r="BR105" s="122">
        <v>0</v>
      </c>
      <c r="BS105" s="122">
        <v>54000000</v>
      </c>
      <c r="BT105" s="122">
        <v>54000000</v>
      </c>
      <c r="BU105" s="122">
        <v>0</v>
      </c>
      <c r="BV105" s="122">
        <v>0</v>
      </c>
      <c r="BW105" s="122">
        <v>0</v>
      </c>
      <c r="BX105" s="122">
        <v>0</v>
      </c>
      <c r="BY105" s="122">
        <v>0</v>
      </c>
      <c r="BZ105" s="122">
        <v>0</v>
      </c>
      <c r="CA105" s="122">
        <v>0</v>
      </c>
      <c r="CB105" s="122">
        <v>0</v>
      </c>
      <c r="CC105" s="122">
        <v>0</v>
      </c>
      <c r="CD105" s="122">
        <v>57780000</v>
      </c>
      <c r="CE105" s="122">
        <v>57780000</v>
      </c>
      <c r="CF105" s="122">
        <v>0</v>
      </c>
      <c r="CG105" s="122">
        <v>0</v>
      </c>
      <c r="CH105" s="122">
        <v>0</v>
      </c>
      <c r="CI105" s="122">
        <v>0</v>
      </c>
      <c r="CJ105" s="122">
        <v>0</v>
      </c>
      <c r="CK105" s="122">
        <v>0</v>
      </c>
      <c r="CL105" s="122">
        <v>0</v>
      </c>
      <c r="CM105" s="122">
        <v>0</v>
      </c>
      <c r="CN105" s="122">
        <v>0</v>
      </c>
      <c r="CO105" s="122">
        <v>61824600</v>
      </c>
      <c r="CP105" s="122">
        <v>61824600</v>
      </c>
      <c r="CQ105" s="122">
        <v>223604600</v>
      </c>
      <c r="CR105" s="115" t="s">
        <v>1322</v>
      </c>
      <c r="CS105" s="115" t="s">
        <v>1323</v>
      </c>
    </row>
    <row r="106" spans="1:97" ht="70.349999999999994" hidden="1" customHeight="1" x14ac:dyDescent="0.25">
      <c r="A106" s="114" t="s">
        <v>1324</v>
      </c>
      <c r="B106" s="115" t="s">
        <v>775</v>
      </c>
      <c r="C106" s="115" t="s">
        <v>104</v>
      </c>
      <c r="D106" s="115" t="s">
        <v>1311</v>
      </c>
      <c r="E106" s="116" t="s">
        <v>1312</v>
      </c>
      <c r="F106" s="115" t="s">
        <v>1313</v>
      </c>
      <c r="G106" s="115" t="s">
        <v>552</v>
      </c>
      <c r="H106" s="115" t="s">
        <v>1160</v>
      </c>
      <c r="I106" s="116" t="s">
        <v>682</v>
      </c>
      <c r="J106" s="115" t="s">
        <v>1162</v>
      </c>
      <c r="K106" s="115" t="s">
        <v>1163</v>
      </c>
      <c r="L106" s="115" t="s">
        <v>696</v>
      </c>
      <c r="M106" s="115" t="s">
        <v>1207</v>
      </c>
      <c r="N106" s="115" t="s">
        <v>445</v>
      </c>
      <c r="O106" s="115" t="s">
        <v>446</v>
      </c>
      <c r="P106" s="115" t="s">
        <v>447</v>
      </c>
      <c r="Q106" s="115" t="s">
        <v>448</v>
      </c>
      <c r="R106" s="115" t="s">
        <v>874</v>
      </c>
      <c r="S106" s="115" t="s">
        <v>1235</v>
      </c>
      <c r="T106" s="115" t="s">
        <v>1236</v>
      </c>
      <c r="U106" s="115" t="s">
        <v>1237</v>
      </c>
      <c r="V106" s="115" t="s">
        <v>1238</v>
      </c>
      <c r="W106" s="115" t="s">
        <v>879</v>
      </c>
      <c r="X106" s="115" t="s">
        <v>125</v>
      </c>
      <c r="Y106" s="115" t="s">
        <v>126</v>
      </c>
      <c r="Z106" s="117">
        <v>104</v>
      </c>
      <c r="AA106" s="115" t="s">
        <v>127</v>
      </c>
      <c r="AB106" s="115" t="s">
        <v>1173</v>
      </c>
      <c r="AC106" s="117">
        <v>26</v>
      </c>
      <c r="AD106" s="117">
        <v>26</v>
      </c>
      <c r="AE106" s="117">
        <v>26</v>
      </c>
      <c r="AF106" s="117">
        <v>26</v>
      </c>
      <c r="AG106" s="118" t="s">
        <v>1239</v>
      </c>
      <c r="AH106" s="118" t="s">
        <v>1240</v>
      </c>
      <c r="AI106" s="118" t="s">
        <v>1267</v>
      </c>
      <c r="AJ106" s="115" t="s">
        <v>1242</v>
      </c>
      <c r="AK106" s="115"/>
      <c r="AL106" s="115" t="s">
        <v>1243</v>
      </c>
      <c r="AM106" s="116">
        <v>26</v>
      </c>
      <c r="AN106" s="119">
        <v>1</v>
      </c>
      <c r="AO106" s="120" t="s">
        <v>135</v>
      </c>
      <c r="AP106" s="116">
        <v>390</v>
      </c>
      <c r="AQ106" s="119">
        <v>1</v>
      </c>
      <c r="AR106" s="120" t="s">
        <v>135</v>
      </c>
      <c r="AS106" s="116"/>
      <c r="AT106" s="121">
        <v>1</v>
      </c>
      <c r="AU106" s="120" t="s">
        <v>135</v>
      </c>
      <c r="AV106" s="117">
        <v>416</v>
      </c>
      <c r="AW106" s="121">
        <v>1</v>
      </c>
      <c r="AX106" s="120" t="s">
        <v>135</v>
      </c>
      <c r="AY106" s="122">
        <v>0</v>
      </c>
      <c r="AZ106" s="122">
        <v>0</v>
      </c>
      <c r="BA106" s="122">
        <v>0</v>
      </c>
      <c r="BB106" s="122">
        <v>25000000</v>
      </c>
      <c r="BC106" s="122">
        <v>0</v>
      </c>
      <c r="BD106" s="122">
        <v>0</v>
      </c>
      <c r="BE106" s="122">
        <v>0</v>
      </c>
      <c r="BF106" s="122">
        <v>0</v>
      </c>
      <c r="BG106" s="122">
        <v>0</v>
      </c>
      <c r="BH106" s="122">
        <v>0</v>
      </c>
      <c r="BI106" s="122">
        <v>25000000</v>
      </c>
      <c r="BJ106" s="122">
        <v>0</v>
      </c>
      <c r="BK106" s="122">
        <v>0</v>
      </c>
      <c r="BL106" s="122">
        <v>0</v>
      </c>
      <c r="BM106" s="122">
        <v>25750000</v>
      </c>
      <c r="BN106" s="122">
        <v>0</v>
      </c>
      <c r="BO106" s="122">
        <v>0</v>
      </c>
      <c r="BP106" s="122">
        <v>0</v>
      </c>
      <c r="BQ106" s="122">
        <v>0</v>
      </c>
      <c r="BR106" s="122">
        <v>0</v>
      </c>
      <c r="BS106" s="122">
        <v>0</v>
      </c>
      <c r="BT106" s="122">
        <v>25750000</v>
      </c>
      <c r="BU106" s="122">
        <v>0</v>
      </c>
      <c r="BV106" s="122">
        <v>0</v>
      </c>
      <c r="BW106" s="122">
        <v>0</v>
      </c>
      <c r="BX106" s="122">
        <v>26522500</v>
      </c>
      <c r="BY106" s="122">
        <v>0</v>
      </c>
      <c r="BZ106" s="122">
        <v>0</v>
      </c>
      <c r="CA106" s="122">
        <v>0</v>
      </c>
      <c r="CB106" s="122">
        <v>0</v>
      </c>
      <c r="CC106" s="122">
        <v>0</v>
      </c>
      <c r="CD106" s="122">
        <v>0</v>
      </c>
      <c r="CE106" s="122">
        <v>26522500</v>
      </c>
      <c r="CF106" s="122">
        <v>0</v>
      </c>
      <c r="CG106" s="122">
        <v>0</v>
      </c>
      <c r="CH106" s="122">
        <v>0</v>
      </c>
      <c r="CI106" s="122">
        <v>27318175</v>
      </c>
      <c r="CJ106" s="122">
        <v>0</v>
      </c>
      <c r="CK106" s="122">
        <v>0</v>
      </c>
      <c r="CL106" s="122">
        <v>0</v>
      </c>
      <c r="CM106" s="122">
        <v>0</v>
      </c>
      <c r="CN106" s="122">
        <v>0</v>
      </c>
      <c r="CO106" s="122">
        <v>0</v>
      </c>
      <c r="CP106" s="122">
        <v>27318175</v>
      </c>
      <c r="CQ106" s="122">
        <v>104590675</v>
      </c>
      <c r="CR106" s="115" t="s">
        <v>1268</v>
      </c>
      <c r="CS106" s="115" t="s">
        <v>1308</v>
      </c>
    </row>
    <row r="107" spans="1:97" ht="70.349999999999994" hidden="1" customHeight="1" x14ac:dyDescent="0.25">
      <c r="A107" s="114" t="s">
        <v>1325</v>
      </c>
      <c r="B107" s="115" t="s">
        <v>446</v>
      </c>
      <c r="C107" s="115" t="s">
        <v>104</v>
      </c>
      <c r="D107" s="115" t="s">
        <v>1311</v>
      </c>
      <c r="E107" s="116" t="s">
        <v>1312</v>
      </c>
      <c r="F107" s="115" t="s">
        <v>1313</v>
      </c>
      <c r="G107" s="115" t="s">
        <v>552</v>
      </c>
      <c r="H107" s="115" t="s">
        <v>1160</v>
      </c>
      <c r="I107" s="116" t="s">
        <v>682</v>
      </c>
      <c r="J107" s="115" t="s">
        <v>1162</v>
      </c>
      <c r="K107" s="115" t="s">
        <v>1163</v>
      </c>
      <c r="L107" s="115" t="s">
        <v>696</v>
      </c>
      <c r="M107" s="115" t="s">
        <v>1207</v>
      </c>
      <c r="N107" s="115" t="s">
        <v>445</v>
      </c>
      <c r="O107" s="115" t="s">
        <v>446</v>
      </c>
      <c r="P107" s="115" t="s">
        <v>447</v>
      </c>
      <c r="Q107" s="115" t="s">
        <v>448</v>
      </c>
      <c r="R107" s="115" t="s">
        <v>1222</v>
      </c>
      <c r="S107" s="115" t="s">
        <v>1223</v>
      </c>
      <c r="T107" s="115" t="s">
        <v>1224</v>
      </c>
      <c r="U107" s="115" t="s">
        <v>1225</v>
      </c>
      <c r="V107" s="115" t="s">
        <v>1226</v>
      </c>
      <c r="W107" s="115" t="s">
        <v>367</v>
      </c>
      <c r="X107" s="115" t="s">
        <v>125</v>
      </c>
      <c r="Y107" s="115" t="s">
        <v>126</v>
      </c>
      <c r="Z107" s="117">
        <v>4</v>
      </c>
      <c r="AA107" s="115" t="s">
        <v>127</v>
      </c>
      <c r="AB107" s="115" t="s">
        <v>1173</v>
      </c>
      <c r="AC107" s="117">
        <v>1</v>
      </c>
      <c r="AD107" s="117">
        <v>1</v>
      </c>
      <c r="AE107" s="117">
        <v>1</v>
      </c>
      <c r="AF107" s="117">
        <v>1</v>
      </c>
      <c r="AG107" s="118" t="s">
        <v>1254</v>
      </c>
      <c r="AH107" s="118" t="s">
        <v>1228</v>
      </c>
      <c r="AI107" s="118" t="s">
        <v>1229</v>
      </c>
      <c r="AJ107" s="115" t="s">
        <v>1230</v>
      </c>
      <c r="AK107" s="115"/>
      <c r="AL107" s="115" t="s">
        <v>1231</v>
      </c>
      <c r="AM107" s="116">
        <v>1</v>
      </c>
      <c r="AN107" s="119">
        <v>1</v>
      </c>
      <c r="AO107" s="120" t="s">
        <v>135</v>
      </c>
      <c r="AP107" s="116">
        <v>14</v>
      </c>
      <c r="AQ107" s="119">
        <v>1</v>
      </c>
      <c r="AR107" s="120" t="s">
        <v>135</v>
      </c>
      <c r="AS107" s="116"/>
      <c r="AT107" s="121">
        <v>1</v>
      </c>
      <c r="AU107" s="120" t="s">
        <v>135</v>
      </c>
      <c r="AV107" s="117">
        <v>15</v>
      </c>
      <c r="AW107" s="121">
        <v>1</v>
      </c>
      <c r="AX107" s="120" t="s">
        <v>135</v>
      </c>
      <c r="AY107" s="122">
        <v>0</v>
      </c>
      <c r="AZ107" s="122">
        <v>0</v>
      </c>
      <c r="BA107" s="122">
        <v>0</v>
      </c>
      <c r="BB107" s="122">
        <v>3000000</v>
      </c>
      <c r="BC107" s="122">
        <v>0</v>
      </c>
      <c r="BD107" s="122">
        <v>0</v>
      </c>
      <c r="BE107" s="122">
        <v>0</v>
      </c>
      <c r="BF107" s="122">
        <v>0</v>
      </c>
      <c r="BG107" s="122">
        <v>0</v>
      </c>
      <c r="BH107" s="122">
        <v>0</v>
      </c>
      <c r="BI107" s="122">
        <v>3000000</v>
      </c>
      <c r="BJ107" s="122">
        <v>0</v>
      </c>
      <c r="BK107" s="122">
        <v>0</v>
      </c>
      <c r="BL107" s="122">
        <v>0</v>
      </c>
      <c r="BM107" s="122">
        <v>3090000</v>
      </c>
      <c r="BN107" s="122">
        <v>0</v>
      </c>
      <c r="BO107" s="122">
        <v>0</v>
      </c>
      <c r="BP107" s="122">
        <v>0</v>
      </c>
      <c r="BQ107" s="122">
        <v>0</v>
      </c>
      <c r="BR107" s="122">
        <v>0</v>
      </c>
      <c r="BS107" s="122">
        <v>0</v>
      </c>
      <c r="BT107" s="122">
        <v>3090000</v>
      </c>
      <c r="BU107" s="122">
        <v>0</v>
      </c>
      <c r="BV107" s="122">
        <v>0</v>
      </c>
      <c r="BW107" s="122">
        <v>0</v>
      </c>
      <c r="BX107" s="122">
        <v>3182700</v>
      </c>
      <c r="BY107" s="122">
        <v>0</v>
      </c>
      <c r="BZ107" s="122">
        <v>0</v>
      </c>
      <c r="CA107" s="122">
        <v>0</v>
      </c>
      <c r="CB107" s="122">
        <v>0</v>
      </c>
      <c r="CC107" s="122">
        <v>0</v>
      </c>
      <c r="CD107" s="122">
        <v>0</v>
      </c>
      <c r="CE107" s="122">
        <v>3182700</v>
      </c>
      <c r="CF107" s="122">
        <v>0</v>
      </c>
      <c r="CG107" s="122">
        <v>0</v>
      </c>
      <c r="CH107" s="122">
        <v>0</v>
      </c>
      <c r="CI107" s="122">
        <v>3278181</v>
      </c>
      <c r="CJ107" s="122">
        <v>0</v>
      </c>
      <c r="CK107" s="122">
        <v>0</v>
      </c>
      <c r="CL107" s="122">
        <v>0</v>
      </c>
      <c r="CM107" s="122">
        <v>0</v>
      </c>
      <c r="CN107" s="122">
        <v>0</v>
      </c>
      <c r="CO107" s="122">
        <v>0</v>
      </c>
      <c r="CP107" s="122">
        <v>3278181</v>
      </c>
      <c r="CQ107" s="122">
        <v>12550881</v>
      </c>
      <c r="CR107" s="115" t="s">
        <v>1326</v>
      </c>
      <c r="CS107" s="115" t="s">
        <v>1308</v>
      </c>
    </row>
    <row r="108" spans="1:97" ht="70.349999999999994" hidden="1" customHeight="1" x14ac:dyDescent="0.25">
      <c r="A108" s="114" t="s">
        <v>1327</v>
      </c>
      <c r="B108" s="115" t="s">
        <v>795</v>
      </c>
      <c r="C108" s="115" t="s">
        <v>104</v>
      </c>
      <c r="D108" s="115" t="s">
        <v>1328</v>
      </c>
      <c r="E108" s="116" t="s">
        <v>1329</v>
      </c>
      <c r="F108" s="115" t="s">
        <v>1330</v>
      </c>
      <c r="G108" s="115" t="s">
        <v>552</v>
      </c>
      <c r="H108" s="115" t="s">
        <v>1160</v>
      </c>
      <c r="I108" s="116" t="s">
        <v>1331</v>
      </c>
      <c r="J108" s="115" t="s">
        <v>1162</v>
      </c>
      <c r="K108" s="115" t="s">
        <v>1163</v>
      </c>
      <c r="L108" s="115" t="s">
        <v>696</v>
      </c>
      <c r="M108" s="115" t="s">
        <v>1207</v>
      </c>
      <c r="N108" s="115" t="s">
        <v>445</v>
      </c>
      <c r="O108" s="115" t="s">
        <v>446</v>
      </c>
      <c r="P108" s="115" t="s">
        <v>447</v>
      </c>
      <c r="Q108" s="115" t="s">
        <v>448</v>
      </c>
      <c r="R108" s="115" t="s">
        <v>874</v>
      </c>
      <c r="S108" s="115" t="s">
        <v>1235</v>
      </c>
      <c r="T108" s="115" t="s">
        <v>1236</v>
      </c>
      <c r="U108" s="115" t="s">
        <v>1237</v>
      </c>
      <c r="V108" s="115" t="s">
        <v>1238</v>
      </c>
      <c r="W108" s="115" t="s">
        <v>879</v>
      </c>
      <c r="X108" s="115" t="s">
        <v>125</v>
      </c>
      <c r="Y108" s="115" t="s">
        <v>126</v>
      </c>
      <c r="Z108" s="117">
        <v>104</v>
      </c>
      <c r="AA108" s="115" t="s">
        <v>127</v>
      </c>
      <c r="AB108" s="115" t="s">
        <v>1173</v>
      </c>
      <c r="AC108" s="117">
        <v>26</v>
      </c>
      <c r="AD108" s="117">
        <v>26</v>
      </c>
      <c r="AE108" s="117">
        <v>26</v>
      </c>
      <c r="AF108" s="117">
        <v>26</v>
      </c>
      <c r="AG108" s="118" t="s">
        <v>1239</v>
      </c>
      <c r="AH108" s="118" t="s">
        <v>1240</v>
      </c>
      <c r="AI108" s="118" t="s">
        <v>1267</v>
      </c>
      <c r="AJ108" s="115" t="s">
        <v>1242</v>
      </c>
      <c r="AK108" s="115"/>
      <c r="AL108" s="115" t="s">
        <v>1243</v>
      </c>
      <c r="AM108" s="116">
        <v>26</v>
      </c>
      <c r="AN108" s="119">
        <v>1</v>
      </c>
      <c r="AO108" s="120" t="s">
        <v>135</v>
      </c>
      <c r="AP108" s="116">
        <v>390</v>
      </c>
      <c r="AQ108" s="119">
        <v>1</v>
      </c>
      <c r="AR108" s="120" t="s">
        <v>135</v>
      </c>
      <c r="AS108" s="116"/>
      <c r="AT108" s="121">
        <v>1</v>
      </c>
      <c r="AU108" s="120" t="s">
        <v>135</v>
      </c>
      <c r="AV108" s="117">
        <v>416</v>
      </c>
      <c r="AW108" s="121">
        <v>1</v>
      </c>
      <c r="AX108" s="120" t="s">
        <v>135</v>
      </c>
      <c r="AY108" s="122">
        <v>0</v>
      </c>
      <c r="AZ108" s="122">
        <v>0</v>
      </c>
      <c r="BA108" s="122">
        <v>0</v>
      </c>
      <c r="BB108" s="122">
        <v>341293651.80000001</v>
      </c>
      <c r="BC108" s="122">
        <v>0</v>
      </c>
      <c r="BD108" s="122">
        <v>0</v>
      </c>
      <c r="BE108" s="122">
        <v>0</v>
      </c>
      <c r="BF108" s="122">
        <v>0</v>
      </c>
      <c r="BG108" s="122">
        <v>0</v>
      </c>
      <c r="BH108" s="122">
        <v>0</v>
      </c>
      <c r="BI108" s="122">
        <v>341293651.80000001</v>
      </c>
      <c r="BJ108" s="122">
        <v>0</v>
      </c>
      <c r="BK108" s="122">
        <v>0</v>
      </c>
      <c r="BL108" s="122">
        <v>0</v>
      </c>
      <c r="BM108" s="122">
        <v>351532461.35399997</v>
      </c>
      <c r="BN108" s="122">
        <v>0</v>
      </c>
      <c r="BO108" s="122">
        <v>0</v>
      </c>
      <c r="BP108" s="122">
        <v>0</v>
      </c>
      <c r="BQ108" s="122">
        <v>0</v>
      </c>
      <c r="BR108" s="122">
        <v>0</v>
      </c>
      <c r="BS108" s="122">
        <v>0</v>
      </c>
      <c r="BT108" s="122">
        <v>351532461.35399997</v>
      </c>
      <c r="BU108" s="122">
        <v>0</v>
      </c>
      <c r="BV108" s="122">
        <v>0</v>
      </c>
      <c r="BW108" s="122">
        <v>0</v>
      </c>
      <c r="BX108" s="122">
        <v>362078435.19462001</v>
      </c>
      <c r="BY108" s="122">
        <v>0</v>
      </c>
      <c r="BZ108" s="122">
        <v>0</v>
      </c>
      <c r="CA108" s="122">
        <v>0</v>
      </c>
      <c r="CB108" s="122">
        <v>0</v>
      </c>
      <c r="CC108" s="122">
        <v>0</v>
      </c>
      <c r="CD108" s="122">
        <v>0</v>
      </c>
      <c r="CE108" s="122">
        <v>362078435.19462001</v>
      </c>
      <c r="CF108" s="122">
        <v>0</v>
      </c>
      <c r="CG108" s="122">
        <v>0</v>
      </c>
      <c r="CH108" s="122">
        <v>0</v>
      </c>
      <c r="CI108" s="122">
        <v>372940788.2504586</v>
      </c>
      <c r="CJ108" s="122">
        <v>0</v>
      </c>
      <c r="CK108" s="122">
        <v>0</v>
      </c>
      <c r="CL108" s="122">
        <v>0</v>
      </c>
      <c r="CM108" s="122">
        <v>0</v>
      </c>
      <c r="CN108" s="122">
        <v>0</v>
      </c>
      <c r="CO108" s="122">
        <v>0</v>
      </c>
      <c r="CP108" s="122">
        <v>372940788.2504586</v>
      </c>
      <c r="CQ108" s="122">
        <v>1427845336.5990789</v>
      </c>
      <c r="CR108" s="115" t="s">
        <v>1268</v>
      </c>
      <c r="CS108" s="115" t="s">
        <v>1332</v>
      </c>
    </row>
    <row r="109" spans="1:97" ht="70.349999999999994" hidden="1" customHeight="1" x14ac:dyDescent="0.25">
      <c r="A109" s="114" t="s">
        <v>1333</v>
      </c>
      <c r="B109" s="115" t="s">
        <v>809</v>
      </c>
      <c r="C109" s="115" t="s">
        <v>104</v>
      </c>
      <c r="D109" s="115" t="s">
        <v>1328</v>
      </c>
      <c r="E109" s="116" t="s">
        <v>1329</v>
      </c>
      <c r="F109" s="115" t="s">
        <v>1330</v>
      </c>
      <c r="G109" s="115" t="s">
        <v>552</v>
      </c>
      <c r="H109" s="115" t="s">
        <v>1160</v>
      </c>
      <c r="I109" s="116" t="s">
        <v>1331</v>
      </c>
      <c r="J109" s="115" t="s">
        <v>1162</v>
      </c>
      <c r="K109" s="115" t="s">
        <v>1163</v>
      </c>
      <c r="L109" s="115" t="s">
        <v>696</v>
      </c>
      <c r="M109" s="115" t="s">
        <v>1207</v>
      </c>
      <c r="N109" s="115" t="s">
        <v>445</v>
      </c>
      <c r="O109" s="115" t="s">
        <v>446</v>
      </c>
      <c r="P109" s="115" t="s">
        <v>447</v>
      </c>
      <c r="Q109" s="115" t="s">
        <v>448</v>
      </c>
      <c r="R109" s="115" t="s">
        <v>1222</v>
      </c>
      <c r="S109" s="115" t="s">
        <v>1223</v>
      </c>
      <c r="T109" s="115" t="s">
        <v>1224</v>
      </c>
      <c r="U109" s="115" t="s">
        <v>1225</v>
      </c>
      <c r="V109" s="115" t="s">
        <v>1226</v>
      </c>
      <c r="W109" s="115" t="s">
        <v>367</v>
      </c>
      <c r="X109" s="115" t="s">
        <v>125</v>
      </c>
      <c r="Y109" s="115" t="s">
        <v>126</v>
      </c>
      <c r="Z109" s="117">
        <v>4</v>
      </c>
      <c r="AA109" s="115" t="s">
        <v>127</v>
      </c>
      <c r="AB109" s="115" t="s">
        <v>1173</v>
      </c>
      <c r="AC109" s="117">
        <v>1</v>
      </c>
      <c r="AD109" s="117">
        <v>1</v>
      </c>
      <c r="AE109" s="117">
        <v>1</v>
      </c>
      <c r="AF109" s="117">
        <v>1</v>
      </c>
      <c r="AG109" s="118" t="s">
        <v>1254</v>
      </c>
      <c r="AH109" s="118" t="s">
        <v>1228</v>
      </c>
      <c r="AI109" s="118" t="s">
        <v>1229</v>
      </c>
      <c r="AJ109" s="115" t="s">
        <v>1230</v>
      </c>
      <c r="AK109" s="115"/>
      <c r="AL109" s="115" t="s">
        <v>1231</v>
      </c>
      <c r="AM109" s="116">
        <v>1</v>
      </c>
      <c r="AN109" s="119">
        <v>1</v>
      </c>
      <c r="AO109" s="120" t="s">
        <v>135</v>
      </c>
      <c r="AP109" s="116">
        <v>14</v>
      </c>
      <c r="AQ109" s="119">
        <v>1</v>
      </c>
      <c r="AR109" s="120" t="s">
        <v>135</v>
      </c>
      <c r="AS109" s="116"/>
      <c r="AT109" s="121">
        <v>1</v>
      </c>
      <c r="AU109" s="120" t="s">
        <v>135</v>
      </c>
      <c r="AV109" s="117">
        <v>15</v>
      </c>
      <c r="AW109" s="121">
        <v>1</v>
      </c>
      <c r="AX109" s="120" t="s">
        <v>135</v>
      </c>
      <c r="AY109" s="122">
        <v>0</v>
      </c>
      <c r="AZ109" s="122">
        <v>0</v>
      </c>
      <c r="BA109" s="122">
        <v>0</v>
      </c>
      <c r="BB109" s="122">
        <v>310000000</v>
      </c>
      <c r="BC109" s="122">
        <v>0</v>
      </c>
      <c r="BD109" s="122">
        <v>0</v>
      </c>
      <c r="BE109" s="122">
        <v>0</v>
      </c>
      <c r="BF109" s="122">
        <v>0</v>
      </c>
      <c r="BG109" s="122">
        <v>0</v>
      </c>
      <c r="BH109" s="122">
        <v>0</v>
      </c>
      <c r="BI109" s="122">
        <v>310000000</v>
      </c>
      <c r="BJ109" s="122">
        <v>0</v>
      </c>
      <c r="BK109" s="122">
        <v>0</v>
      </c>
      <c r="BL109" s="122">
        <v>0</v>
      </c>
      <c r="BM109" s="122">
        <v>319300000</v>
      </c>
      <c r="BN109" s="122">
        <v>0</v>
      </c>
      <c r="BO109" s="122">
        <v>0</v>
      </c>
      <c r="BP109" s="122">
        <v>0</v>
      </c>
      <c r="BQ109" s="122">
        <v>0</v>
      </c>
      <c r="BR109" s="122">
        <v>0</v>
      </c>
      <c r="BS109" s="122">
        <v>0</v>
      </c>
      <c r="BT109" s="122">
        <v>319300000</v>
      </c>
      <c r="BU109" s="122">
        <v>0</v>
      </c>
      <c r="BV109" s="122">
        <v>0</v>
      </c>
      <c r="BW109" s="122">
        <v>0</v>
      </c>
      <c r="BX109" s="122">
        <v>328879000</v>
      </c>
      <c r="BY109" s="122">
        <v>0</v>
      </c>
      <c r="BZ109" s="122">
        <v>0</v>
      </c>
      <c r="CA109" s="122">
        <v>0</v>
      </c>
      <c r="CB109" s="122">
        <v>0</v>
      </c>
      <c r="CC109" s="122">
        <v>0</v>
      </c>
      <c r="CD109" s="122">
        <v>0</v>
      </c>
      <c r="CE109" s="122">
        <v>328879000</v>
      </c>
      <c r="CF109" s="122">
        <v>0</v>
      </c>
      <c r="CG109" s="122">
        <v>0</v>
      </c>
      <c r="CH109" s="122">
        <v>0</v>
      </c>
      <c r="CI109" s="122">
        <v>338745370</v>
      </c>
      <c r="CJ109" s="122">
        <v>0</v>
      </c>
      <c r="CK109" s="122">
        <v>0</v>
      </c>
      <c r="CL109" s="122">
        <v>0</v>
      </c>
      <c r="CM109" s="122">
        <v>0</v>
      </c>
      <c r="CN109" s="122">
        <v>0</v>
      </c>
      <c r="CO109" s="122">
        <v>0</v>
      </c>
      <c r="CP109" s="122">
        <v>338745370</v>
      </c>
      <c r="CQ109" s="122">
        <v>1296924370</v>
      </c>
      <c r="CR109" s="115" t="s">
        <v>1232</v>
      </c>
      <c r="CS109" s="115" t="s">
        <v>1332</v>
      </c>
    </row>
    <row r="110" spans="1:97" ht="70.349999999999994" hidden="1" customHeight="1" x14ac:dyDescent="0.25">
      <c r="A110" s="114" t="s">
        <v>1334</v>
      </c>
      <c r="B110" s="115" t="s">
        <v>558</v>
      </c>
      <c r="C110" s="115" t="s">
        <v>104</v>
      </c>
      <c r="D110" s="115" t="s">
        <v>1335</v>
      </c>
      <c r="E110" s="116" t="s">
        <v>1336</v>
      </c>
      <c r="F110" s="115" t="s">
        <v>1337</v>
      </c>
      <c r="G110" s="115" t="s">
        <v>552</v>
      </c>
      <c r="H110" s="115" t="s">
        <v>1160</v>
      </c>
      <c r="I110" s="116" t="s">
        <v>964</v>
      </c>
      <c r="J110" s="115" t="s">
        <v>1162</v>
      </c>
      <c r="K110" s="115" t="s">
        <v>1163</v>
      </c>
      <c r="L110" s="115" t="s">
        <v>696</v>
      </c>
      <c r="M110" s="115" t="s">
        <v>1207</v>
      </c>
      <c r="N110" s="115" t="s">
        <v>445</v>
      </c>
      <c r="O110" s="115" t="s">
        <v>446</v>
      </c>
      <c r="P110" s="115" t="s">
        <v>447</v>
      </c>
      <c r="Q110" s="115" t="s">
        <v>448</v>
      </c>
      <c r="R110" s="115" t="s">
        <v>874</v>
      </c>
      <c r="S110" s="115" t="s">
        <v>1235</v>
      </c>
      <c r="T110" s="115" t="s">
        <v>1236</v>
      </c>
      <c r="U110" s="115" t="s">
        <v>1237</v>
      </c>
      <c r="V110" s="115" t="s">
        <v>1238</v>
      </c>
      <c r="W110" s="115" t="s">
        <v>879</v>
      </c>
      <c r="X110" s="115" t="s">
        <v>125</v>
      </c>
      <c r="Y110" s="115" t="s">
        <v>126</v>
      </c>
      <c r="Z110" s="117">
        <v>104</v>
      </c>
      <c r="AA110" s="115" t="s">
        <v>127</v>
      </c>
      <c r="AB110" s="115" t="s">
        <v>1173</v>
      </c>
      <c r="AC110" s="117">
        <v>26</v>
      </c>
      <c r="AD110" s="117">
        <v>26</v>
      </c>
      <c r="AE110" s="117">
        <v>26</v>
      </c>
      <c r="AF110" s="117">
        <v>26</v>
      </c>
      <c r="AG110" s="118" t="s">
        <v>1239</v>
      </c>
      <c r="AH110" s="118" t="s">
        <v>1240</v>
      </c>
      <c r="AI110" s="118" t="s">
        <v>1241</v>
      </c>
      <c r="AJ110" s="115" t="s">
        <v>1242</v>
      </c>
      <c r="AK110" s="115"/>
      <c r="AL110" s="115" t="s">
        <v>1243</v>
      </c>
      <c r="AM110" s="116">
        <v>26</v>
      </c>
      <c r="AN110" s="119">
        <v>1</v>
      </c>
      <c r="AO110" s="120" t="s">
        <v>135</v>
      </c>
      <c r="AP110" s="116">
        <v>390</v>
      </c>
      <c r="AQ110" s="119">
        <v>1</v>
      </c>
      <c r="AR110" s="120" t="s">
        <v>135</v>
      </c>
      <c r="AS110" s="116"/>
      <c r="AT110" s="121">
        <v>1</v>
      </c>
      <c r="AU110" s="120" t="s">
        <v>135</v>
      </c>
      <c r="AV110" s="117">
        <v>416</v>
      </c>
      <c r="AW110" s="121">
        <v>1</v>
      </c>
      <c r="AX110" s="120" t="s">
        <v>135</v>
      </c>
      <c r="AY110" s="122">
        <v>0</v>
      </c>
      <c r="AZ110" s="122">
        <v>0</v>
      </c>
      <c r="BA110" s="122">
        <v>0</v>
      </c>
      <c r="BB110" s="122">
        <v>84687973</v>
      </c>
      <c r="BC110" s="122">
        <v>0</v>
      </c>
      <c r="BD110" s="122">
        <v>0</v>
      </c>
      <c r="BE110" s="122">
        <v>0</v>
      </c>
      <c r="BF110" s="122">
        <v>0</v>
      </c>
      <c r="BG110" s="122">
        <v>0</v>
      </c>
      <c r="BH110" s="122">
        <v>0</v>
      </c>
      <c r="BI110" s="122">
        <v>84687973</v>
      </c>
      <c r="BJ110" s="122">
        <v>0</v>
      </c>
      <c r="BK110" s="122">
        <v>0</v>
      </c>
      <c r="BL110" s="122">
        <v>0</v>
      </c>
      <c r="BM110" s="122">
        <v>87228612.189999998</v>
      </c>
      <c r="BN110" s="122">
        <v>0</v>
      </c>
      <c r="BO110" s="122">
        <v>0</v>
      </c>
      <c r="BP110" s="122">
        <v>0</v>
      </c>
      <c r="BQ110" s="122">
        <v>0</v>
      </c>
      <c r="BR110" s="122">
        <v>0</v>
      </c>
      <c r="BS110" s="122">
        <v>0</v>
      </c>
      <c r="BT110" s="122">
        <v>87228612.189999998</v>
      </c>
      <c r="BU110" s="122">
        <v>0</v>
      </c>
      <c r="BV110" s="122">
        <v>0</v>
      </c>
      <c r="BW110" s="122">
        <v>0</v>
      </c>
      <c r="BX110" s="122">
        <v>89845470.555700004</v>
      </c>
      <c r="BY110" s="122">
        <v>0</v>
      </c>
      <c r="BZ110" s="122">
        <v>0</v>
      </c>
      <c r="CA110" s="122">
        <v>0</v>
      </c>
      <c r="CB110" s="122">
        <v>0</v>
      </c>
      <c r="CC110" s="122">
        <v>0</v>
      </c>
      <c r="CD110" s="122">
        <v>0</v>
      </c>
      <c r="CE110" s="122">
        <v>89845470.555700004</v>
      </c>
      <c r="CF110" s="122">
        <v>0</v>
      </c>
      <c r="CG110" s="122">
        <v>0</v>
      </c>
      <c r="CH110" s="122">
        <v>0</v>
      </c>
      <c r="CI110" s="122">
        <v>92540834.672371</v>
      </c>
      <c r="CJ110" s="122">
        <v>0</v>
      </c>
      <c r="CK110" s="122">
        <v>0</v>
      </c>
      <c r="CL110" s="122">
        <v>0</v>
      </c>
      <c r="CM110" s="122">
        <v>0</v>
      </c>
      <c r="CN110" s="122">
        <v>0</v>
      </c>
      <c r="CO110" s="122">
        <v>0</v>
      </c>
      <c r="CP110" s="122">
        <v>92540834.672371</v>
      </c>
      <c r="CQ110" s="122">
        <v>354302890.41807097</v>
      </c>
      <c r="CR110" s="115" t="s">
        <v>1268</v>
      </c>
      <c r="CS110" s="115" t="s">
        <v>1233</v>
      </c>
    </row>
    <row r="111" spans="1:97" ht="70.349999999999994" hidden="1" customHeight="1" x14ac:dyDescent="0.25">
      <c r="A111" s="114" t="s">
        <v>1338</v>
      </c>
      <c r="B111" s="115" t="s">
        <v>831</v>
      </c>
      <c r="C111" s="115" t="s">
        <v>104</v>
      </c>
      <c r="D111" s="115" t="s">
        <v>1335</v>
      </c>
      <c r="E111" s="116" t="s">
        <v>1336</v>
      </c>
      <c r="F111" s="115" t="s">
        <v>1337</v>
      </c>
      <c r="G111" s="115" t="s">
        <v>552</v>
      </c>
      <c r="H111" s="115" t="s">
        <v>1160</v>
      </c>
      <c r="I111" s="116" t="s">
        <v>964</v>
      </c>
      <c r="J111" s="115" t="s">
        <v>1162</v>
      </c>
      <c r="K111" s="115" t="s">
        <v>1163</v>
      </c>
      <c r="L111" s="115" t="s">
        <v>696</v>
      </c>
      <c r="M111" s="115" t="s">
        <v>1207</v>
      </c>
      <c r="N111" s="115" t="s">
        <v>445</v>
      </c>
      <c r="O111" s="115" t="s">
        <v>446</v>
      </c>
      <c r="P111" s="115" t="s">
        <v>447</v>
      </c>
      <c r="Q111" s="115" t="s">
        <v>448</v>
      </c>
      <c r="R111" s="115" t="s">
        <v>1222</v>
      </c>
      <c r="S111" s="115" t="s">
        <v>1223</v>
      </c>
      <c r="T111" s="115" t="s">
        <v>1224</v>
      </c>
      <c r="U111" s="115" t="s">
        <v>1225</v>
      </c>
      <c r="V111" s="115" t="s">
        <v>1226</v>
      </c>
      <c r="W111" s="115" t="s">
        <v>367</v>
      </c>
      <c r="X111" s="115" t="s">
        <v>125</v>
      </c>
      <c r="Y111" s="115" t="s">
        <v>126</v>
      </c>
      <c r="Z111" s="117">
        <v>4</v>
      </c>
      <c r="AA111" s="115" t="s">
        <v>127</v>
      </c>
      <c r="AB111" s="115" t="s">
        <v>1173</v>
      </c>
      <c r="AC111" s="117">
        <v>1</v>
      </c>
      <c r="AD111" s="117">
        <v>1</v>
      </c>
      <c r="AE111" s="117">
        <v>1</v>
      </c>
      <c r="AF111" s="117">
        <v>1</v>
      </c>
      <c r="AG111" s="118" t="s">
        <v>1254</v>
      </c>
      <c r="AH111" s="118" t="s">
        <v>1228</v>
      </c>
      <c r="AI111" s="118" t="s">
        <v>1229</v>
      </c>
      <c r="AJ111" s="115" t="s">
        <v>1230</v>
      </c>
      <c r="AK111" s="115"/>
      <c r="AL111" s="115" t="s">
        <v>1231</v>
      </c>
      <c r="AM111" s="116">
        <v>1</v>
      </c>
      <c r="AN111" s="119">
        <v>1</v>
      </c>
      <c r="AO111" s="120" t="s">
        <v>135</v>
      </c>
      <c r="AP111" s="116">
        <v>14</v>
      </c>
      <c r="AQ111" s="119">
        <v>1</v>
      </c>
      <c r="AR111" s="120" t="s">
        <v>135</v>
      </c>
      <c r="AS111" s="116"/>
      <c r="AT111" s="121">
        <v>1</v>
      </c>
      <c r="AU111" s="120" t="s">
        <v>135</v>
      </c>
      <c r="AV111" s="117">
        <v>15</v>
      </c>
      <c r="AW111" s="121">
        <v>1</v>
      </c>
      <c r="AX111" s="120" t="s">
        <v>135</v>
      </c>
      <c r="AY111" s="122">
        <v>0</v>
      </c>
      <c r="AZ111" s="122">
        <v>0</v>
      </c>
      <c r="BA111" s="122">
        <v>0</v>
      </c>
      <c r="BB111" s="122">
        <v>126841571</v>
      </c>
      <c r="BC111" s="122">
        <v>0</v>
      </c>
      <c r="BD111" s="122">
        <v>0</v>
      </c>
      <c r="BE111" s="122">
        <v>0</v>
      </c>
      <c r="BF111" s="122">
        <v>0</v>
      </c>
      <c r="BG111" s="122">
        <v>0</v>
      </c>
      <c r="BH111" s="122">
        <v>0</v>
      </c>
      <c r="BI111" s="122">
        <v>126841571</v>
      </c>
      <c r="BJ111" s="122">
        <v>0</v>
      </c>
      <c r="BK111" s="122">
        <v>0</v>
      </c>
      <c r="BL111" s="122">
        <v>0</v>
      </c>
      <c r="BM111" s="122">
        <v>130646818.13</v>
      </c>
      <c r="BN111" s="122">
        <v>0</v>
      </c>
      <c r="BO111" s="122">
        <v>0</v>
      </c>
      <c r="BP111" s="122">
        <v>0</v>
      </c>
      <c r="BQ111" s="122">
        <v>0</v>
      </c>
      <c r="BR111" s="122">
        <v>0</v>
      </c>
      <c r="BS111" s="122">
        <v>0</v>
      </c>
      <c r="BT111" s="122">
        <v>130646818.13</v>
      </c>
      <c r="BU111" s="122">
        <v>0</v>
      </c>
      <c r="BV111" s="122">
        <v>0</v>
      </c>
      <c r="BW111" s="122">
        <v>0</v>
      </c>
      <c r="BX111" s="122">
        <v>134566222.67390001</v>
      </c>
      <c r="BY111" s="122">
        <v>0</v>
      </c>
      <c r="BZ111" s="122">
        <v>0</v>
      </c>
      <c r="CA111" s="122">
        <v>0</v>
      </c>
      <c r="CB111" s="122">
        <v>0</v>
      </c>
      <c r="CC111" s="122">
        <v>0</v>
      </c>
      <c r="CD111" s="122">
        <v>0</v>
      </c>
      <c r="CE111" s="122">
        <v>134566222.67390001</v>
      </c>
      <c r="CF111" s="122">
        <v>0</v>
      </c>
      <c r="CG111" s="122">
        <v>0</v>
      </c>
      <c r="CH111" s="122">
        <v>0</v>
      </c>
      <c r="CI111" s="122">
        <v>138603209.35411701</v>
      </c>
      <c r="CJ111" s="122">
        <v>0</v>
      </c>
      <c r="CK111" s="122">
        <v>0</v>
      </c>
      <c r="CL111" s="122">
        <v>0</v>
      </c>
      <c r="CM111" s="122">
        <v>0</v>
      </c>
      <c r="CN111" s="122">
        <v>0</v>
      </c>
      <c r="CO111" s="122">
        <v>0</v>
      </c>
      <c r="CP111" s="122">
        <v>138603209.35411701</v>
      </c>
      <c r="CQ111" s="122">
        <v>530657821.15801698</v>
      </c>
      <c r="CR111" s="115" t="s">
        <v>1326</v>
      </c>
      <c r="CS111" s="115" t="s">
        <v>1233</v>
      </c>
    </row>
    <row r="112" spans="1:97" ht="70.349999999999994" hidden="1" customHeight="1" x14ac:dyDescent="0.25">
      <c r="A112" s="114" t="s">
        <v>1339</v>
      </c>
      <c r="B112" s="115" t="s">
        <v>846</v>
      </c>
      <c r="C112" s="115" t="s">
        <v>104</v>
      </c>
      <c r="D112" s="115" t="s">
        <v>1340</v>
      </c>
      <c r="E112" s="116" t="s">
        <v>139</v>
      </c>
      <c r="F112" s="115" t="s">
        <v>1341</v>
      </c>
      <c r="G112" s="115" t="s">
        <v>552</v>
      </c>
      <c r="H112" s="115" t="s">
        <v>1160</v>
      </c>
      <c r="I112" s="116" t="s">
        <v>1342</v>
      </c>
      <c r="J112" s="115" t="s">
        <v>1162</v>
      </c>
      <c r="K112" s="115" t="s">
        <v>1163</v>
      </c>
      <c r="L112" s="115" t="s">
        <v>696</v>
      </c>
      <c r="M112" s="115" t="s">
        <v>1207</v>
      </c>
      <c r="N112" s="115" t="s">
        <v>445</v>
      </c>
      <c r="O112" s="115" t="s">
        <v>446</v>
      </c>
      <c r="P112" s="115" t="s">
        <v>447</v>
      </c>
      <c r="Q112" s="115" t="s">
        <v>448</v>
      </c>
      <c r="R112" s="115" t="s">
        <v>874</v>
      </c>
      <c r="S112" s="115" t="s">
        <v>1235</v>
      </c>
      <c r="T112" s="115" t="s">
        <v>1236</v>
      </c>
      <c r="U112" s="115" t="s">
        <v>1237</v>
      </c>
      <c r="V112" s="115" t="s">
        <v>1238</v>
      </c>
      <c r="W112" s="115" t="s">
        <v>879</v>
      </c>
      <c r="X112" s="115" t="s">
        <v>125</v>
      </c>
      <c r="Y112" s="115" t="s">
        <v>126</v>
      </c>
      <c r="Z112" s="117">
        <v>104</v>
      </c>
      <c r="AA112" s="115" t="s">
        <v>127</v>
      </c>
      <c r="AB112" s="115" t="s">
        <v>1173</v>
      </c>
      <c r="AC112" s="117">
        <v>26</v>
      </c>
      <c r="AD112" s="117">
        <v>26</v>
      </c>
      <c r="AE112" s="117">
        <v>26</v>
      </c>
      <c r="AF112" s="117">
        <v>26</v>
      </c>
      <c r="AG112" s="118" t="s">
        <v>1239</v>
      </c>
      <c r="AH112" s="118" t="s">
        <v>1240</v>
      </c>
      <c r="AI112" s="118" t="s">
        <v>1267</v>
      </c>
      <c r="AJ112" s="115" t="s">
        <v>1242</v>
      </c>
      <c r="AK112" s="115"/>
      <c r="AL112" s="115" t="s">
        <v>1243</v>
      </c>
      <c r="AM112" s="116">
        <v>26</v>
      </c>
      <c r="AN112" s="119">
        <v>1</v>
      </c>
      <c r="AO112" s="120" t="s">
        <v>135</v>
      </c>
      <c r="AP112" s="116">
        <v>390</v>
      </c>
      <c r="AQ112" s="119">
        <v>1</v>
      </c>
      <c r="AR112" s="120" t="s">
        <v>135</v>
      </c>
      <c r="AS112" s="116"/>
      <c r="AT112" s="121">
        <v>1</v>
      </c>
      <c r="AU112" s="120" t="s">
        <v>135</v>
      </c>
      <c r="AV112" s="117">
        <v>416</v>
      </c>
      <c r="AW112" s="121">
        <v>1</v>
      </c>
      <c r="AX112" s="120" t="s">
        <v>135</v>
      </c>
      <c r="AY112" s="122">
        <v>0</v>
      </c>
      <c r="AZ112" s="122">
        <v>0</v>
      </c>
      <c r="BA112" s="122">
        <v>0</v>
      </c>
      <c r="BB112" s="122">
        <v>84687973</v>
      </c>
      <c r="BC112" s="122">
        <v>0</v>
      </c>
      <c r="BD112" s="122">
        <v>0</v>
      </c>
      <c r="BE112" s="122">
        <v>0</v>
      </c>
      <c r="BF112" s="122">
        <v>0</v>
      </c>
      <c r="BG112" s="122">
        <v>0</v>
      </c>
      <c r="BH112" s="122">
        <v>0</v>
      </c>
      <c r="BI112" s="122">
        <v>84687973</v>
      </c>
      <c r="BJ112" s="122">
        <v>0</v>
      </c>
      <c r="BK112" s="122">
        <v>0</v>
      </c>
      <c r="BL112" s="122">
        <v>0</v>
      </c>
      <c r="BM112" s="122">
        <v>87228612.189999998</v>
      </c>
      <c r="BN112" s="122">
        <v>0</v>
      </c>
      <c r="BO112" s="122">
        <v>0</v>
      </c>
      <c r="BP112" s="122">
        <v>0</v>
      </c>
      <c r="BQ112" s="122">
        <v>0</v>
      </c>
      <c r="BR112" s="122">
        <v>0</v>
      </c>
      <c r="BS112" s="122">
        <v>0</v>
      </c>
      <c r="BT112" s="122">
        <v>87228612.189999998</v>
      </c>
      <c r="BU112" s="122">
        <v>0</v>
      </c>
      <c r="BV112" s="122">
        <v>0</v>
      </c>
      <c r="BW112" s="122">
        <v>0</v>
      </c>
      <c r="BX112" s="122">
        <v>89845470.555700004</v>
      </c>
      <c r="BY112" s="122">
        <v>0</v>
      </c>
      <c r="BZ112" s="122">
        <v>0</v>
      </c>
      <c r="CA112" s="122">
        <v>0</v>
      </c>
      <c r="CB112" s="122">
        <v>0</v>
      </c>
      <c r="CC112" s="122">
        <v>0</v>
      </c>
      <c r="CD112" s="122">
        <v>0</v>
      </c>
      <c r="CE112" s="122">
        <v>89845470.555700004</v>
      </c>
      <c r="CF112" s="122">
        <v>0</v>
      </c>
      <c r="CG112" s="122">
        <v>0</v>
      </c>
      <c r="CH112" s="122">
        <v>0</v>
      </c>
      <c r="CI112" s="122">
        <v>92540834.672371</v>
      </c>
      <c r="CJ112" s="122">
        <v>0</v>
      </c>
      <c r="CK112" s="122">
        <v>0</v>
      </c>
      <c r="CL112" s="122">
        <v>0</v>
      </c>
      <c r="CM112" s="122">
        <v>0</v>
      </c>
      <c r="CN112" s="122">
        <v>0</v>
      </c>
      <c r="CO112" s="122">
        <v>0</v>
      </c>
      <c r="CP112" s="122">
        <v>92540834.672371</v>
      </c>
      <c r="CQ112" s="122">
        <v>354302890.41807097</v>
      </c>
      <c r="CR112" s="115" t="s">
        <v>1268</v>
      </c>
      <c r="CS112" s="115" t="s">
        <v>1233</v>
      </c>
    </row>
    <row r="113" spans="1:97" ht="70.349999999999994" hidden="1" customHeight="1" x14ac:dyDescent="0.25">
      <c r="A113" s="114" t="s">
        <v>1343</v>
      </c>
      <c r="B113" s="115" t="s">
        <v>860</v>
      </c>
      <c r="C113" s="115" t="s">
        <v>104</v>
      </c>
      <c r="D113" s="115" t="s">
        <v>1340</v>
      </c>
      <c r="E113" s="116" t="s">
        <v>139</v>
      </c>
      <c r="F113" s="115" t="s">
        <v>1341</v>
      </c>
      <c r="G113" s="115" t="s">
        <v>552</v>
      </c>
      <c r="H113" s="115" t="s">
        <v>1160</v>
      </c>
      <c r="I113" s="116" t="s">
        <v>1342</v>
      </c>
      <c r="J113" s="115" t="s">
        <v>1162</v>
      </c>
      <c r="K113" s="115" t="s">
        <v>1163</v>
      </c>
      <c r="L113" s="115" t="s">
        <v>696</v>
      </c>
      <c r="M113" s="115" t="s">
        <v>1207</v>
      </c>
      <c r="N113" s="115" t="s">
        <v>445</v>
      </c>
      <c r="O113" s="115" t="s">
        <v>446</v>
      </c>
      <c r="P113" s="115" t="s">
        <v>447</v>
      </c>
      <c r="Q113" s="115" t="s">
        <v>448</v>
      </c>
      <c r="R113" s="115" t="s">
        <v>1222</v>
      </c>
      <c r="S113" s="115" t="s">
        <v>1223</v>
      </c>
      <c r="T113" s="115" t="s">
        <v>1224</v>
      </c>
      <c r="U113" s="115" t="s">
        <v>1225</v>
      </c>
      <c r="V113" s="115" t="s">
        <v>1226</v>
      </c>
      <c r="W113" s="115" t="s">
        <v>367</v>
      </c>
      <c r="X113" s="115" t="s">
        <v>125</v>
      </c>
      <c r="Y113" s="115" t="s">
        <v>126</v>
      </c>
      <c r="Z113" s="117">
        <v>4</v>
      </c>
      <c r="AA113" s="115" t="s">
        <v>127</v>
      </c>
      <c r="AB113" s="115" t="s">
        <v>1173</v>
      </c>
      <c r="AC113" s="117">
        <v>1</v>
      </c>
      <c r="AD113" s="117">
        <v>1</v>
      </c>
      <c r="AE113" s="117">
        <v>1</v>
      </c>
      <c r="AF113" s="117">
        <v>1</v>
      </c>
      <c r="AG113" s="118" t="s">
        <v>1254</v>
      </c>
      <c r="AH113" s="118" t="s">
        <v>1228</v>
      </c>
      <c r="AI113" s="118" t="s">
        <v>1229</v>
      </c>
      <c r="AJ113" s="115" t="s">
        <v>1230</v>
      </c>
      <c r="AK113" s="115"/>
      <c r="AL113" s="115" t="s">
        <v>1231</v>
      </c>
      <c r="AM113" s="116">
        <v>1</v>
      </c>
      <c r="AN113" s="119">
        <v>1</v>
      </c>
      <c r="AO113" s="120" t="s">
        <v>135</v>
      </c>
      <c r="AP113" s="116">
        <v>14</v>
      </c>
      <c r="AQ113" s="119">
        <v>1</v>
      </c>
      <c r="AR113" s="120" t="s">
        <v>135</v>
      </c>
      <c r="AS113" s="116"/>
      <c r="AT113" s="121">
        <v>1</v>
      </c>
      <c r="AU113" s="120" t="s">
        <v>135</v>
      </c>
      <c r="AV113" s="117">
        <v>15</v>
      </c>
      <c r="AW113" s="121">
        <v>1</v>
      </c>
      <c r="AX113" s="120" t="s">
        <v>135</v>
      </c>
      <c r="AY113" s="122">
        <v>0</v>
      </c>
      <c r="AZ113" s="122">
        <v>0</v>
      </c>
      <c r="BA113" s="122">
        <v>0</v>
      </c>
      <c r="BB113" s="122">
        <v>126841571</v>
      </c>
      <c r="BC113" s="122">
        <v>0</v>
      </c>
      <c r="BD113" s="122">
        <v>0</v>
      </c>
      <c r="BE113" s="122">
        <v>0</v>
      </c>
      <c r="BF113" s="122">
        <v>0</v>
      </c>
      <c r="BG113" s="122">
        <v>0</v>
      </c>
      <c r="BH113" s="122">
        <v>0</v>
      </c>
      <c r="BI113" s="122">
        <v>126841571</v>
      </c>
      <c r="BJ113" s="122">
        <v>0</v>
      </c>
      <c r="BK113" s="122">
        <v>0</v>
      </c>
      <c r="BL113" s="122">
        <v>0</v>
      </c>
      <c r="BM113" s="122">
        <v>130646818.13</v>
      </c>
      <c r="BN113" s="122">
        <v>0</v>
      </c>
      <c r="BO113" s="122">
        <v>0</v>
      </c>
      <c r="BP113" s="122">
        <v>0</v>
      </c>
      <c r="BQ113" s="122">
        <v>0</v>
      </c>
      <c r="BR113" s="122">
        <v>0</v>
      </c>
      <c r="BS113" s="122">
        <v>0</v>
      </c>
      <c r="BT113" s="122">
        <v>130646818.13</v>
      </c>
      <c r="BU113" s="122">
        <v>0</v>
      </c>
      <c r="BV113" s="122">
        <v>0</v>
      </c>
      <c r="BW113" s="122">
        <v>0</v>
      </c>
      <c r="BX113" s="122">
        <v>134566222.67390001</v>
      </c>
      <c r="BY113" s="122">
        <v>0</v>
      </c>
      <c r="BZ113" s="122">
        <v>0</v>
      </c>
      <c r="CA113" s="122">
        <v>0</v>
      </c>
      <c r="CB113" s="122">
        <v>0</v>
      </c>
      <c r="CC113" s="122">
        <v>0</v>
      </c>
      <c r="CD113" s="122">
        <v>0</v>
      </c>
      <c r="CE113" s="122">
        <v>134566222.67390001</v>
      </c>
      <c r="CF113" s="122">
        <v>0</v>
      </c>
      <c r="CG113" s="122">
        <v>0</v>
      </c>
      <c r="CH113" s="122">
        <v>0</v>
      </c>
      <c r="CI113" s="122">
        <v>138603209.35411701</v>
      </c>
      <c r="CJ113" s="122">
        <v>0</v>
      </c>
      <c r="CK113" s="122">
        <v>0</v>
      </c>
      <c r="CL113" s="122">
        <v>0</v>
      </c>
      <c r="CM113" s="122">
        <v>0</v>
      </c>
      <c r="CN113" s="122">
        <v>0</v>
      </c>
      <c r="CO113" s="122">
        <v>0</v>
      </c>
      <c r="CP113" s="122">
        <v>138603209.35411701</v>
      </c>
      <c r="CQ113" s="122">
        <v>530657821.15801698</v>
      </c>
      <c r="CR113" s="115" t="s">
        <v>1232</v>
      </c>
      <c r="CS113" s="115" t="s">
        <v>1233</v>
      </c>
    </row>
    <row r="114" spans="1:97" ht="70.349999999999994" hidden="1" customHeight="1" x14ac:dyDescent="0.25">
      <c r="A114" s="114" t="s">
        <v>1344</v>
      </c>
      <c r="B114" s="115" t="s">
        <v>873</v>
      </c>
      <c r="C114" s="115" t="s">
        <v>104</v>
      </c>
      <c r="D114" s="115" t="s">
        <v>1201</v>
      </c>
      <c r="E114" s="116" t="s">
        <v>1202</v>
      </c>
      <c r="F114" s="115" t="s">
        <v>1203</v>
      </c>
      <c r="G114" s="115" t="s">
        <v>1204</v>
      </c>
      <c r="H114" s="115" t="s">
        <v>1205</v>
      </c>
      <c r="I114" s="116" t="s">
        <v>1206</v>
      </c>
      <c r="J114" s="115" t="s">
        <v>1162</v>
      </c>
      <c r="K114" s="115" t="s">
        <v>1163</v>
      </c>
      <c r="L114" s="115" t="s">
        <v>696</v>
      </c>
      <c r="M114" s="115" t="s">
        <v>1207</v>
      </c>
      <c r="N114" s="115" t="s">
        <v>445</v>
      </c>
      <c r="O114" s="115" t="s">
        <v>446</v>
      </c>
      <c r="P114" s="115" t="s">
        <v>447</v>
      </c>
      <c r="Q114" s="115" t="s">
        <v>448</v>
      </c>
      <c r="R114" s="115" t="s">
        <v>874</v>
      </c>
      <c r="S114" s="115" t="s">
        <v>1235</v>
      </c>
      <c r="T114" s="115" t="s">
        <v>1236</v>
      </c>
      <c r="U114" s="115" t="s">
        <v>1237</v>
      </c>
      <c r="V114" s="115" t="s">
        <v>1238</v>
      </c>
      <c r="W114" s="115" t="s">
        <v>879</v>
      </c>
      <c r="X114" s="115" t="s">
        <v>125</v>
      </c>
      <c r="Y114" s="115" t="s">
        <v>126</v>
      </c>
      <c r="Z114" s="117">
        <v>104</v>
      </c>
      <c r="AA114" s="115" t="s">
        <v>127</v>
      </c>
      <c r="AB114" s="115" t="s">
        <v>1173</v>
      </c>
      <c r="AC114" s="117">
        <v>26</v>
      </c>
      <c r="AD114" s="117">
        <v>26</v>
      </c>
      <c r="AE114" s="117">
        <v>26</v>
      </c>
      <c r="AF114" s="117">
        <v>26</v>
      </c>
      <c r="AG114" s="118" t="s">
        <v>1239</v>
      </c>
      <c r="AH114" s="118" t="s">
        <v>1240</v>
      </c>
      <c r="AI114" s="118" t="s">
        <v>1267</v>
      </c>
      <c r="AJ114" s="115" t="s">
        <v>1242</v>
      </c>
      <c r="AK114" s="115"/>
      <c r="AL114" s="115" t="s">
        <v>1243</v>
      </c>
      <c r="AM114" s="116">
        <v>26</v>
      </c>
      <c r="AN114" s="119">
        <v>1</v>
      </c>
      <c r="AO114" s="120" t="s">
        <v>135</v>
      </c>
      <c r="AP114" s="116">
        <v>390</v>
      </c>
      <c r="AQ114" s="119">
        <v>1</v>
      </c>
      <c r="AR114" s="120" t="s">
        <v>135</v>
      </c>
      <c r="AS114" s="116"/>
      <c r="AT114" s="121">
        <v>1</v>
      </c>
      <c r="AU114" s="120" t="s">
        <v>135</v>
      </c>
      <c r="AV114" s="117">
        <v>416</v>
      </c>
      <c r="AW114" s="121">
        <v>1</v>
      </c>
      <c r="AX114" s="120" t="s">
        <v>135</v>
      </c>
      <c r="AY114" s="122">
        <v>0</v>
      </c>
      <c r="AZ114" s="122">
        <v>0</v>
      </c>
      <c r="BA114" s="122">
        <v>0</v>
      </c>
      <c r="BB114" s="122">
        <v>0</v>
      </c>
      <c r="BC114" s="122">
        <v>0</v>
      </c>
      <c r="BD114" s="122">
        <v>0</v>
      </c>
      <c r="BE114" s="122">
        <v>0</v>
      </c>
      <c r="BF114" s="122">
        <v>0</v>
      </c>
      <c r="BG114" s="122">
        <v>0</v>
      </c>
      <c r="BH114" s="122">
        <v>0</v>
      </c>
      <c r="BI114" s="122">
        <v>0</v>
      </c>
      <c r="BJ114" s="122">
        <v>0</v>
      </c>
      <c r="BK114" s="122">
        <v>0</v>
      </c>
      <c r="BL114" s="122">
        <v>0</v>
      </c>
      <c r="BM114" s="122">
        <v>0</v>
      </c>
      <c r="BN114" s="122">
        <v>0</v>
      </c>
      <c r="BO114" s="122">
        <v>0</v>
      </c>
      <c r="BP114" s="122">
        <v>0</v>
      </c>
      <c r="BQ114" s="122">
        <v>0</v>
      </c>
      <c r="BR114" s="122">
        <v>0</v>
      </c>
      <c r="BS114" s="122">
        <v>0</v>
      </c>
      <c r="BT114" s="122">
        <v>0</v>
      </c>
      <c r="BU114" s="122">
        <v>0</v>
      </c>
      <c r="BV114" s="122">
        <v>0</v>
      </c>
      <c r="BW114" s="122">
        <v>0</v>
      </c>
      <c r="BX114" s="122">
        <v>0</v>
      </c>
      <c r="BY114" s="122">
        <v>0</v>
      </c>
      <c r="BZ114" s="122">
        <v>0</v>
      </c>
      <c r="CA114" s="122">
        <v>0</v>
      </c>
      <c r="CB114" s="122">
        <v>0</v>
      </c>
      <c r="CC114" s="122">
        <v>0</v>
      </c>
      <c r="CD114" s="122">
        <v>0</v>
      </c>
      <c r="CE114" s="122">
        <v>0</v>
      </c>
      <c r="CF114" s="122">
        <v>0</v>
      </c>
      <c r="CG114" s="122">
        <v>0</v>
      </c>
      <c r="CH114" s="122">
        <v>0</v>
      </c>
      <c r="CI114" s="122">
        <v>0</v>
      </c>
      <c r="CJ114" s="122">
        <v>0</v>
      </c>
      <c r="CK114" s="122">
        <v>0</v>
      </c>
      <c r="CL114" s="122">
        <v>0</v>
      </c>
      <c r="CM114" s="122">
        <v>0</v>
      </c>
      <c r="CN114" s="122">
        <v>0</v>
      </c>
      <c r="CO114" s="122">
        <v>0</v>
      </c>
      <c r="CP114" s="122">
        <v>0</v>
      </c>
      <c r="CQ114" s="122">
        <v>0</v>
      </c>
      <c r="CR114" s="115" t="s">
        <v>1268</v>
      </c>
      <c r="CS114" s="115" t="s">
        <v>1345</v>
      </c>
    </row>
    <row r="115" spans="1:97" ht="70.349999999999994" hidden="1" customHeight="1" x14ac:dyDescent="0.25">
      <c r="A115" s="114" t="s">
        <v>1346</v>
      </c>
      <c r="B115" s="115" t="s">
        <v>887</v>
      </c>
      <c r="C115" s="115" t="s">
        <v>104</v>
      </c>
      <c r="D115" s="115" t="s">
        <v>1347</v>
      </c>
      <c r="E115" s="116" t="s">
        <v>1348</v>
      </c>
      <c r="F115" s="115" t="s">
        <v>1349</v>
      </c>
      <c r="G115" s="115" t="s">
        <v>552</v>
      </c>
      <c r="H115" s="115" t="s">
        <v>1160</v>
      </c>
      <c r="I115" s="116" t="s">
        <v>1350</v>
      </c>
      <c r="J115" s="115" t="s">
        <v>1162</v>
      </c>
      <c r="K115" s="115" t="s">
        <v>1163</v>
      </c>
      <c r="L115" s="115" t="s">
        <v>696</v>
      </c>
      <c r="M115" s="115" t="s">
        <v>1207</v>
      </c>
      <c r="N115" s="115" t="s">
        <v>445</v>
      </c>
      <c r="O115" s="115" t="s">
        <v>446</v>
      </c>
      <c r="P115" s="115" t="s">
        <v>447</v>
      </c>
      <c r="Q115" s="115" t="s">
        <v>448</v>
      </c>
      <c r="R115" s="115" t="s">
        <v>1351</v>
      </c>
      <c r="S115" s="115" t="s">
        <v>1352</v>
      </c>
      <c r="T115" s="115" t="s">
        <v>1353</v>
      </c>
      <c r="U115" s="115" t="s">
        <v>1354</v>
      </c>
      <c r="V115" s="115" t="s">
        <v>1355</v>
      </c>
      <c r="W115" s="115" t="s">
        <v>454</v>
      </c>
      <c r="X115" s="115" t="s">
        <v>125</v>
      </c>
      <c r="Y115" s="115" t="s">
        <v>126</v>
      </c>
      <c r="Z115" s="117">
        <v>4</v>
      </c>
      <c r="AA115" s="115" t="s">
        <v>127</v>
      </c>
      <c r="AB115" s="115" t="s">
        <v>1173</v>
      </c>
      <c r="AC115" s="117">
        <v>4</v>
      </c>
      <c r="AD115" s="117">
        <v>0</v>
      </c>
      <c r="AE115" s="117">
        <v>0</v>
      </c>
      <c r="AF115" s="117">
        <v>0</v>
      </c>
      <c r="AG115" s="118" t="s">
        <v>1356</v>
      </c>
      <c r="AH115" s="118" t="s">
        <v>1357</v>
      </c>
      <c r="AI115" s="118" t="s">
        <v>1358</v>
      </c>
      <c r="AJ115" s="115"/>
      <c r="AK115" s="115"/>
      <c r="AL115" s="115"/>
      <c r="AM115" s="116">
        <v>35</v>
      </c>
      <c r="AN115" s="119">
        <v>1</v>
      </c>
      <c r="AO115" s="120" t="s">
        <v>135</v>
      </c>
      <c r="AP115" s="116">
        <v>2</v>
      </c>
      <c r="AQ115" s="119">
        <v>1</v>
      </c>
      <c r="AR115" s="120" t="s">
        <v>135</v>
      </c>
      <c r="AS115" s="116"/>
      <c r="AT115" s="121"/>
      <c r="AU115" s="120"/>
      <c r="AV115" s="117">
        <v>37</v>
      </c>
      <c r="AW115" s="121">
        <v>1</v>
      </c>
      <c r="AX115" s="120" t="s">
        <v>135</v>
      </c>
      <c r="AY115" s="122">
        <v>0</v>
      </c>
      <c r="AZ115" s="122">
        <v>334730849</v>
      </c>
      <c r="BA115" s="122">
        <v>0</v>
      </c>
      <c r="BB115" s="122">
        <v>129384181.3</v>
      </c>
      <c r="BC115" s="122">
        <v>0</v>
      </c>
      <c r="BD115" s="122">
        <v>0</v>
      </c>
      <c r="BE115" s="122">
        <v>1213946153</v>
      </c>
      <c r="BF115" s="122">
        <v>0</v>
      </c>
      <c r="BG115" s="122">
        <v>0</v>
      </c>
      <c r="BH115" s="122">
        <v>0</v>
      </c>
      <c r="BI115" s="122">
        <v>1678061183.3</v>
      </c>
      <c r="BJ115" s="122">
        <v>0</v>
      </c>
      <c r="BK115" s="122">
        <v>358162008.43000001</v>
      </c>
      <c r="BL115" s="122">
        <v>0</v>
      </c>
      <c r="BM115" s="122">
        <v>133265706.73899999</v>
      </c>
      <c r="BN115" s="122">
        <v>0</v>
      </c>
      <c r="BO115" s="122">
        <v>0</v>
      </c>
      <c r="BP115" s="122">
        <v>0</v>
      </c>
      <c r="BQ115" s="122">
        <v>0</v>
      </c>
      <c r="BR115" s="122">
        <v>0</v>
      </c>
      <c r="BS115" s="122">
        <v>0</v>
      </c>
      <c r="BT115" s="122">
        <v>491427715.16900003</v>
      </c>
      <c r="BU115" s="122">
        <v>0</v>
      </c>
      <c r="BV115" s="122">
        <v>383233349.02010012</v>
      </c>
      <c r="BW115" s="122">
        <v>0</v>
      </c>
      <c r="BX115" s="122">
        <v>137263677.94117001</v>
      </c>
      <c r="BY115" s="122">
        <v>0</v>
      </c>
      <c r="BZ115" s="122">
        <v>0</v>
      </c>
      <c r="CA115" s="122">
        <v>0</v>
      </c>
      <c r="CB115" s="122">
        <v>0</v>
      </c>
      <c r="CC115" s="122">
        <v>0</v>
      </c>
      <c r="CD115" s="122">
        <v>0</v>
      </c>
      <c r="CE115" s="122">
        <v>520497026.96127009</v>
      </c>
      <c r="CF115" s="122">
        <v>0</v>
      </c>
      <c r="CG115" s="122">
        <v>410059683.45150709</v>
      </c>
      <c r="CH115" s="122">
        <v>0</v>
      </c>
      <c r="CI115" s="122">
        <v>141381588.27940509</v>
      </c>
      <c r="CJ115" s="122">
        <v>0</v>
      </c>
      <c r="CK115" s="122">
        <v>0</v>
      </c>
      <c r="CL115" s="122">
        <v>0</v>
      </c>
      <c r="CM115" s="122">
        <v>0</v>
      </c>
      <c r="CN115" s="122">
        <v>0</v>
      </c>
      <c r="CO115" s="122">
        <v>0</v>
      </c>
      <c r="CP115" s="122">
        <v>551441271.73091221</v>
      </c>
      <c r="CQ115" s="122">
        <v>3241427197.1611819</v>
      </c>
      <c r="CR115" s="115"/>
      <c r="CS115" s="115" t="s">
        <v>1359</v>
      </c>
    </row>
    <row r="116" spans="1:97" ht="70.349999999999994" hidden="1" customHeight="1" x14ac:dyDescent="0.25">
      <c r="A116" s="114" t="s">
        <v>1360</v>
      </c>
      <c r="B116" s="115" t="s">
        <v>899</v>
      </c>
      <c r="C116" s="115" t="s">
        <v>104</v>
      </c>
      <c r="D116" s="115" t="s">
        <v>1347</v>
      </c>
      <c r="E116" s="116" t="s">
        <v>1348</v>
      </c>
      <c r="F116" s="115" t="s">
        <v>1349</v>
      </c>
      <c r="G116" s="115" t="s">
        <v>552</v>
      </c>
      <c r="H116" s="115" t="s">
        <v>1160</v>
      </c>
      <c r="I116" s="116" t="s">
        <v>1350</v>
      </c>
      <c r="J116" s="115" t="s">
        <v>1162</v>
      </c>
      <c r="K116" s="115" t="s">
        <v>1163</v>
      </c>
      <c r="L116" s="115" t="s">
        <v>696</v>
      </c>
      <c r="M116" s="115" t="s">
        <v>1207</v>
      </c>
      <c r="N116" s="115" t="s">
        <v>445</v>
      </c>
      <c r="O116" s="115" t="s">
        <v>446</v>
      </c>
      <c r="P116" s="115" t="s">
        <v>447</v>
      </c>
      <c r="Q116" s="115" t="s">
        <v>448</v>
      </c>
      <c r="R116" s="115" t="s">
        <v>1222</v>
      </c>
      <c r="S116" s="115" t="s">
        <v>1223</v>
      </c>
      <c r="T116" s="115" t="s">
        <v>1224</v>
      </c>
      <c r="U116" s="115" t="s">
        <v>1225</v>
      </c>
      <c r="V116" s="115" t="s">
        <v>1226</v>
      </c>
      <c r="W116" s="115" t="s">
        <v>367</v>
      </c>
      <c r="X116" s="115" t="s">
        <v>125</v>
      </c>
      <c r="Y116" s="115" t="s">
        <v>126</v>
      </c>
      <c r="Z116" s="117">
        <v>4</v>
      </c>
      <c r="AA116" s="115" t="s">
        <v>127</v>
      </c>
      <c r="AB116" s="115" t="s">
        <v>1173</v>
      </c>
      <c r="AC116" s="117">
        <v>1</v>
      </c>
      <c r="AD116" s="117">
        <v>1</v>
      </c>
      <c r="AE116" s="117">
        <v>1</v>
      </c>
      <c r="AF116" s="117">
        <v>1</v>
      </c>
      <c r="AG116" s="118" t="s">
        <v>1254</v>
      </c>
      <c r="AH116" s="118" t="s">
        <v>1228</v>
      </c>
      <c r="AI116" s="118" t="s">
        <v>1229</v>
      </c>
      <c r="AJ116" s="115" t="s">
        <v>1230</v>
      </c>
      <c r="AK116" s="115"/>
      <c r="AL116" s="115" t="s">
        <v>1231</v>
      </c>
      <c r="AM116" s="116">
        <v>1</v>
      </c>
      <c r="AN116" s="119">
        <v>1</v>
      </c>
      <c r="AO116" s="120" t="s">
        <v>135</v>
      </c>
      <c r="AP116" s="116">
        <v>14</v>
      </c>
      <c r="AQ116" s="119">
        <v>1</v>
      </c>
      <c r="AR116" s="120" t="s">
        <v>135</v>
      </c>
      <c r="AS116" s="116"/>
      <c r="AT116" s="121">
        <v>1</v>
      </c>
      <c r="AU116" s="120" t="s">
        <v>135</v>
      </c>
      <c r="AV116" s="117">
        <v>15</v>
      </c>
      <c r="AW116" s="121">
        <v>1</v>
      </c>
      <c r="AX116" s="120" t="s">
        <v>135</v>
      </c>
      <c r="AY116" s="122">
        <v>0</v>
      </c>
      <c r="AZ116" s="122">
        <v>0</v>
      </c>
      <c r="BA116" s="122">
        <v>0</v>
      </c>
      <c r="BB116" s="122">
        <v>240000000</v>
      </c>
      <c r="BC116" s="122">
        <v>0</v>
      </c>
      <c r="BD116" s="122">
        <v>0</v>
      </c>
      <c r="BE116" s="122">
        <v>0</v>
      </c>
      <c r="BF116" s="122">
        <v>0</v>
      </c>
      <c r="BG116" s="122">
        <v>0</v>
      </c>
      <c r="BH116" s="122">
        <v>0</v>
      </c>
      <c r="BI116" s="122">
        <v>240000000</v>
      </c>
      <c r="BJ116" s="122">
        <v>0</v>
      </c>
      <c r="BK116" s="122">
        <v>0</v>
      </c>
      <c r="BL116" s="122">
        <v>0</v>
      </c>
      <c r="BM116" s="122">
        <v>247200000</v>
      </c>
      <c r="BN116" s="122">
        <v>0</v>
      </c>
      <c r="BO116" s="122">
        <v>0</v>
      </c>
      <c r="BP116" s="122">
        <v>0</v>
      </c>
      <c r="BQ116" s="122">
        <v>0</v>
      </c>
      <c r="BR116" s="122">
        <v>0</v>
      </c>
      <c r="BS116" s="122">
        <v>0</v>
      </c>
      <c r="BT116" s="122">
        <v>247200000</v>
      </c>
      <c r="BU116" s="122">
        <v>0</v>
      </c>
      <c r="BV116" s="122">
        <v>0</v>
      </c>
      <c r="BW116" s="122">
        <v>0</v>
      </c>
      <c r="BX116" s="122">
        <v>254616000</v>
      </c>
      <c r="BY116" s="122">
        <v>0</v>
      </c>
      <c r="BZ116" s="122">
        <v>0</v>
      </c>
      <c r="CA116" s="122">
        <v>0</v>
      </c>
      <c r="CB116" s="122">
        <v>0</v>
      </c>
      <c r="CC116" s="122">
        <v>0</v>
      </c>
      <c r="CD116" s="122">
        <v>0</v>
      </c>
      <c r="CE116" s="122">
        <v>254616000</v>
      </c>
      <c r="CF116" s="122">
        <v>0</v>
      </c>
      <c r="CG116" s="122">
        <v>0</v>
      </c>
      <c r="CH116" s="122">
        <v>0</v>
      </c>
      <c r="CI116" s="122">
        <v>262254480</v>
      </c>
      <c r="CJ116" s="122">
        <v>0</v>
      </c>
      <c r="CK116" s="122">
        <v>0</v>
      </c>
      <c r="CL116" s="122">
        <v>0</v>
      </c>
      <c r="CM116" s="122">
        <v>0</v>
      </c>
      <c r="CN116" s="122">
        <v>0</v>
      </c>
      <c r="CO116" s="122">
        <v>0</v>
      </c>
      <c r="CP116" s="122">
        <v>262254480</v>
      </c>
      <c r="CQ116" s="122">
        <v>1004070480</v>
      </c>
      <c r="CR116" s="115" t="s">
        <v>1232</v>
      </c>
      <c r="CS116" s="115" t="s">
        <v>1361</v>
      </c>
    </row>
    <row r="117" spans="1:97" ht="70.349999999999994" hidden="1" customHeight="1" x14ac:dyDescent="0.25">
      <c r="A117" s="114" t="s">
        <v>1362</v>
      </c>
      <c r="B117" s="115" t="s">
        <v>912</v>
      </c>
      <c r="C117" s="115" t="s">
        <v>104</v>
      </c>
      <c r="D117" s="115" t="s">
        <v>1347</v>
      </c>
      <c r="E117" s="116" t="s">
        <v>1348</v>
      </c>
      <c r="F117" s="115" t="s">
        <v>1349</v>
      </c>
      <c r="G117" s="115" t="s">
        <v>552</v>
      </c>
      <c r="H117" s="115" t="s">
        <v>1160</v>
      </c>
      <c r="I117" s="116" t="s">
        <v>1350</v>
      </c>
      <c r="J117" s="115" t="s">
        <v>1162</v>
      </c>
      <c r="K117" s="115" t="s">
        <v>1163</v>
      </c>
      <c r="L117" s="115" t="s">
        <v>696</v>
      </c>
      <c r="M117" s="115" t="s">
        <v>1207</v>
      </c>
      <c r="N117" s="115" t="s">
        <v>445</v>
      </c>
      <c r="O117" s="115" t="s">
        <v>446</v>
      </c>
      <c r="P117" s="115" t="s">
        <v>447</v>
      </c>
      <c r="Q117" s="115" t="s">
        <v>448</v>
      </c>
      <c r="R117" s="115" t="s">
        <v>874</v>
      </c>
      <c r="S117" s="115" t="s">
        <v>1235</v>
      </c>
      <c r="T117" s="115" t="s">
        <v>1236</v>
      </c>
      <c r="U117" s="115" t="s">
        <v>1237</v>
      </c>
      <c r="V117" s="115" t="s">
        <v>1238</v>
      </c>
      <c r="W117" s="115" t="s">
        <v>879</v>
      </c>
      <c r="X117" s="115" t="s">
        <v>125</v>
      </c>
      <c r="Y117" s="115" t="s">
        <v>126</v>
      </c>
      <c r="Z117" s="117">
        <v>104</v>
      </c>
      <c r="AA117" s="115" t="s">
        <v>127</v>
      </c>
      <c r="AB117" s="115" t="s">
        <v>1173</v>
      </c>
      <c r="AC117" s="117">
        <v>26</v>
      </c>
      <c r="AD117" s="117">
        <v>26</v>
      </c>
      <c r="AE117" s="117">
        <v>26</v>
      </c>
      <c r="AF117" s="117">
        <v>26</v>
      </c>
      <c r="AG117" s="118" t="s">
        <v>1239</v>
      </c>
      <c r="AH117" s="118" t="s">
        <v>1240</v>
      </c>
      <c r="AI117" s="118" t="s">
        <v>1267</v>
      </c>
      <c r="AJ117" s="115" t="s">
        <v>1242</v>
      </c>
      <c r="AK117" s="115"/>
      <c r="AL117" s="115" t="s">
        <v>1243</v>
      </c>
      <c r="AM117" s="116">
        <v>26</v>
      </c>
      <c r="AN117" s="119">
        <v>1</v>
      </c>
      <c r="AO117" s="120" t="s">
        <v>135</v>
      </c>
      <c r="AP117" s="116">
        <v>390</v>
      </c>
      <c r="AQ117" s="119">
        <v>1</v>
      </c>
      <c r="AR117" s="120" t="s">
        <v>135</v>
      </c>
      <c r="AS117" s="116"/>
      <c r="AT117" s="121">
        <v>1</v>
      </c>
      <c r="AU117" s="120" t="s">
        <v>135</v>
      </c>
      <c r="AV117" s="117">
        <v>416</v>
      </c>
      <c r="AW117" s="121">
        <v>1</v>
      </c>
      <c r="AX117" s="120" t="s">
        <v>135</v>
      </c>
      <c r="AY117" s="122">
        <v>0</v>
      </c>
      <c r="AZ117" s="122">
        <v>0</v>
      </c>
      <c r="BA117" s="122">
        <v>0</v>
      </c>
      <c r="BB117" s="122">
        <v>179319683.40000001</v>
      </c>
      <c r="BC117" s="122">
        <v>0</v>
      </c>
      <c r="BD117" s="122">
        <v>0</v>
      </c>
      <c r="BE117" s="122">
        <v>0</v>
      </c>
      <c r="BF117" s="122">
        <v>0</v>
      </c>
      <c r="BG117" s="122">
        <v>0</v>
      </c>
      <c r="BH117" s="122">
        <v>0</v>
      </c>
      <c r="BI117" s="122">
        <v>179319683.40000001</v>
      </c>
      <c r="BJ117" s="122">
        <v>0</v>
      </c>
      <c r="BK117" s="122">
        <v>0</v>
      </c>
      <c r="BL117" s="122">
        <v>0</v>
      </c>
      <c r="BM117" s="122">
        <v>184699273.90200001</v>
      </c>
      <c r="BN117" s="122">
        <v>0</v>
      </c>
      <c r="BO117" s="122">
        <v>0</v>
      </c>
      <c r="BP117" s="122">
        <v>0</v>
      </c>
      <c r="BQ117" s="122">
        <v>0</v>
      </c>
      <c r="BR117" s="122">
        <v>0</v>
      </c>
      <c r="BS117" s="122">
        <v>0</v>
      </c>
      <c r="BT117" s="122">
        <v>184699273.90200001</v>
      </c>
      <c r="BU117" s="122">
        <v>0</v>
      </c>
      <c r="BV117" s="122">
        <v>0</v>
      </c>
      <c r="BW117" s="122">
        <v>0</v>
      </c>
      <c r="BX117" s="122">
        <v>190240252.11906001</v>
      </c>
      <c r="BY117" s="122">
        <v>0</v>
      </c>
      <c r="BZ117" s="122">
        <v>0</v>
      </c>
      <c r="CA117" s="122">
        <v>0</v>
      </c>
      <c r="CB117" s="122">
        <v>0</v>
      </c>
      <c r="CC117" s="122">
        <v>0</v>
      </c>
      <c r="CD117" s="122">
        <v>0</v>
      </c>
      <c r="CE117" s="122">
        <v>190240252.11906001</v>
      </c>
      <c r="CF117" s="122">
        <v>0</v>
      </c>
      <c r="CG117" s="122">
        <v>0</v>
      </c>
      <c r="CH117" s="122">
        <v>0</v>
      </c>
      <c r="CI117" s="122">
        <v>195947459.68263179</v>
      </c>
      <c r="CJ117" s="122">
        <v>0</v>
      </c>
      <c r="CK117" s="122">
        <v>0</v>
      </c>
      <c r="CL117" s="122">
        <v>0</v>
      </c>
      <c r="CM117" s="122">
        <v>0</v>
      </c>
      <c r="CN117" s="122">
        <v>0</v>
      </c>
      <c r="CO117" s="122">
        <v>0</v>
      </c>
      <c r="CP117" s="122">
        <v>195947459.68263179</v>
      </c>
      <c r="CQ117" s="122">
        <v>750206669.1036917</v>
      </c>
      <c r="CR117" s="115" t="s">
        <v>1268</v>
      </c>
      <c r="CS117" s="115" t="s">
        <v>1363</v>
      </c>
    </row>
    <row r="118" spans="1:97" ht="70.349999999999994" hidden="1" customHeight="1" x14ac:dyDescent="0.25">
      <c r="A118" s="114" t="s">
        <v>1364</v>
      </c>
      <c r="B118" s="115" t="s">
        <v>925</v>
      </c>
      <c r="C118" s="115" t="s">
        <v>104</v>
      </c>
      <c r="D118" s="115" t="s">
        <v>1365</v>
      </c>
      <c r="E118" s="116" t="s">
        <v>196</v>
      </c>
      <c r="F118" s="115" t="s">
        <v>1349</v>
      </c>
      <c r="G118" s="115" t="s">
        <v>552</v>
      </c>
      <c r="H118" s="115" t="s">
        <v>1366</v>
      </c>
      <c r="I118" s="116" t="s">
        <v>196</v>
      </c>
      <c r="J118" s="115" t="s">
        <v>1162</v>
      </c>
      <c r="K118" s="115" t="s">
        <v>1163</v>
      </c>
      <c r="L118" s="115" t="s">
        <v>682</v>
      </c>
      <c r="M118" s="115" t="s">
        <v>1164</v>
      </c>
      <c r="N118" s="115" t="s">
        <v>445</v>
      </c>
      <c r="O118" s="115" t="s">
        <v>446</v>
      </c>
      <c r="P118" s="115" t="s">
        <v>1165</v>
      </c>
      <c r="Q118" s="115" t="s">
        <v>1166</v>
      </c>
      <c r="R118" s="115" t="s">
        <v>1187</v>
      </c>
      <c r="S118" s="115" t="s">
        <v>1188</v>
      </c>
      <c r="T118" s="115" t="s">
        <v>1189</v>
      </c>
      <c r="U118" s="115" t="s">
        <v>1190</v>
      </c>
      <c r="V118" s="115" t="s">
        <v>1191</v>
      </c>
      <c r="W118" s="115" t="s">
        <v>1192</v>
      </c>
      <c r="X118" s="115" t="s">
        <v>125</v>
      </c>
      <c r="Y118" s="115" t="s">
        <v>126</v>
      </c>
      <c r="Z118" s="117">
        <v>8</v>
      </c>
      <c r="AA118" s="115" t="s">
        <v>127</v>
      </c>
      <c r="AB118" s="115" t="s">
        <v>1173</v>
      </c>
      <c r="AC118" s="117">
        <v>2</v>
      </c>
      <c r="AD118" s="117">
        <v>2</v>
      </c>
      <c r="AE118" s="117">
        <v>2</v>
      </c>
      <c r="AF118" s="117">
        <v>2</v>
      </c>
      <c r="AG118" s="118" t="s">
        <v>1367</v>
      </c>
      <c r="AH118" s="118" t="s">
        <v>1368</v>
      </c>
      <c r="AI118" s="118" t="s">
        <v>1369</v>
      </c>
      <c r="AJ118" s="115" t="s">
        <v>1370</v>
      </c>
      <c r="AK118" s="115" t="s">
        <v>1371</v>
      </c>
      <c r="AL118" s="115" t="s">
        <v>1197</v>
      </c>
      <c r="AM118" s="116">
        <v>2</v>
      </c>
      <c r="AN118" s="119">
        <v>1</v>
      </c>
      <c r="AO118" s="120" t="s">
        <v>135</v>
      </c>
      <c r="AP118" s="116">
        <v>2</v>
      </c>
      <c r="AQ118" s="119">
        <v>1</v>
      </c>
      <c r="AR118" s="120" t="s">
        <v>135</v>
      </c>
      <c r="AS118" s="116">
        <v>2</v>
      </c>
      <c r="AT118" s="121">
        <v>1</v>
      </c>
      <c r="AU118" s="120" t="s">
        <v>135</v>
      </c>
      <c r="AV118" s="117">
        <v>6</v>
      </c>
      <c r="AW118" s="121">
        <v>0.75</v>
      </c>
      <c r="AX118" s="120" t="s">
        <v>174</v>
      </c>
      <c r="AY118" s="122">
        <v>0</v>
      </c>
      <c r="AZ118" s="122">
        <v>0</v>
      </c>
      <c r="BA118" s="122">
        <v>0</v>
      </c>
      <c r="BB118" s="122">
        <v>1044505879</v>
      </c>
      <c r="BC118" s="122">
        <v>0</v>
      </c>
      <c r="BD118" s="122">
        <v>0</v>
      </c>
      <c r="BE118" s="122">
        <v>0</v>
      </c>
      <c r="BF118" s="122">
        <v>0</v>
      </c>
      <c r="BG118" s="122">
        <v>0</v>
      </c>
      <c r="BH118" s="122">
        <v>0</v>
      </c>
      <c r="BI118" s="122">
        <v>1044505879</v>
      </c>
      <c r="BJ118" s="122">
        <v>0</v>
      </c>
      <c r="BK118" s="122">
        <v>0</v>
      </c>
      <c r="BL118" s="122">
        <v>0</v>
      </c>
      <c r="BM118" s="122">
        <v>1075841055.3699999</v>
      </c>
      <c r="BN118" s="122">
        <v>0</v>
      </c>
      <c r="BO118" s="122">
        <v>0</v>
      </c>
      <c r="BP118" s="122">
        <v>0</v>
      </c>
      <c r="BQ118" s="122">
        <v>0</v>
      </c>
      <c r="BR118" s="122">
        <v>0</v>
      </c>
      <c r="BS118" s="122">
        <v>0</v>
      </c>
      <c r="BT118" s="122">
        <v>1075841055.3699999</v>
      </c>
      <c r="BU118" s="122">
        <v>0</v>
      </c>
      <c r="BV118" s="122">
        <v>0</v>
      </c>
      <c r="BW118" s="122">
        <v>0</v>
      </c>
      <c r="BX118" s="122">
        <v>1108116287.0311</v>
      </c>
      <c r="BY118" s="122">
        <v>0</v>
      </c>
      <c r="BZ118" s="122">
        <v>0</v>
      </c>
      <c r="CA118" s="122">
        <v>0</v>
      </c>
      <c r="CB118" s="122">
        <v>0</v>
      </c>
      <c r="CC118" s="122">
        <v>0</v>
      </c>
      <c r="CD118" s="122">
        <v>0</v>
      </c>
      <c r="CE118" s="122">
        <v>1108116287.0311</v>
      </c>
      <c r="CF118" s="122">
        <v>0</v>
      </c>
      <c r="CG118" s="122">
        <v>0</v>
      </c>
      <c r="CH118" s="122">
        <v>0</v>
      </c>
      <c r="CI118" s="122">
        <v>1141359775.64203</v>
      </c>
      <c r="CJ118" s="122">
        <v>0</v>
      </c>
      <c r="CK118" s="122">
        <v>0</v>
      </c>
      <c r="CL118" s="122">
        <v>0</v>
      </c>
      <c r="CM118" s="122">
        <v>0</v>
      </c>
      <c r="CN118" s="122">
        <v>0</v>
      </c>
      <c r="CO118" s="122">
        <v>0</v>
      </c>
      <c r="CP118" s="122">
        <v>1141359775.64203</v>
      </c>
      <c r="CQ118" s="122">
        <v>4369822997.043129</v>
      </c>
      <c r="CR118" s="115" t="s">
        <v>1372</v>
      </c>
      <c r="CS118" s="115" t="s">
        <v>1373</v>
      </c>
    </row>
    <row r="119" spans="1:97" ht="70.349999999999994" hidden="1" customHeight="1" x14ac:dyDescent="0.25">
      <c r="A119" s="114" t="s">
        <v>1374</v>
      </c>
      <c r="B119" s="115" t="s">
        <v>938</v>
      </c>
      <c r="C119" s="115" t="s">
        <v>104</v>
      </c>
      <c r="D119" s="115" t="s">
        <v>1375</v>
      </c>
      <c r="E119" s="116" t="s">
        <v>1299</v>
      </c>
      <c r="F119" s="115" t="s">
        <v>1376</v>
      </c>
      <c r="G119" s="115" t="s">
        <v>108</v>
      </c>
      <c r="H119" s="115" t="s">
        <v>1377</v>
      </c>
      <c r="I119" s="116" t="s">
        <v>254</v>
      </c>
      <c r="J119" s="115" t="s">
        <v>1162</v>
      </c>
      <c r="K119" s="115" t="s">
        <v>1163</v>
      </c>
      <c r="L119" s="115" t="s">
        <v>696</v>
      </c>
      <c r="M119" s="115" t="s">
        <v>1207</v>
      </c>
      <c r="N119" s="115" t="s">
        <v>445</v>
      </c>
      <c r="O119" s="115" t="s">
        <v>446</v>
      </c>
      <c r="P119" s="115" t="s">
        <v>447</v>
      </c>
      <c r="Q119" s="115" t="s">
        <v>448</v>
      </c>
      <c r="R119" s="115" t="s">
        <v>1222</v>
      </c>
      <c r="S119" s="115" t="s">
        <v>1223</v>
      </c>
      <c r="T119" s="115" t="s">
        <v>1224</v>
      </c>
      <c r="U119" s="115" t="s">
        <v>1225</v>
      </c>
      <c r="V119" s="115" t="s">
        <v>1226</v>
      </c>
      <c r="W119" s="115" t="s">
        <v>367</v>
      </c>
      <c r="X119" s="115" t="s">
        <v>125</v>
      </c>
      <c r="Y119" s="115" t="s">
        <v>126</v>
      </c>
      <c r="Z119" s="117">
        <v>4</v>
      </c>
      <c r="AA119" s="115" t="s">
        <v>127</v>
      </c>
      <c r="AB119" s="115" t="s">
        <v>1173</v>
      </c>
      <c r="AC119" s="117">
        <v>1</v>
      </c>
      <c r="AD119" s="117">
        <v>1</v>
      </c>
      <c r="AE119" s="117">
        <v>1</v>
      </c>
      <c r="AF119" s="117">
        <v>1</v>
      </c>
      <c r="AG119" s="118" t="s">
        <v>1254</v>
      </c>
      <c r="AH119" s="118" t="s">
        <v>1228</v>
      </c>
      <c r="AI119" s="118" t="s">
        <v>1229</v>
      </c>
      <c r="AJ119" s="115" t="s">
        <v>1230</v>
      </c>
      <c r="AK119" s="115"/>
      <c r="AL119" s="115" t="s">
        <v>1231</v>
      </c>
      <c r="AM119" s="116">
        <v>1</v>
      </c>
      <c r="AN119" s="119">
        <v>1</v>
      </c>
      <c r="AO119" s="120" t="s">
        <v>135</v>
      </c>
      <c r="AP119" s="116">
        <v>14</v>
      </c>
      <c r="AQ119" s="119">
        <v>1</v>
      </c>
      <c r="AR119" s="120" t="s">
        <v>135</v>
      </c>
      <c r="AS119" s="116"/>
      <c r="AT119" s="121">
        <v>1</v>
      </c>
      <c r="AU119" s="120" t="s">
        <v>135</v>
      </c>
      <c r="AV119" s="117">
        <v>15</v>
      </c>
      <c r="AW119" s="121">
        <v>1</v>
      </c>
      <c r="AX119" s="120" t="s">
        <v>135</v>
      </c>
      <c r="AY119" s="122">
        <v>0</v>
      </c>
      <c r="AZ119" s="122">
        <v>0</v>
      </c>
      <c r="BA119" s="122">
        <v>0</v>
      </c>
      <c r="BB119" s="122">
        <v>100000000</v>
      </c>
      <c r="BC119" s="122">
        <v>0</v>
      </c>
      <c r="BD119" s="122">
        <v>0</v>
      </c>
      <c r="BE119" s="122">
        <v>0</v>
      </c>
      <c r="BF119" s="122">
        <v>0</v>
      </c>
      <c r="BG119" s="122">
        <v>0</v>
      </c>
      <c r="BH119" s="122">
        <v>0</v>
      </c>
      <c r="BI119" s="122">
        <v>100000000</v>
      </c>
      <c r="BJ119" s="122">
        <v>0</v>
      </c>
      <c r="BK119" s="122">
        <v>0</v>
      </c>
      <c r="BL119" s="122">
        <v>0</v>
      </c>
      <c r="BM119" s="122">
        <v>103000000</v>
      </c>
      <c r="BN119" s="122">
        <v>0</v>
      </c>
      <c r="BO119" s="122">
        <v>0</v>
      </c>
      <c r="BP119" s="122">
        <v>0</v>
      </c>
      <c r="BQ119" s="122">
        <v>0</v>
      </c>
      <c r="BR119" s="122">
        <v>0</v>
      </c>
      <c r="BS119" s="122">
        <v>0</v>
      </c>
      <c r="BT119" s="122">
        <v>103000000</v>
      </c>
      <c r="BU119" s="122">
        <v>0</v>
      </c>
      <c r="BV119" s="122">
        <v>0</v>
      </c>
      <c r="BW119" s="122">
        <v>0</v>
      </c>
      <c r="BX119" s="122">
        <v>106090000</v>
      </c>
      <c r="BY119" s="122">
        <v>0</v>
      </c>
      <c r="BZ119" s="122">
        <v>0</v>
      </c>
      <c r="CA119" s="122">
        <v>0</v>
      </c>
      <c r="CB119" s="122">
        <v>0</v>
      </c>
      <c r="CC119" s="122">
        <v>0</v>
      </c>
      <c r="CD119" s="122">
        <v>0</v>
      </c>
      <c r="CE119" s="122">
        <v>106090000</v>
      </c>
      <c r="CF119" s="122">
        <v>0</v>
      </c>
      <c r="CG119" s="122">
        <v>0</v>
      </c>
      <c r="CH119" s="122">
        <v>0</v>
      </c>
      <c r="CI119" s="122">
        <v>109272700</v>
      </c>
      <c r="CJ119" s="122">
        <v>0</v>
      </c>
      <c r="CK119" s="122">
        <v>0</v>
      </c>
      <c r="CL119" s="122">
        <v>0</v>
      </c>
      <c r="CM119" s="122">
        <v>0</v>
      </c>
      <c r="CN119" s="122">
        <v>0</v>
      </c>
      <c r="CO119" s="122">
        <v>0</v>
      </c>
      <c r="CP119" s="122">
        <v>109272700</v>
      </c>
      <c r="CQ119" s="122">
        <v>418362700</v>
      </c>
      <c r="CR119" s="115" t="s">
        <v>1232</v>
      </c>
      <c r="CS119" s="115" t="s">
        <v>1378</v>
      </c>
    </row>
    <row r="120" spans="1:97" ht="70.349999999999994" hidden="1" customHeight="1" x14ac:dyDescent="0.25">
      <c r="A120" s="114" t="s">
        <v>1379</v>
      </c>
      <c r="B120" s="115" t="s">
        <v>954</v>
      </c>
      <c r="C120" s="115" t="s">
        <v>104</v>
      </c>
      <c r="D120" s="115" t="s">
        <v>1375</v>
      </c>
      <c r="E120" s="116" t="s">
        <v>1299</v>
      </c>
      <c r="F120" s="115" t="s">
        <v>1376</v>
      </c>
      <c r="G120" s="115" t="s">
        <v>108</v>
      </c>
      <c r="H120" s="115" t="s">
        <v>1377</v>
      </c>
      <c r="I120" s="116" t="s">
        <v>254</v>
      </c>
      <c r="J120" s="115" t="s">
        <v>1162</v>
      </c>
      <c r="K120" s="115" t="s">
        <v>1163</v>
      </c>
      <c r="L120" s="115" t="s">
        <v>696</v>
      </c>
      <c r="M120" s="115" t="s">
        <v>1207</v>
      </c>
      <c r="N120" s="115" t="s">
        <v>445</v>
      </c>
      <c r="O120" s="115" t="s">
        <v>446</v>
      </c>
      <c r="P120" s="115" t="s">
        <v>447</v>
      </c>
      <c r="Q120" s="115" t="s">
        <v>448</v>
      </c>
      <c r="R120" s="115" t="s">
        <v>1250</v>
      </c>
      <c r="S120" s="115" t="s">
        <v>1235</v>
      </c>
      <c r="T120" s="115" t="s">
        <v>1236</v>
      </c>
      <c r="U120" s="115" t="s">
        <v>1237</v>
      </c>
      <c r="V120" s="115" t="s">
        <v>1238</v>
      </c>
      <c r="W120" s="115" t="s">
        <v>879</v>
      </c>
      <c r="X120" s="115" t="s">
        <v>125</v>
      </c>
      <c r="Y120" s="115" t="s">
        <v>126</v>
      </c>
      <c r="Z120" s="117">
        <v>104</v>
      </c>
      <c r="AA120" s="115" t="s">
        <v>127</v>
      </c>
      <c r="AB120" s="115" t="s">
        <v>1173</v>
      </c>
      <c r="AC120" s="117">
        <v>26</v>
      </c>
      <c r="AD120" s="117">
        <v>26</v>
      </c>
      <c r="AE120" s="117">
        <v>26</v>
      </c>
      <c r="AF120" s="117">
        <v>26</v>
      </c>
      <c r="AG120" s="118" t="s">
        <v>1239</v>
      </c>
      <c r="AH120" s="118" t="s">
        <v>1380</v>
      </c>
      <c r="AI120" s="118" t="s">
        <v>1241</v>
      </c>
      <c r="AJ120" s="115" t="s">
        <v>1242</v>
      </c>
      <c r="AK120" s="115"/>
      <c r="AL120" s="115" t="s">
        <v>1243</v>
      </c>
      <c r="AM120" s="116">
        <v>26</v>
      </c>
      <c r="AN120" s="119">
        <v>1</v>
      </c>
      <c r="AO120" s="120" t="s">
        <v>135</v>
      </c>
      <c r="AP120" s="116">
        <v>390</v>
      </c>
      <c r="AQ120" s="119">
        <v>1</v>
      </c>
      <c r="AR120" s="120" t="s">
        <v>135</v>
      </c>
      <c r="AS120" s="116"/>
      <c r="AT120" s="121">
        <v>1</v>
      </c>
      <c r="AU120" s="120" t="s">
        <v>135</v>
      </c>
      <c r="AV120" s="117">
        <v>416</v>
      </c>
      <c r="AW120" s="121">
        <v>1</v>
      </c>
      <c r="AX120" s="120" t="s">
        <v>135</v>
      </c>
      <c r="AY120" s="122">
        <v>0</v>
      </c>
      <c r="AZ120" s="122">
        <v>0</v>
      </c>
      <c r="BA120" s="122">
        <v>0</v>
      </c>
      <c r="BB120" s="122">
        <v>158305376.19999999</v>
      </c>
      <c r="BC120" s="122">
        <v>0</v>
      </c>
      <c r="BD120" s="122">
        <v>0</v>
      </c>
      <c r="BE120" s="122">
        <v>0</v>
      </c>
      <c r="BF120" s="122">
        <v>0</v>
      </c>
      <c r="BG120" s="122">
        <v>0</v>
      </c>
      <c r="BH120" s="122">
        <v>0</v>
      </c>
      <c r="BI120" s="122">
        <v>158305376.19999999</v>
      </c>
      <c r="BJ120" s="122">
        <v>0</v>
      </c>
      <c r="BK120" s="122">
        <v>0</v>
      </c>
      <c r="BL120" s="122">
        <v>0</v>
      </c>
      <c r="BM120" s="122">
        <v>163054537.486</v>
      </c>
      <c r="BN120" s="122">
        <v>0</v>
      </c>
      <c r="BO120" s="122">
        <v>0</v>
      </c>
      <c r="BP120" s="122">
        <v>0</v>
      </c>
      <c r="BQ120" s="122">
        <v>0</v>
      </c>
      <c r="BR120" s="122">
        <v>0</v>
      </c>
      <c r="BS120" s="122">
        <v>0</v>
      </c>
      <c r="BT120" s="122">
        <v>163054537.486</v>
      </c>
      <c r="BU120" s="122">
        <v>0</v>
      </c>
      <c r="BV120" s="122">
        <v>0</v>
      </c>
      <c r="BW120" s="122">
        <v>0</v>
      </c>
      <c r="BX120" s="122">
        <v>167946173.61058</v>
      </c>
      <c r="BY120" s="122">
        <v>0</v>
      </c>
      <c r="BZ120" s="122">
        <v>0</v>
      </c>
      <c r="CA120" s="122">
        <v>0</v>
      </c>
      <c r="CB120" s="122">
        <v>0</v>
      </c>
      <c r="CC120" s="122">
        <v>0</v>
      </c>
      <c r="CD120" s="122">
        <v>0</v>
      </c>
      <c r="CE120" s="122">
        <v>167946173.61058</v>
      </c>
      <c r="CF120" s="122">
        <v>0</v>
      </c>
      <c r="CG120" s="122">
        <v>0</v>
      </c>
      <c r="CH120" s="122">
        <v>0</v>
      </c>
      <c r="CI120" s="122">
        <v>172984558.8188974</v>
      </c>
      <c r="CJ120" s="122">
        <v>0</v>
      </c>
      <c r="CK120" s="122">
        <v>0</v>
      </c>
      <c r="CL120" s="122">
        <v>0</v>
      </c>
      <c r="CM120" s="122">
        <v>0</v>
      </c>
      <c r="CN120" s="122">
        <v>0</v>
      </c>
      <c r="CO120" s="122">
        <v>0</v>
      </c>
      <c r="CP120" s="122">
        <v>172984558.8188974</v>
      </c>
      <c r="CQ120" s="122">
        <v>662290646.11547744</v>
      </c>
      <c r="CR120" s="115" t="s">
        <v>1268</v>
      </c>
      <c r="CS120" s="115" t="s">
        <v>1381</v>
      </c>
    </row>
    <row r="121" spans="1:97" ht="70.349999999999994" hidden="1" customHeight="1" x14ac:dyDescent="0.25">
      <c r="A121" s="114" t="s">
        <v>1382</v>
      </c>
      <c r="B121" s="115" t="s">
        <v>964</v>
      </c>
      <c r="C121" s="115" t="s">
        <v>104</v>
      </c>
      <c r="D121" s="115" t="s">
        <v>1375</v>
      </c>
      <c r="E121" s="116" t="s">
        <v>1299</v>
      </c>
      <c r="F121" s="115" t="s">
        <v>1376</v>
      </c>
      <c r="G121" s="115" t="s">
        <v>108</v>
      </c>
      <c r="H121" s="115" t="s">
        <v>1377</v>
      </c>
      <c r="I121" s="116" t="s">
        <v>254</v>
      </c>
      <c r="J121" s="115" t="s">
        <v>1162</v>
      </c>
      <c r="K121" s="115" t="s">
        <v>1163</v>
      </c>
      <c r="L121" s="115" t="s">
        <v>696</v>
      </c>
      <c r="M121" s="115" t="s">
        <v>1207</v>
      </c>
      <c r="N121" s="115" t="s">
        <v>445</v>
      </c>
      <c r="O121" s="115" t="s">
        <v>446</v>
      </c>
      <c r="P121" s="115" t="s">
        <v>447</v>
      </c>
      <c r="Q121" s="115" t="s">
        <v>448</v>
      </c>
      <c r="R121" s="115" t="s">
        <v>1383</v>
      </c>
      <c r="S121" s="115" t="s">
        <v>1384</v>
      </c>
      <c r="T121" s="115" t="s">
        <v>1385</v>
      </c>
      <c r="U121" s="115" t="s">
        <v>1386</v>
      </c>
      <c r="V121" s="115" t="s">
        <v>1387</v>
      </c>
      <c r="W121" s="115" t="s">
        <v>454</v>
      </c>
      <c r="X121" s="115" t="s">
        <v>125</v>
      </c>
      <c r="Y121" s="115" t="s">
        <v>126</v>
      </c>
      <c r="Z121" s="117">
        <v>4</v>
      </c>
      <c r="AA121" s="115" t="s">
        <v>127</v>
      </c>
      <c r="AB121" s="115" t="s">
        <v>1173</v>
      </c>
      <c r="AC121" s="117">
        <v>4</v>
      </c>
      <c r="AD121" s="117">
        <v>0</v>
      </c>
      <c r="AE121" s="117">
        <v>0</v>
      </c>
      <c r="AF121" s="117">
        <v>0</v>
      </c>
      <c r="AG121" s="118" t="s">
        <v>1388</v>
      </c>
      <c r="AH121" s="118"/>
      <c r="AI121" s="118"/>
      <c r="AJ121" s="115"/>
      <c r="AK121" s="115"/>
      <c r="AL121" s="115"/>
      <c r="AM121" s="116">
        <v>15</v>
      </c>
      <c r="AN121" s="119">
        <v>1</v>
      </c>
      <c r="AO121" s="120" t="s">
        <v>135</v>
      </c>
      <c r="AP121" s="116"/>
      <c r="AQ121" s="119"/>
      <c r="AR121" s="120"/>
      <c r="AS121" s="116"/>
      <c r="AT121" s="121"/>
      <c r="AU121" s="120"/>
      <c r="AV121" s="117">
        <v>15</v>
      </c>
      <c r="AW121" s="121">
        <v>1</v>
      </c>
      <c r="AX121" s="120" t="s">
        <v>135</v>
      </c>
      <c r="AY121" s="122">
        <v>0</v>
      </c>
      <c r="AZ121" s="122">
        <v>0</v>
      </c>
      <c r="BA121" s="122">
        <v>0</v>
      </c>
      <c r="BB121" s="122">
        <v>0</v>
      </c>
      <c r="BC121" s="122">
        <v>0</v>
      </c>
      <c r="BD121" s="122">
        <v>0</v>
      </c>
      <c r="BE121" s="122">
        <v>0</v>
      </c>
      <c r="BF121" s="122">
        <v>0</v>
      </c>
      <c r="BG121" s="122">
        <v>0</v>
      </c>
      <c r="BH121" s="122">
        <v>0</v>
      </c>
      <c r="BI121" s="122">
        <v>0</v>
      </c>
      <c r="BJ121" s="122">
        <v>0</v>
      </c>
      <c r="BK121" s="122">
        <v>0</v>
      </c>
      <c r="BL121" s="122">
        <v>0</v>
      </c>
      <c r="BM121" s="122">
        <v>0</v>
      </c>
      <c r="BN121" s="122">
        <v>0</v>
      </c>
      <c r="BO121" s="122">
        <v>0</v>
      </c>
      <c r="BP121" s="122">
        <v>0</v>
      </c>
      <c r="BQ121" s="122">
        <v>0</v>
      </c>
      <c r="BR121" s="122">
        <v>0</v>
      </c>
      <c r="BS121" s="122">
        <v>0</v>
      </c>
      <c r="BT121" s="122">
        <v>0</v>
      </c>
      <c r="BU121" s="122">
        <v>0</v>
      </c>
      <c r="BV121" s="122">
        <v>0</v>
      </c>
      <c r="BW121" s="122">
        <v>0</v>
      </c>
      <c r="BX121" s="122">
        <v>0</v>
      </c>
      <c r="BY121" s="122">
        <v>0</v>
      </c>
      <c r="BZ121" s="122">
        <v>0</v>
      </c>
      <c r="CA121" s="122">
        <v>0</v>
      </c>
      <c r="CB121" s="122">
        <v>0</v>
      </c>
      <c r="CC121" s="122">
        <v>0</v>
      </c>
      <c r="CD121" s="122">
        <v>0</v>
      </c>
      <c r="CE121" s="122">
        <v>0</v>
      </c>
      <c r="CF121" s="122">
        <v>0</v>
      </c>
      <c r="CG121" s="122">
        <v>0</v>
      </c>
      <c r="CH121" s="122">
        <v>0</v>
      </c>
      <c r="CI121" s="122">
        <v>0</v>
      </c>
      <c r="CJ121" s="122">
        <v>0</v>
      </c>
      <c r="CK121" s="122">
        <v>0</v>
      </c>
      <c r="CL121" s="122">
        <v>0</v>
      </c>
      <c r="CM121" s="122">
        <v>0</v>
      </c>
      <c r="CN121" s="122">
        <v>0</v>
      </c>
      <c r="CO121" s="122">
        <v>0</v>
      </c>
      <c r="CP121" s="122">
        <v>0</v>
      </c>
      <c r="CQ121" s="122">
        <v>0</v>
      </c>
      <c r="CR121" s="115"/>
      <c r="CS121" s="115"/>
    </row>
    <row r="122" spans="1:97" ht="70.349999999999994" hidden="1" customHeight="1" x14ac:dyDescent="0.25">
      <c r="A122" s="114" t="s">
        <v>1389</v>
      </c>
      <c r="B122" s="115" t="s">
        <v>978</v>
      </c>
      <c r="C122" s="115" t="s">
        <v>104</v>
      </c>
      <c r="D122" s="115" t="s">
        <v>1201</v>
      </c>
      <c r="E122" s="116" t="s">
        <v>1202</v>
      </c>
      <c r="F122" s="115" t="s">
        <v>1203</v>
      </c>
      <c r="G122" s="115" t="s">
        <v>1204</v>
      </c>
      <c r="H122" s="115" t="s">
        <v>1205</v>
      </c>
      <c r="I122" s="116" t="s">
        <v>1206</v>
      </c>
      <c r="J122" s="115" t="s">
        <v>1162</v>
      </c>
      <c r="K122" s="115" t="s">
        <v>1163</v>
      </c>
      <c r="L122" s="115" t="s">
        <v>696</v>
      </c>
      <c r="M122" s="115" t="s">
        <v>1207</v>
      </c>
      <c r="N122" s="115" t="s">
        <v>445</v>
      </c>
      <c r="O122" s="115" t="s">
        <v>446</v>
      </c>
      <c r="P122" s="115" t="s">
        <v>447</v>
      </c>
      <c r="Q122" s="115" t="s">
        <v>448</v>
      </c>
      <c r="R122" s="115" t="s">
        <v>1222</v>
      </c>
      <c r="S122" s="115" t="s">
        <v>1223</v>
      </c>
      <c r="T122" s="115" t="s">
        <v>1224</v>
      </c>
      <c r="U122" s="115" t="s">
        <v>1225</v>
      </c>
      <c r="V122" s="115" t="s">
        <v>1226</v>
      </c>
      <c r="W122" s="115" t="s">
        <v>367</v>
      </c>
      <c r="X122" s="115" t="s">
        <v>125</v>
      </c>
      <c r="Y122" s="115" t="s">
        <v>126</v>
      </c>
      <c r="Z122" s="117">
        <v>4</v>
      </c>
      <c r="AA122" s="115" t="s">
        <v>127</v>
      </c>
      <c r="AB122" s="115" t="s">
        <v>1173</v>
      </c>
      <c r="AC122" s="117">
        <v>1</v>
      </c>
      <c r="AD122" s="117">
        <v>1</v>
      </c>
      <c r="AE122" s="117">
        <v>1</v>
      </c>
      <c r="AF122" s="117">
        <v>1</v>
      </c>
      <c r="AG122" s="118" t="s">
        <v>1254</v>
      </c>
      <c r="AH122" s="118" t="s">
        <v>1390</v>
      </c>
      <c r="AI122" s="118" t="s">
        <v>1391</v>
      </c>
      <c r="AJ122" s="115" t="s">
        <v>1230</v>
      </c>
      <c r="AK122" s="115"/>
      <c r="AL122" s="115" t="s">
        <v>1231</v>
      </c>
      <c r="AM122" s="116">
        <v>1</v>
      </c>
      <c r="AN122" s="119">
        <v>1</v>
      </c>
      <c r="AO122" s="120" t="s">
        <v>135</v>
      </c>
      <c r="AP122" s="116">
        <v>15</v>
      </c>
      <c r="AQ122" s="119">
        <v>1</v>
      </c>
      <c r="AR122" s="120" t="s">
        <v>135</v>
      </c>
      <c r="AS122" s="116"/>
      <c r="AT122" s="121">
        <v>1</v>
      </c>
      <c r="AU122" s="120" t="s">
        <v>135</v>
      </c>
      <c r="AV122" s="117">
        <v>16</v>
      </c>
      <c r="AW122" s="121">
        <v>1</v>
      </c>
      <c r="AX122" s="120" t="s">
        <v>135</v>
      </c>
      <c r="AY122" s="122">
        <v>0</v>
      </c>
      <c r="AZ122" s="122">
        <v>0</v>
      </c>
      <c r="BA122" s="122">
        <v>0</v>
      </c>
      <c r="BB122" s="122">
        <v>50000000</v>
      </c>
      <c r="BC122" s="122">
        <v>0</v>
      </c>
      <c r="BD122" s="122">
        <v>0</v>
      </c>
      <c r="BE122" s="122">
        <v>0</v>
      </c>
      <c r="BF122" s="122">
        <v>0</v>
      </c>
      <c r="BG122" s="122">
        <v>0</v>
      </c>
      <c r="BH122" s="122">
        <v>0</v>
      </c>
      <c r="BI122" s="122">
        <v>50000000</v>
      </c>
      <c r="BJ122" s="122">
        <v>0</v>
      </c>
      <c r="BK122" s="122">
        <v>0</v>
      </c>
      <c r="BL122" s="122">
        <v>0</v>
      </c>
      <c r="BM122" s="122">
        <v>51500000</v>
      </c>
      <c r="BN122" s="122">
        <v>0</v>
      </c>
      <c r="BO122" s="122">
        <v>0</v>
      </c>
      <c r="BP122" s="122">
        <v>0</v>
      </c>
      <c r="BQ122" s="122">
        <v>0</v>
      </c>
      <c r="BR122" s="122">
        <v>0</v>
      </c>
      <c r="BS122" s="122">
        <v>0</v>
      </c>
      <c r="BT122" s="122">
        <v>51500000</v>
      </c>
      <c r="BU122" s="122">
        <v>0</v>
      </c>
      <c r="BV122" s="122">
        <v>0</v>
      </c>
      <c r="BW122" s="122">
        <v>0</v>
      </c>
      <c r="BX122" s="122">
        <v>53045000</v>
      </c>
      <c r="BY122" s="122">
        <v>0</v>
      </c>
      <c r="BZ122" s="122">
        <v>0</v>
      </c>
      <c r="CA122" s="122">
        <v>0</v>
      </c>
      <c r="CB122" s="122">
        <v>0</v>
      </c>
      <c r="CC122" s="122">
        <v>0</v>
      </c>
      <c r="CD122" s="122">
        <v>0</v>
      </c>
      <c r="CE122" s="122">
        <v>53045000</v>
      </c>
      <c r="CF122" s="122">
        <v>0</v>
      </c>
      <c r="CG122" s="122">
        <v>0</v>
      </c>
      <c r="CH122" s="122">
        <v>0</v>
      </c>
      <c r="CI122" s="122">
        <v>54636350</v>
      </c>
      <c r="CJ122" s="122">
        <v>0</v>
      </c>
      <c r="CK122" s="122">
        <v>0</v>
      </c>
      <c r="CL122" s="122">
        <v>0</v>
      </c>
      <c r="CM122" s="122">
        <v>0</v>
      </c>
      <c r="CN122" s="122">
        <v>0</v>
      </c>
      <c r="CO122" s="122">
        <v>0</v>
      </c>
      <c r="CP122" s="122">
        <v>54636350</v>
      </c>
      <c r="CQ122" s="122">
        <v>209181350</v>
      </c>
      <c r="CR122" s="115" t="s">
        <v>1232</v>
      </c>
      <c r="CS122" s="115" t="s">
        <v>1392</v>
      </c>
    </row>
    <row r="123" spans="1:97" ht="70.349999999999994" hidden="1" customHeight="1" x14ac:dyDescent="0.25">
      <c r="A123" s="114" t="s">
        <v>1393</v>
      </c>
      <c r="B123" s="115" t="s">
        <v>989</v>
      </c>
      <c r="C123" s="115" t="s">
        <v>104</v>
      </c>
      <c r="D123" s="115" t="s">
        <v>1201</v>
      </c>
      <c r="E123" s="116" t="s">
        <v>873</v>
      </c>
      <c r="F123" s="115" t="s">
        <v>126</v>
      </c>
      <c r="G123" s="115" t="s">
        <v>108</v>
      </c>
      <c r="H123" s="115" t="s">
        <v>1377</v>
      </c>
      <c r="I123" s="116" t="s">
        <v>873</v>
      </c>
      <c r="J123" s="115" t="s">
        <v>1162</v>
      </c>
      <c r="K123" s="115" t="s">
        <v>1163</v>
      </c>
      <c r="L123" s="115" t="s">
        <v>696</v>
      </c>
      <c r="M123" s="115" t="s">
        <v>1207</v>
      </c>
      <c r="N123" s="115" t="s">
        <v>445</v>
      </c>
      <c r="O123" s="115" t="s">
        <v>446</v>
      </c>
      <c r="P123" s="115" t="s">
        <v>447</v>
      </c>
      <c r="Q123" s="115" t="s">
        <v>448</v>
      </c>
      <c r="R123" s="115" t="s">
        <v>1250</v>
      </c>
      <c r="S123" s="115" t="s">
        <v>1235</v>
      </c>
      <c r="T123" s="115" t="s">
        <v>1236</v>
      </c>
      <c r="U123" s="115" t="s">
        <v>1237</v>
      </c>
      <c r="V123" s="115" t="s">
        <v>1238</v>
      </c>
      <c r="W123" s="115" t="s">
        <v>879</v>
      </c>
      <c r="X123" s="115" t="s">
        <v>125</v>
      </c>
      <c r="Y123" s="115" t="s">
        <v>126</v>
      </c>
      <c r="Z123" s="117">
        <v>104</v>
      </c>
      <c r="AA123" s="115" t="s">
        <v>127</v>
      </c>
      <c r="AB123" s="115" t="s">
        <v>1173</v>
      </c>
      <c r="AC123" s="117">
        <v>26</v>
      </c>
      <c r="AD123" s="117">
        <v>26</v>
      </c>
      <c r="AE123" s="117">
        <v>26</v>
      </c>
      <c r="AF123" s="117">
        <v>26</v>
      </c>
      <c r="AG123" s="118" t="s">
        <v>1239</v>
      </c>
      <c r="AH123" s="118" t="s">
        <v>1240</v>
      </c>
      <c r="AI123" s="118" t="s">
        <v>1267</v>
      </c>
      <c r="AJ123" s="115" t="s">
        <v>1242</v>
      </c>
      <c r="AK123" s="115"/>
      <c r="AL123" s="115" t="s">
        <v>1197</v>
      </c>
      <c r="AM123" s="116">
        <v>26</v>
      </c>
      <c r="AN123" s="119">
        <v>1</v>
      </c>
      <c r="AO123" s="120" t="s">
        <v>135</v>
      </c>
      <c r="AP123" s="116">
        <v>390</v>
      </c>
      <c r="AQ123" s="119">
        <v>1</v>
      </c>
      <c r="AR123" s="120" t="s">
        <v>135</v>
      </c>
      <c r="AS123" s="116"/>
      <c r="AT123" s="121">
        <v>1</v>
      </c>
      <c r="AU123" s="120" t="s">
        <v>135</v>
      </c>
      <c r="AV123" s="117">
        <v>416</v>
      </c>
      <c r="AW123" s="121">
        <v>1</v>
      </c>
      <c r="AX123" s="120" t="s">
        <v>135</v>
      </c>
      <c r="AY123" s="122">
        <v>0</v>
      </c>
      <c r="AZ123" s="122">
        <v>0</v>
      </c>
      <c r="BA123" s="122">
        <v>0</v>
      </c>
      <c r="BB123" s="122">
        <v>165245784</v>
      </c>
      <c r="BC123" s="122">
        <v>0</v>
      </c>
      <c r="BD123" s="122">
        <v>0</v>
      </c>
      <c r="BE123" s="122">
        <v>0</v>
      </c>
      <c r="BF123" s="122">
        <v>0</v>
      </c>
      <c r="BG123" s="122">
        <v>0</v>
      </c>
      <c r="BH123" s="122">
        <v>0</v>
      </c>
      <c r="BI123" s="122">
        <v>165245784</v>
      </c>
      <c r="BJ123" s="122">
        <v>0</v>
      </c>
      <c r="BK123" s="122">
        <v>0</v>
      </c>
      <c r="BL123" s="122">
        <v>0</v>
      </c>
      <c r="BM123" s="122">
        <v>170203157.52000001</v>
      </c>
      <c r="BN123" s="122">
        <v>0</v>
      </c>
      <c r="BO123" s="122">
        <v>0</v>
      </c>
      <c r="BP123" s="122">
        <v>0</v>
      </c>
      <c r="BQ123" s="122">
        <v>0</v>
      </c>
      <c r="BR123" s="122">
        <v>0</v>
      </c>
      <c r="BS123" s="122">
        <v>0</v>
      </c>
      <c r="BT123" s="122">
        <v>170203157.52000001</v>
      </c>
      <c r="BU123" s="122">
        <v>0</v>
      </c>
      <c r="BV123" s="122">
        <v>0</v>
      </c>
      <c r="BW123" s="122">
        <v>0</v>
      </c>
      <c r="BX123" s="122">
        <v>175309252.24559999</v>
      </c>
      <c r="BY123" s="122">
        <v>0</v>
      </c>
      <c r="BZ123" s="122">
        <v>0</v>
      </c>
      <c r="CA123" s="122">
        <v>0</v>
      </c>
      <c r="CB123" s="122">
        <v>0</v>
      </c>
      <c r="CC123" s="122">
        <v>0</v>
      </c>
      <c r="CD123" s="122">
        <v>0</v>
      </c>
      <c r="CE123" s="122">
        <v>175309252.24559999</v>
      </c>
      <c r="CF123" s="122">
        <v>0</v>
      </c>
      <c r="CG123" s="122">
        <v>0</v>
      </c>
      <c r="CH123" s="122">
        <v>0</v>
      </c>
      <c r="CI123" s="122">
        <v>180568529.81296799</v>
      </c>
      <c r="CJ123" s="122">
        <v>0</v>
      </c>
      <c r="CK123" s="122">
        <v>0</v>
      </c>
      <c r="CL123" s="122">
        <v>0</v>
      </c>
      <c r="CM123" s="122">
        <v>0</v>
      </c>
      <c r="CN123" s="122">
        <v>0</v>
      </c>
      <c r="CO123" s="122">
        <v>0</v>
      </c>
      <c r="CP123" s="122">
        <v>180568529.81296799</v>
      </c>
      <c r="CQ123" s="122">
        <v>691326723.57856798</v>
      </c>
      <c r="CR123" s="115"/>
      <c r="CS123" s="115" t="s">
        <v>1394</v>
      </c>
    </row>
    <row r="124" spans="1:97" ht="70.349999999999994" hidden="1" customHeight="1" x14ac:dyDescent="0.25">
      <c r="A124" s="114" t="s">
        <v>1395</v>
      </c>
      <c r="B124" s="115" t="s">
        <v>162</v>
      </c>
      <c r="C124" s="115" t="s">
        <v>104</v>
      </c>
      <c r="D124" s="115" t="s">
        <v>1396</v>
      </c>
      <c r="E124" s="116" t="s">
        <v>1397</v>
      </c>
      <c r="F124" s="115" t="s">
        <v>1398</v>
      </c>
      <c r="G124" s="115" t="s">
        <v>108</v>
      </c>
      <c r="H124" s="115" t="s">
        <v>1160</v>
      </c>
      <c r="I124" s="116" t="s">
        <v>1399</v>
      </c>
      <c r="J124" s="115" t="s">
        <v>1162</v>
      </c>
      <c r="K124" s="115" t="s">
        <v>1163</v>
      </c>
      <c r="L124" s="115" t="s">
        <v>696</v>
      </c>
      <c r="M124" s="115" t="s">
        <v>1207</v>
      </c>
      <c r="N124" s="115" t="s">
        <v>445</v>
      </c>
      <c r="O124" s="115" t="s">
        <v>446</v>
      </c>
      <c r="P124" s="115" t="s">
        <v>447</v>
      </c>
      <c r="Q124" s="115" t="s">
        <v>448</v>
      </c>
      <c r="R124" s="115" t="s">
        <v>1400</v>
      </c>
      <c r="S124" s="115" t="s">
        <v>1401</v>
      </c>
      <c r="T124" s="115" t="s">
        <v>1402</v>
      </c>
      <c r="U124" s="115" t="s">
        <v>1403</v>
      </c>
      <c r="V124" s="115" t="s">
        <v>1404</v>
      </c>
      <c r="W124" s="115" t="s">
        <v>149</v>
      </c>
      <c r="X124" s="115" t="s">
        <v>125</v>
      </c>
      <c r="Y124" s="115" t="s">
        <v>126</v>
      </c>
      <c r="Z124" s="117">
        <v>8000</v>
      </c>
      <c r="AA124" s="115" t="s">
        <v>127</v>
      </c>
      <c r="AB124" s="115" t="s">
        <v>1173</v>
      </c>
      <c r="AC124" s="117">
        <v>1033</v>
      </c>
      <c r="AD124" s="117">
        <v>2350</v>
      </c>
      <c r="AE124" s="117">
        <v>2350</v>
      </c>
      <c r="AF124" s="117">
        <v>2267</v>
      </c>
      <c r="AG124" s="118" t="s">
        <v>1405</v>
      </c>
      <c r="AH124" s="118" t="s">
        <v>1406</v>
      </c>
      <c r="AI124" s="118" t="s">
        <v>1407</v>
      </c>
      <c r="AJ124" s="115" t="s">
        <v>1408</v>
      </c>
      <c r="AK124" s="115"/>
      <c r="AL124" s="115" t="s">
        <v>1409</v>
      </c>
      <c r="AM124" s="116">
        <v>1033</v>
      </c>
      <c r="AN124" s="119">
        <v>1</v>
      </c>
      <c r="AO124" s="120" t="s">
        <v>135</v>
      </c>
      <c r="AP124" s="116">
        <v>2118</v>
      </c>
      <c r="AQ124" s="119">
        <v>0.90127659574468078</v>
      </c>
      <c r="AR124" s="120" t="s">
        <v>174</v>
      </c>
      <c r="AS124" s="116"/>
      <c r="AT124" s="121">
        <v>0</v>
      </c>
      <c r="AU124" s="120" t="s">
        <v>175</v>
      </c>
      <c r="AV124" s="117">
        <v>3151</v>
      </c>
      <c r="AW124" s="121">
        <v>0.39387499999999998</v>
      </c>
      <c r="AX124" s="120" t="s">
        <v>235</v>
      </c>
      <c r="AY124" s="122">
        <v>0</v>
      </c>
      <c r="AZ124" s="122">
        <v>0</v>
      </c>
      <c r="BA124" s="122">
        <v>0</v>
      </c>
      <c r="BB124" s="122">
        <v>0</v>
      </c>
      <c r="BC124" s="122">
        <v>0</v>
      </c>
      <c r="BD124" s="122">
        <v>0</v>
      </c>
      <c r="BE124" s="122">
        <v>423057600</v>
      </c>
      <c r="BF124" s="122">
        <v>0</v>
      </c>
      <c r="BG124" s="122">
        <v>0</v>
      </c>
      <c r="BH124" s="122">
        <v>0</v>
      </c>
      <c r="BI124" s="122">
        <v>423057600</v>
      </c>
      <c r="BJ124" s="122">
        <v>0</v>
      </c>
      <c r="BK124" s="122">
        <v>0</v>
      </c>
      <c r="BL124" s="122">
        <v>0</v>
      </c>
      <c r="BM124" s="122">
        <v>0</v>
      </c>
      <c r="BN124" s="122">
        <v>0</v>
      </c>
      <c r="BO124" s="122">
        <v>0</v>
      </c>
      <c r="BP124" s="122">
        <v>0</v>
      </c>
      <c r="BQ124" s="122">
        <v>0</v>
      </c>
      <c r="BR124" s="122">
        <v>0</v>
      </c>
      <c r="BS124" s="122">
        <v>0</v>
      </c>
      <c r="BT124" s="122">
        <v>0</v>
      </c>
      <c r="BU124" s="122">
        <v>0</v>
      </c>
      <c r="BV124" s="122">
        <v>0</v>
      </c>
      <c r="BW124" s="122">
        <v>0</v>
      </c>
      <c r="BX124" s="122">
        <v>0</v>
      </c>
      <c r="BY124" s="122">
        <v>0</v>
      </c>
      <c r="BZ124" s="122">
        <v>0</v>
      </c>
      <c r="CA124" s="122">
        <v>0</v>
      </c>
      <c r="CB124" s="122">
        <v>0</v>
      </c>
      <c r="CC124" s="122">
        <v>0</v>
      </c>
      <c r="CD124" s="122">
        <v>0</v>
      </c>
      <c r="CE124" s="122">
        <v>0</v>
      </c>
      <c r="CF124" s="122">
        <v>0</v>
      </c>
      <c r="CG124" s="122">
        <v>0</v>
      </c>
      <c r="CH124" s="122">
        <v>0</v>
      </c>
      <c r="CI124" s="122">
        <v>0</v>
      </c>
      <c r="CJ124" s="122">
        <v>0</v>
      </c>
      <c r="CK124" s="122">
        <v>0</v>
      </c>
      <c r="CL124" s="122">
        <v>0</v>
      </c>
      <c r="CM124" s="122">
        <v>0</v>
      </c>
      <c r="CN124" s="122">
        <v>0</v>
      </c>
      <c r="CO124" s="122">
        <v>0</v>
      </c>
      <c r="CP124" s="122">
        <v>0</v>
      </c>
      <c r="CQ124" s="122">
        <v>423057600</v>
      </c>
      <c r="CR124" s="115" t="s">
        <v>1410</v>
      </c>
      <c r="CS124" s="115" t="s">
        <v>1411</v>
      </c>
    </row>
    <row r="125" spans="1:97" ht="70.349999999999994" hidden="1" customHeight="1" x14ac:dyDescent="0.25">
      <c r="A125" s="114" t="s">
        <v>1412</v>
      </c>
      <c r="B125" s="115" t="s">
        <v>1013</v>
      </c>
      <c r="C125" s="115" t="s">
        <v>104</v>
      </c>
      <c r="D125" s="115" t="s">
        <v>1396</v>
      </c>
      <c r="E125" s="116" t="s">
        <v>1397</v>
      </c>
      <c r="F125" s="115" t="s">
        <v>1398</v>
      </c>
      <c r="G125" s="115" t="s">
        <v>108</v>
      </c>
      <c r="H125" s="115" t="s">
        <v>1160</v>
      </c>
      <c r="I125" s="116" t="s">
        <v>1399</v>
      </c>
      <c r="J125" s="115" t="s">
        <v>1162</v>
      </c>
      <c r="K125" s="115" t="s">
        <v>1163</v>
      </c>
      <c r="L125" s="115" t="s">
        <v>696</v>
      </c>
      <c r="M125" s="115" t="s">
        <v>1207</v>
      </c>
      <c r="N125" s="115" t="s">
        <v>445</v>
      </c>
      <c r="O125" s="115" t="s">
        <v>446</v>
      </c>
      <c r="P125" s="115" t="s">
        <v>447</v>
      </c>
      <c r="Q125" s="115" t="s">
        <v>448</v>
      </c>
      <c r="R125" s="115" t="s">
        <v>1222</v>
      </c>
      <c r="S125" s="115" t="s">
        <v>1223</v>
      </c>
      <c r="T125" s="115" t="s">
        <v>1224</v>
      </c>
      <c r="U125" s="115" t="s">
        <v>1225</v>
      </c>
      <c r="V125" s="115" t="s">
        <v>1226</v>
      </c>
      <c r="W125" s="115" t="s">
        <v>367</v>
      </c>
      <c r="X125" s="115" t="s">
        <v>125</v>
      </c>
      <c r="Y125" s="115" t="s">
        <v>126</v>
      </c>
      <c r="Z125" s="117">
        <v>4</v>
      </c>
      <c r="AA125" s="115" t="s">
        <v>127</v>
      </c>
      <c r="AB125" s="115" t="s">
        <v>1173</v>
      </c>
      <c r="AC125" s="117">
        <v>1</v>
      </c>
      <c r="AD125" s="117">
        <v>1</v>
      </c>
      <c r="AE125" s="117">
        <v>1</v>
      </c>
      <c r="AF125" s="117">
        <v>1</v>
      </c>
      <c r="AG125" s="118" t="s">
        <v>1254</v>
      </c>
      <c r="AH125" s="118" t="s">
        <v>1228</v>
      </c>
      <c r="AI125" s="118" t="s">
        <v>1229</v>
      </c>
      <c r="AJ125" s="115" t="s">
        <v>1230</v>
      </c>
      <c r="AK125" s="115"/>
      <c r="AL125" s="115" t="s">
        <v>1231</v>
      </c>
      <c r="AM125" s="116">
        <v>1</v>
      </c>
      <c r="AN125" s="119">
        <v>1</v>
      </c>
      <c r="AO125" s="120" t="s">
        <v>135</v>
      </c>
      <c r="AP125" s="116">
        <v>14</v>
      </c>
      <c r="AQ125" s="119">
        <v>1</v>
      </c>
      <c r="AR125" s="120" t="s">
        <v>135</v>
      </c>
      <c r="AS125" s="116"/>
      <c r="AT125" s="121">
        <v>1</v>
      </c>
      <c r="AU125" s="120" t="s">
        <v>135</v>
      </c>
      <c r="AV125" s="117">
        <v>15</v>
      </c>
      <c r="AW125" s="121">
        <v>1</v>
      </c>
      <c r="AX125" s="120" t="s">
        <v>135</v>
      </c>
      <c r="AY125" s="122">
        <v>0</v>
      </c>
      <c r="AZ125" s="122">
        <v>0</v>
      </c>
      <c r="BA125" s="122">
        <v>0</v>
      </c>
      <c r="BB125" s="122">
        <v>60000000</v>
      </c>
      <c r="BC125" s="122">
        <v>0</v>
      </c>
      <c r="BD125" s="122">
        <v>0</v>
      </c>
      <c r="BE125" s="122">
        <v>0</v>
      </c>
      <c r="BF125" s="122">
        <v>0</v>
      </c>
      <c r="BG125" s="122">
        <v>0</v>
      </c>
      <c r="BH125" s="122">
        <v>0</v>
      </c>
      <c r="BI125" s="122">
        <v>60000000</v>
      </c>
      <c r="BJ125" s="122">
        <v>0</v>
      </c>
      <c r="BK125" s="122">
        <v>0</v>
      </c>
      <c r="BL125" s="122">
        <v>0</v>
      </c>
      <c r="BM125" s="122">
        <v>61800000</v>
      </c>
      <c r="BN125" s="122">
        <v>0</v>
      </c>
      <c r="BO125" s="122">
        <v>0</v>
      </c>
      <c r="BP125" s="122">
        <v>0</v>
      </c>
      <c r="BQ125" s="122">
        <v>0</v>
      </c>
      <c r="BR125" s="122">
        <v>0</v>
      </c>
      <c r="BS125" s="122">
        <v>0</v>
      </c>
      <c r="BT125" s="122">
        <v>61800000</v>
      </c>
      <c r="BU125" s="122">
        <v>0</v>
      </c>
      <c r="BV125" s="122">
        <v>0</v>
      </c>
      <c r="BW125" s="122">
        <v>0</v>
      </c>
      <c r="BX125" s="122">
        <v>63654000</v>
      </c>
      <c r="BY125" s="122">
        <v>0</v>
      </c>
      <c r="BZ125" s="122">
        <v>0</v>
      </c>
      <c r="CA125" s="122">
        <v>0</v>
      </c>
      <c r="CB125" s="122">
        <v>0</v>
      </c>
      <c r="CC125" s="122">
        <v>0</v>
      </c>
      <c r="CD125" s="122">
        <v>0</v>
      </c>
      <c r="CE125" s="122">
        <v>63654000</v>
      </c>
      <c r="CF125" s="122">
        <v>0</v>
      </c>
      <c r="CG125" s="122">
        <v>0</v>
      </c>
      <c r="CH125" s="122">
        <v>0</v>
      </c>
      <c r="CI125" s="122">
        <v>65563620</v>
      </c>
      <c r="CJ125" s="122">
        <v>0</v>
      </c>
      <c r="CK125" s="122">
        <v>0</v>
      </c>
      <c r="CL125" s="122">
        <v>0</v>
      </c>
      <c r="CM125" s="122">
        <v>0</v>
      </c>
      <c r="CN125" s="122">
        <v>0</v>
      </c>
      <c r="CO125" s="122">
        <v>0</v>
      </c>
      <c r="CP125" s="122">
        <v>65563620</v>
      </c>
      <c r="CQ125" s="122">
        <v>251017620</v>
      </c>
      <c r="CR125" s="115" t="s">
        <v>1413</v>
      </c>
      <c r="CS125" s="115" t="s">
        <v>1414</v>
      </c>
    </row>
    <row r="126" spans="1:97" ht="70.349999999999994" hidden="1" customHeight="1" x14ac:dyDescent="0.25">
      <c r="A126" s="114" t="s">
        <v>1415</v>
      </c>
      <c r="B126" s="115" t="s">
        <v>1027</v>
      </c>
      <c r="C126" s="115" t="s">
        <v>104</v>
      </c>
      <c r="D126" s="115" t="s">
        <v>1396</v>
      </c>
      <c r="E126" s="116" t="s">
        <v>1397</v>
      </c>
      <c r="F126" s="115" t="s">
        <v>1398</v>
      </c>
      <c r="G126" s="115" t="s">
        <v>108</v>
      </c>
      <c r="H126" s="115" t="s">
        <v>1160</v>
      </c>
      <c r="I126" s="116" t="s">
        <v>1399</v>
      </c>
      <c r="J126" s="115" t="s">
        <v>1162</v>
      </c>
      <c r="K126" s="115" t="s">
        <v>1163</v>
      </c>
      <c r="L126" s="115" t="s">
        <v>696</v>
      </c>
      <c r="M126" s="115" t="s">
        <v>1207</v>
      </c>
      <c r="N126" s="115" t="s">
        <v>445</v>
      </c>
      <c r="O126" s="115" t="s">
        <v>446</v>
      </c>
      <c r="P126" s="115" t="s">
        <v>447</v>
      </c>
      <c r="Q126" s="115" t="s">
        <v>448</v>
      </c>
      <c r="R126" s="115" t="s">
        <v>1250</v>
      </c>
      <c r="S126" s="115" t="s">
        <v>1235</v>
      </c>
      <c r="T126" s="115" t="s">
        <v>1236</v>
      </c>
      <c r="U126" s="115" t="s">
        <v>1237</v>
      </c>
      <c r="V126" s="115" t="s">
        <v>1238</v>
      </c>
      <c r="W126" s="115" t="s">
        <v>879</v>
      </c>
      <c r="X126" s="115" t="s">
        <v>125</v>
      </c>
      <c r="Y126" s="115" t="s">
        <v>126</v>
      </c>
      <c r="Z126" s="117">
        <v>104</v>
      </c>
      <c r="AA126" s="115" t="s">
        <v>127</v>
      </c>
      <c r="AB126" s="115" t="s">
        <v>1173</v>
      </c>
      <c r="AC126" s="117">
        <v>26</v>
      </c>
      <c r="AD126" s="117">
        <v>26</v>
      </c>
      <c r="AE126" s="117">
        <v>26</v>
      </c>
      <c r="AF126" s="117">
        <v>26</v>
      </c>
      <c r="AG126" s="118" t="s">
        <v>1239</v>
      </c>
      <c r="AH126" s="118" t="s">
        <v>1240</v>
      </c>
      <c r="AI126" s="118" t="s">
        <v>1241</v>
      </c>
      <c r="AJ126" s="115" t="s">
        <v>1242</v>
      </c>
      <c r="AK126" s="115"/>
      <c r="AL126" s="115" t="s">
        <v>1243</v>
      </c>
      <c r="AM126" s="116">
        <v>26</v>
      </c>
      <c r="AN126" s="119">
        <v>1</v>
      </c>
      <c r="AO126" s="120" t="s">
        <v>135</v>
      </c>
      <c r="AP126" s="116">
        <v>390</v>
      </c>
      <c r="AQ126" s="119">
        <v>1</v>
      </c>
      <c r="AR126" s="120" t="s">
        <v>135</v>
      </c>
      <c r="AS126" s="116"/>
      <c r="AT126" s="121">
        <v>1</v>
      </c>
      <c r="AU126" s="120" t="s">
        <v>135</v>
      </c>
      <c r="AV126" s="117">
        <v>416</v>
      </c>
      <c r="AW126" s="121">
        <v>1</v>
      </c>
      <c r="AX126" s="120" t="s">
        <v>135</v>
      </c>
      <c r="AY126" s="122">
        <v>0</v>
      </c>
      <c r="AZ126" s="122">
        <v>0</v>
      </c>
      <c r="BA126" s="122">
        <v>0</v>
      </c>
      <c r="BB126" s="122">
        <v>163007285</v>
      </c>
      <c r="BC126" s="122">
        <v>0</v>
      </c>
      <c r="BD126" s="122">
        <v>0</v>
      </c>
      <c r="BE126" s="122">
        <v>0</v>
      </c>
      <c r="BF126" s="122">
        <v>0</v>
      </c>
      <c r="BG126" s="122">
        <v>0</v>
      </c>
      <c r="BH126" s="122">
        <v>0</v>
      </c>
      <c r="BI126" s="122">
        <v>163007285</v>
      </c>
      <c r="BJ126" s="122">
        <v>0</v>
      </c>
      <c r="BK126" s="122">
        <v>0</v>
      </c>
      <c r="BL126" s="122">
        <v>0</v>
      </c>
      <c r="BM126" s="122">
        <v>167897503.55000001</v>
      </c>
      <c r="BN126" s="122">
        <v>0</v>
      </c>
      <c r="BO126" s="122">
        <v>0</v>
      </c>
      <c r="BP126" s="122">
        <v>0</v>
      </c>
      <c r="BQ126" s="122">
        <v>0</v>
      </c>
      <c r="BR126" s="122">
        <v>0</v>
      </c>
      <c r="BS126" s="122">
        <v>0</v>
      </c>
      <c r="BT126" s="122">
        <v>167897503.55000001</v>
      </c>
      <c r="BU126" s="122">
        <v>0</v>
      </c>
      <c r="BV126" s="122">
        <v>0</v>
      </c>
      <c r="BW126" s="122">
        <v>0</v>
      </c>
      <c r="BX126" s="122">
        <v>172934428.65650001</v>
      </c>
      <c r="BY126" s="122">
        <v>0</v>
      </c>
      <c r="BZ126" s="122">
        <v>0</v>
      </c>
      <c r="CA126" s="122">
        <v>0</v>
      </c>
      <c r="CB126" s="122">
        <v>0</v>
      </c>
      <c r="CC126" s="122">
        <v>0</v>
      </c>
      <c r="CD126" s="122">
        <v>0</v>
      </c>
      <c r="CE126" s="122">
        <v>172934428.65650001</v>
      </c>
      <c r="CF126" s="122">
        <v>0</v>
      </c>
      <c r="CG126" s="122">
        <v>0</v>
      </c>
      <c r="CH126" s="122">
        <v>0</v>
      </c>
      <c r="CI126" s="122">
        <v>178122461.516195</v>
      </c>
      <c r="CJ126" s="122">
        <v>0</v>
      </c>
      <c r="CK126" s="122">
        <v>0</v>
      </c>
      <c r="CL126" s="122">
        <v>0</v>
      </c>
      <c r="CM126" s="122">
        <v>0</v>
      </c>
      <c r="CN126" s="122">
        <v>0</v>
      </c>
      <c r="CO126" s="122">
        <v>0</v>
      </c>
      <c r="CP126" s="122">
        <v>178122461.516195</v>
      </c>
      <c r="CQ126" s="122">
        <v>681961678.72269511</v>
      </c>
      <c r="CR126" s="115" t="s">
        <v>1416</v>
      </c>
      <c r="CS126" s="115" t="s">
        <v>1417</v>
      </c>
    </row>
    <row r="127" spans="1:97" ht="70.349999999999994" hidden="1" customHeight="1" x14ac:dyDescent="0.25">
      <c r="A127" s="114" t="s">
        <v>1418</v>
      </c>
      <c r="B127" s="115" t="s">
        <v>1041</v>
      </c>
      <c r="C127" s="115" t="s">
        <v>104</v>
      </c>
      <c r="D127" s="115" t="s">
        <v>1419</v>
      </c>
      <c r="E127" s="116" t="s">
        <v>196</v>
      </c>
      <c r="F127" s="115" t="s">
        <v>126</v>
      </c>
      <c r="G127" s="115" t="s">
        <v>108</v>
      </c>
      <c r="H127" s="115" t="s">
        <v>1366</v>
      </c>
      <c r="I127" s="116" t="s">
        <v>1420</v>
      </c>
      <c r="J127" s="115" t="s">
        <v>1162</v>
      </c>
      <c r="K127" s="115" t="s">
        <v>1163</v>
      </c>
      <c r="L127" s="115" t="s">
        <v>696</v>
      </c>
      <c r="M127" s="115" t="s">
        <v>1207</v>
      </c>
      <c r="N127" s="115" t="s">
        <v>445</v>
      </c>
      <c r="O127" s="115" t="s">
        <v>446</v>
      </c>
      <c r="P127" s="115" t="s">
        <v>447</v>
      </c>
      <c r="Q127" s="115" t="s">
        <v>448</v>
      </c>
      <c r="R127" s="115" t="s">
        <v>1421</v>
      </c>
      <c r="S127" s="115" t="s">
        <v>1422</v>
      </c>
      <c r="T127" s="115" t="s">
        <v>1423</v>
      </c>
      <c r="U127" s="115" t="s">
        <v>1424</v>
      </c>
      <c r="V127" s="115" t="s">
        <v>1425</v>
      </c>
      <c r="W127" s="115" t="s">
        <v>149</v>
      </c>
      <c r="X127" s="115" t="s">
        <v>125</v>
      </c>
      <c r="Y127" s="115" t="s">
        <v>126</v>
      </c>
      <c r="Z127" s="117">
        <v>2000</v>
      </c>
      <c r="AA127" s="115" t="s">
        <v>127</v>
      </c>
      <c r="AB127" s="115" t="s">
        <v>1173</v>
      </c>
      <c r="AC127" s="117">
        <v>0</v>
      </c>
      <c r="AD127" s="117">
        <v>0</v>
      </c>
      <c r="AE127" s="117">
        <v>0</v>
      </c>
      <c r="AF127" s="117">
        <v>2000</v>
      </c>
      <c r="AG127" s="118"/>
      <c r="AH127" s="118"/>
      <c r="AI127" s="118"/>
      <c r="AJ127" s="115"/>
      <c r="AK127" s="115"/>
      <c r="AL127" s="115"/>
      <c r="AM127" s="116"/>
      <c r="AN127" s="119"/>
      <c r="AO127" s="120"/>
      <c r="AP127" s="116"/>
      <c r="AQ127" s="119"/>
      <c r="AR127" s="120"/>
      <c r="AS127" s="116"/>
      <c r="AT127" s="121"/>
      <c r="AU127" s="120"/>
      <c r="AV127" s="117">
        <v>0</v>
      </c>
      <c r="AW127" s="121">
        <v>0</v>
      </c>
      <c r="AX127" s="120" t="s">
        <v>175</v>
      </c>
      <c r="AY127" s="122">
        <v>0</v>
      </c>
      <c r="AZ127" s="122">
        <v>0</v>
      </c>
      <c r="BA127" s="122">
        <v>0</v>
      </c>
      <c r="BB127" s="122">
        <v>0</v>
      </c>
      <c r="BC127" s="122">
        <v>0</v>
      </c>
      <c r="BD127" s="122">
        <v>0</v>
      </c>
      <c r="BE127" s="122">
        <v>1092431398</v>
      </c>
      <c r="BF127" s="122">
        <v>0</v>
      </c>
      <c r="BG127" s="122">
        <v>0</v>
      </c>
      <c r="BH127" s="122">
        <v>0</v>
      </c>
      <c r="BI127" s="122">
        <v>1092431398</v>
      </c>
      <c r="BJ127" s="122">
        <v>0</v>
      </c>
      <c r="BK127" s="122">
        <v>0</v>
      </c>
      <c r="BL127" s="122">
        <v>0</v>
      </c>
      <c r="BM127" s="122">
        <v>0</v>
      </c>
      <c r="BN127" s="122">
        <v>0</v>
      </c>
      <c r="BO127" s="122">
        <v>0</v>
      </c>
      <c r="BP127" s="122">
        <v>0</v>
      </c>
      <c r="BQ127" s="122">
        <v>0</v>
      </c>
      <c r="BR127" s="122">
        <v>0</v>
      </c>
      <c r="BS127" s="122">
        <v>0</v>
      </c>
      <c r="BT127" s="122">
        <v>0</v>
      </c>
      <c r="BU127" s="122">
        <v>0</v>
      </c>
      <c r="BV127" s="122">
        <v>0</v>
      </c>
      <c r="BW127" s="122">
        <v>0</v>
      </c>
      <c r="BX127" s="122">
        <v>0</v>
      </c>
      <c r="BY127" s="122">
        <v>0</v>
      </c>
      <c r="BZ127" s="122">
        <v>0</v>
      </c>
      <c r="CA127" s="122">
        <v>0</v>
      </c>
      <c r="CB127" s="122">
        <v>0</v>
      </c>
      <c r="CC127" s="122">
        <v>0</v>
      </c>
      <c r="CD127" s="122">
        <v>0</v>
      </c>
      <c r="CE127" s="122">
        <v>0</v>
      </c>
      <c r="CF127" s="122">
        <v>0</v>
      </c>
      <c r="CG127" s="122">
        <v>0</v>
      </c>
      <c r="CH127" s="122">
        <v>0</v>
      </c>
      <c r="CI127" s="122">
        <v>0</v>
      </c>
      <c r="CJ127" s="122">
        <v>0</v>
      </c>
      <c r="CK127" s="122">
        <v>0</v>
      </c>
      <c r="CL127" s="122">
        <v>0</v>
      </c>
      <c r="CM127" s="122">
        <v>0</v>
      </c>
      <c r="CN127" s="122">
        <v>0</v>
      </c>
      <c r="CO127" s="122">
        <v>0</v>
      </c>
      <c r="CP127" s="122">
        <v>0</v>
      </c>
      <c r="CQ127" s="122">
        <v>1092431398</v>
      </c>
      <c r="CR127" s="115" t="s">
        <v>1426</v>
      </c>
      <c r="CS127" s="115" t="s">
        <v>1427</v>
      </c>
    </row>
    <row r="128" spans="1:97" ht="70.349999999999994" hidden="1" customHeight="1" x14ac:dyDescent="0.25">
      <c r="A128" s="114" t="s">
        <v>1428</v>
      </c>
      <c r="B128" s="115" t="s">
        <v>1053</v>
      </c>
      <c r="C128" s="115" t="s">
        <v>104</v>
      </c>
      <c r="D128" s="115" t="s">
        <v>1419</v>
      </c>
      <c r="E128" s="116" t="s">
        <v>196</v>
      </c>
      <c r="F128" s="115" t="s">
        <v>126</v>
      </c>
      <c r="G128" s="115" t="s">
        <v>108</v>
      </c>
      <c r="H128" s="115" t="s">
        <v>1366</v>
      </c>
      <c r="I128" s="116" t="s">
        <v>1420</v>
      </c>
      <c r="J128" s="115" t="s">
        <v>1162</v>
      </c>
      <c r="K128" s="115" t="s">
        <v>1163</v>
      </c>
      <c r="L128" s="115" t="s">
        <v>696</v>
      </c>
      <c r="M128" s="115" t="s">
        <v>1207</v>
      </c>
      <c r="N128" s="115" t="s">
        <v>445</v>
      </c>
      <c r="O128" s="115" t="s">
        <v>446</v>
      </c>
      <c r="P128" s="115" t="s">
        <v>447</v>
      </c>
      <c r="Q128" s="115" t="s">
        <v>448</v>
      </c>
      <c r="R128" s="115" t="s">
        <v>1222</v>
      </c>
      <c r="S128" s="115" t="s">
        <v>1223</v>
      </c>
      <c r="T128" s="115" t="s">
        <v>1224</v>
      </c>
      <c r="U128" s="115" t="s">
        <v>1225</v>
      </c>
      <c r="V128" s="115" t="s">
        <v>1226</v>
      </c>
      <c r="W128" s="115" t="s">
        <v>367</v>
      </c>
      <c r="X128" s="115" t="s">
        <v>125</v>
      </c>
      <c r="Y128" s="115" t="s">
        <v>126</v>
      </c>
      <c r="Z128" s="117">
        <v>4</v>
      </c>
      <c r="AA128" s="115" t="s">
        <v>127</v>
      </c>
      <c r="AB128" s="115" t="s">
        <v>1173</v>
      </c>
      <c r="AC128" s="117">
        <v>1</v>
      </c>
      <c r="AD128" s="117">
        <v>1</v>
      </c>
      <c r="AE128" s="117">
        <v>1</v>
      </c>
      <c r="AF128" s="117">
        <v>1</v>
      </c>
      <c r="AG128" s="118" t="s">
        <v>1254</v>
      </c>
      <c r="AH128" s="118" t="s">
        <v>1228</v>
      </c>
      <c r="AI128" s="118" t="s">
        <v>1229</v>
      </c>
      <c r="AJ128" s="115" t="s">
        <v>1230</v>
      </c>
      <c r="AK128" s="115"/>
      <c r="AL128" s="115" t="s">
        <v>1231</v>
      </c>
      <c r="AM128" s="116">
        <v>1</v>
      </c>
      <c r="AN128" s="119">
        <v>1</v>
      </c>
      <c r="AO128" s="120" t="s">
        <v>135</v>
      </c>
      <c r="AP128" s="116">
        <v>14</v>
      </c>
      <c r="AQ128" s="119">
        <v>1</v>
      </c>
      <c r="AR128" s="120" t="s">
        <v>135</v>
      </c>
      <c r="AS128" s="116"/>
      <c r="AT128" s="121">
        <v>1</v>
      </c>
      <c r="AU128" s="120" t="s">
        <v>135</v>
      </c>
      <c r="AV128" s="117">
        <v>15</v>
      </c>
      <c r="AW128" s="121">
        <v>1</v>
      </c>
      <c r="AX128" s="120" t="s">
        <v>135</v>
      </c>
      <c r="AY128" s="122">
        <v>0</v>
      </c>
      <c r="AZ128" s="122">
        <v>0</v>
      </c>
      <c r="BA128" s="122">
        <v>0</v>
      </c>
      <c r="BB128" s="122">
        <v>80000000</v>
      </c>
      <c r="BC128" s="122">
        <v>0</v>
      </c>
      <c r="BD128" s="122">
        <v>0</v>
      </c>
      <c r="BE128" s="122">
        <v>0</v>
      </c>
      <c r="BF128" s="122">
        <v>0</v>
      </c>
      <c r="BG128" s="122">
        <v>0</v>
      </c>
      <c r="BH128" s="122">
        <v>0</v>
      </c>
      <c r="BI128" s="122">
        <v>80000000</v>
      </c>
      <c r="BJ128" s="122">
        <v>0</v>
      </c>
      <c r="BK128" s="122">
        <v>0</v>
      </c>
      <c r="BL128" s="122">
        <v>0</v>
      </c>
      <c r="BM128" s="122">
        <v>82400000</v>
      </c>
      <c r="BN128" s="122">
        <v>0</v>
      </c>
      <c r="BO128" s="122">
        <v>0</v>
      </c>
      <c r="BP128" s="122">
        <v>0</v>
      </c>
      <c r="BQ128" s="122">
        <v>0</v>
      </c>
      <c r="BR128" s="122">
        <v>0</v>
      </c>
      <c r="BS128" s="122">
        <v>0</v>
      </c>
      <c r="BT128" s="122">
        <v>82400000</v>
      </c>
      <c r="BU128" s="122">
        <v>0</v>
      </c>
      <c r="BV128" s="122">
        <v>0</v>
      </c>
      <c r="BW128" s="122">
        <v>0</v>
      </c>
      <c r="BX128" s="122">
        <v>84872000</v>
      </c>
      <c r="BY128" s="122">
        <v>0</v>
      </c>
      <c r="BZ128" s="122">
        <v>0</v>
      </c>
      <c r="CA128" s="122">
        <v>0</v>
      </c>
      <c r="CB128" s="122">
        <v>0</v>
      </c>
      <c r="CC128" s="122">
        <v>0</v>
      </c>
      <c r="CD128" s="122">
        <v>0</v>
      </c>
      <c r="CE128" s="122">
        <v>84872000</v>
      </c>
      <c r="CF128" s="122">
        <v>0</v>
      </c>
      <c r="CG128" s="122">
        <v>0</v>
      </c>
      <c r="CH128" s="122">
        <v>0</v>
      </c>
      <c r="CI128" s="122">
        <v>87418160</v>
      </c>
      <c r="CJ128" s="122">
        <v>0</v>
      </c>
      <c r="CK128" s="122">
        <v>0</v>
      </c>
      <c r="CL128" s="122">
        <v>0</v>
      </c>
      <c r="CM128" s="122">
        <v>0</v>
      </c>
      <c r="CN128" s="122">
        <v>0</v>
      </c>
      <c r="CO128" s="122">
        <v>0</v>
      </c>
      <c r="CP128" s="122">
        <v>87418160</v>
      </c>
      <c r="CQ128" s="122">
        <v>334690160</v>
      </c>
      <c r="CR128" s="115" t="s">
        <v>1429</v>
      </c>
      <c r="CS128" s="115" t="s">
        <v>1430</v>
      </c>
    </row>
    <row r="129" spans="1:97" ht="70.349999999999994" hidden="1" customHeight="1" x14ac:dyDescent="0.25">
      <c r="A129" s="114" t="s">
        <v>1431</v>
      </c>
      <c r="B129" s="115" t="s">
        <v>116</v>
      </c>
      <c r="C129" s="115" t="s">
        <v>104</v>
      </c>
      <c r="D129" s="115" t="s">
        <v>1419</v>
      </c>
      <c r="E129" s="116" t="s">
        <v>196</v>
      </c>
      <c r="F129" s="115" t="s">
        <v>126</v>
      </c>
      <c r="G129" s="115" t="s">
        <v>108</v>
      </c>
      <c r="H129" s="115" t="s">
        <v>1366</v>
      </c>
      <c r="I129" s="116" t="s">
        <v>1420</v>
      </c>
      <c r="J129" s="115" t="s">
        <v>1162</v>
      </c>
      <c r="K129" s="115" t="s">
        <v>1163</v>
      </c>
      <c r="L129" s="115" t="s">
        <v>696</v>
      </c>
      <c r="M129" s="115" t="s">
        <v>1207</v>
      </c>
      <c r="N129" s="115" t="s">
        <v>445</v>
      </c>
      <c r="O129" s="115" t="s">
        <v>446</v>
      </c>
      <c r="P129" s="115" t="s">
        <v>447</v>
      </c>
      <c r="Q129" s="115" t="s">
        <v>448</v>
      </c>
      <c r="R129" s="115" t="s">
        <v>1250</v>
      </c>
      <c r="S129" s="115" t="s">
        <v>1235</v>
      </c>
      <c r="T129" s="115" t="s">
        <v>1236</v>
      </c>
      <c r="U129" s="115" t="s">
        <v>1237</v>
      </c>
      <c r="V129" s="115" t="s">
        <v>1238</v>
      </c>
      <c r="W129" s="115" t="s">
        <v>879</v>
      </c>
      <c r="X129" s="115" t="s">
        <v>125</v>
      </c>
      <c r="Y129" s="115" t="s">
        <v>126</v>
      </c>
      <c r="Z129" s="117">
        <v>104</v>
      </c>
      <c r="AA129" s="115" t="s">
        <v>127</v>
      </c>
      <c r="AB129" s="115" t="s">
        <v>1173</v>
      </c>
      <c r="AC129" s="117">
        <v>26</v>
      </c>
      <c r="AD129" s="117">
        <v>26</v>
      </c>
      <c r="AE129" s="117">
        <v>26</v>
      </c>
      <c r="AF129" s="117">
        <v>26</v>
      </c>
      <c r="AG129" s="118" t="s">
        <v>1239</v>
      </c>
      <c r="AH129" s="118" t="s">
        <v>1240</v>
      </c>
      <c r="AI129" s="118" t="s">
        <v>1267</v>
      </c>
      <c r="AJ129" s="115" t="s">
        <v>1242</v>
      </c>
      <c r="AK129" s="115"/>
      <c r="AL129" s="115" t="s">
        <v>1243</v>
      </c>
      <c r="AM129" s="116">
        <v>26</v>
      </c>
      <c r="AN129" s="119">
        <v>1</v>
      </c>
      <c r="AO129" s="120" t="s">
        <v>135</v>
      </c>
      <c r="AP129" s="116">
        <v>390</v>
      </c>
      <c r="AQ129" s="119">
        <v>1</v>
      </c>
      <c r="AR129" s="120" t="s">
        <v>135</v>
      </c>
      <c r="AS129" s="116"/>
      <c r="AT129" s="121">
        <v>1</v>
      </c>
      <c r="AU129" s="120" t="s">
        <v>135</v>
      </c>
      <c r="AV129" s="117">
        <v>416</v>
      </c>
      <c r="AW129" s="121">
        <v>1</v>
      </c>
      <c r="AX129" s="120" t="s">
        <v>135</v>
      </c>
      <c r="AY129" s="122">
        <v>0</v>
      </c>
      <c r="AZ129" s="122">
        <v>0</v>
      </c>
      <c r="BA129" s="122">
        <v>0</v>
      </c>
      <c r="BB129" s="122">
        <v>130405828</v>
      </c>
      <c r="BC129" s="122">
        <v>0</v>
      </c>
      <c r="BD129" s="122">
        <v>0</v>
      </c>
      <c r="BE129" s="122">
        <v>0</v>
      </c>
      <c r="BF129" s="122">
        <v>0</v>
      </c>
      <c r="BG129" s="122">
        <v>0</v>
      </c>
      <c r="BH129" s="122">
        <v>0</v>
      </c>
      <c r="BI129" s="122">
        <v>130405828</v>
      </c>
      <c r="BJ129" s="122">
        <v>0</v>
      </c>
      <c r="BK129" s="122">
        <v>0</v>
      </c>
      <c r="BL129" s="122">
        <v>0</v>
      </c>
      <c r="BM129" s="122">
        <v>134318002.84</v>
      </c>
      <c r="BN129" s="122">
        <v>0</v>
      </c>
      <c r="BO129" s="122">
        <v>0</v>
      </c>
      <c r="BP129" s="122">
        <v>0</v>
      </c>
      <c r="BQ129" s="122">
        <v>0</v>
      </c>
      <c r="BR129" s="122">
        <v>0</v>
      </c>
      <c r="BS129" s="122">
        <v>0</v>
      </c>
      <c r="BT129" s="122">
        <v>134318002.84</v>
      </c>
      <c r="BU129" s="122">
        <v>0</v>
      </c>
      <c r="BV129" s="122">
        <v>0</v>
      </c>
      <c r="BW129" s="122">
        <v>0</v>
      </c>
      <c r="BX129" s="122">
        <v>138347542.92519999</v>
      </c>
      <c r="BY129" s="122">
        <v>0</v>
      </c>
      <c r="BZ129" s="122">
        <v>0</v>
      </c>
      <c r="CA129" s="122">
        <v>0</v>
      </c>
      <c r="CB129" s="122">
        <v>0</v>
      </c>
      <c r="CC129" s="122">
        <v>0</v>
      </c>
      <c r="CD129" s="122">
        <v>0</v>
      </c>
      <c r="CE129" s="122">
        <v>138347542.92519999</v>
      </c>
      <c r="CF129" s="122">
        <v>0</v>
      </c>
      <c r="CG129" s="122">
        <v>0</v>
      </c>
      <c r="CH129" s="122">
        <v>0</v>
      </c>
      <c r="CI129" s="122">
        <v>142497969.21295601</v>
      </c>
      <c r="CJ129" s="122">
        <v>0</v>
      </c>
      <c r="CK129" s="122">
        <v>0</v>
      </c>
      <c r="CL129" s="122">
        <v>0</v>
      </c>
      <c r="CM129" s="122">
        <v>0</v>
      </c>
      <c r="CN129" s="122">
        <v>0</v>
      </c>
      <c r="CO129" s="122">
        <v>0</v>
      </c>
      <c r="CP129" s="122">
        <v>142497969.21295601</v>
      </c>
      <c r="CQ129" s="122">
        <v>545569342.97815597</v>
      </c>
      <c r="CR129" s="115" t="s">
        <v>1432</v>
      </c>
      <c r="CS129" s="115" t="s">
        <v>1430</v>
      </c>
    </row>
    <row r="130" spans="1:97" ht="70.349999999999994" hidden="1" customHeight="1" x14ac:dyDescent="0.25">
      <c r="A130" s="114" t="s">
        <v>1433</v>
      </c>
      <c r="B130" s="115" t="s">
        <v>1434</v>
      </c>
      <c r="C130" s="115" t="s">
        <v>104</v>
      </c>
      <c r="D130" s="115" t="s">
        <v>1328</v>
      </c>
      <c r="E130" s="116" t="s">
        <v>1329</v>
      </c>
      <c r="F130" s="115" t="s">
        <v>1330</v>
      </c>
      <c r="G130" s="115" t="s">
        <v>552</v>
      </c>
      <c r="H130" s="115" t="s">
        <v>1160</v>
      </c>
      <c r="I130" s="116" t="s">
        <v>1435</v>
      </c>
      <c r="J130" s="115" t="s">
        <v>1162</v>
      </c>
      <c r="K130" s="115" t="s">
        <v>1163</v>
      </c>
      <c r="L130" s="115" t="s">
        <v>696</v>
      </c>
      <c r="M130" s="115" t="s">
        <v>1207</v>
      </c>
      <c r="N130" s="115" t="s">
        <v>445</v>
      </c>
      <c r="O130" s="115" t="s">
        <v>446</v>
      </c>
      <c r="P130" s="115" t="s">
        <v>447</v>
      </c>
      <c r="Q130" s="115" t="s">
        <v>448</v>
      </c>
      <c r="R130" s="115" t="s">
        <v>1436</v>
      </c>
      <c r="S130" s="115" t="s">
        <v>1437</v>
      </c>
      <c r="T130" s="115" t="s">
        <v>1438</v>
      </c>
      <c r="U130" s="115" t="s">
        <v>1439</v>
      </c>
      <c r="V130" s="115" t="s">
        <v>1440</v>
      </c>
      <c r="W130" s="115" t="s">
        <v>454</v>
      </c>
      <c r="X130" s="115" t="s">
        <v>125</v>
      </c>
      <c r="Y130" s="115" t="s">
        <v>126</v>
      </c>
      <c r="Z130" s="117">
        <v>4</v>
      </c>
      <c r="AA130" s="115" t="s">
        <v>127</v>
      </c>
      <c r="AB130" s="115" t="s">
        <v>1173</v>
      </c>
      <c r="AC130" s="117">
        <v>4</v>
      </c>
      <c r="AD130" s="117">
        <v>0</v>
      </c>
      <c r="AE130" s="117">
        <v>0</v>
      </c>
      <c r="AF130" s="117">
        <v>0</v>
      </c>
      <c r="AG130" s="118" t="s">
        <v>1441</v>
      </c>
      <c r="AH130" s="118"/>
      <c r="AI130" s="118"/>
      <c r="AJ130" s="115"/>
      <c r="AK130" s="115"/>
      <c r="AL130" s="115"/>
      <c r="AM130" s="116">
        <v>26</v>
      </c>
      <c r="AN130" s="119">
        <v>1</v>
      </c>
      <c r="AO130" s="120" t="s">
        <v>135</v>
      </c>
      <c r="AP130" s="116"/>
      <c r="AQ130" s="119"/>
      <c r="AR130" s="120"/>
      <c r="AS130" s="116"/>
      <c r="AT130" s="121"/>
      <c r="AU130" s="120"/>
      <c r="AV130" s="117">
        <v>26</v>
      </c>
      <c r="AW130" s="121">
        <v>1</v>
      </c>
      <c r="AX130" s="120" t="s">
        <v>135</v>
      </c>
      <c r="AY130" s="122">
        <v>0</v>
      </c>
      <c r="AZ130" s="122">
        <v>0</v>
      </c>
      <c r="BA130" s="122">
        <v>0</v>
      </c>
      <c r="BB130" s="122">
        <v>50000000</v>
      </c>
      <c r="BC130" s="122">
        <v>0</v>
      </c>
      <c r="BD130" s="122">
        <v>0</v>
      </c>
      <c r="BE130" s="122">
        <v>0</v>
      </c>
      <c r="BF130" s="122">
        <v>0</v>
      </c>
      <c r="BG130" s="122">
        <v>0</v>
      </c>
      <c r="BH130" s="122">
        <v>0</v>
      </c>
      <c r="BI130" s="122">
        <v>50000000</v>
      </c>
      <c r="BJ130" s="122">
        <v>0</v>
      </c>
      <c r="BK130" s="122">
        <v>0</v>
      </c>
      <c r="BL130" s="122">
        <v>0</v>
      </c>
      <c r="BM130" s="122">
        <v>51500000</v>
      </c>
      <c r="BN130" s="122">
        <v>0</v>
      </c>
      <c r="BO130" s="122">
        <v>0</v>
      </c>
      <c r="BP130" s="122">
        <v>0</v>
      </c>
      <c r="BQ130" s="122">
        <v>0</v>
      </c>
      <c r="BR130" s="122">
        <v>0</v>
      </c>
      <c r="BS130" s="122">
        <v>0</v>
      </c>
      <c r="BT130" s="122">
        <v>51500000</v>
      </c>
      <c r="BU130" s="122">
        <v>0</v>
      </c>
      <c r="BV130" s="122">
        <v>0</v>
      </c>
      <c r="BW130" s="122">
        <v>0</v>
      </c>
      <c r="BX130" s="122">
        <v>53045000</v>
      </c>
      <c r="BY130" s="122">
        <v>0</v>
      </c>
      <c r="BZ130" s="122">
        <v>0</v>
      </c>
      <c r="CA130" s="122">
        <v>0</v>
      </c>
      <c r="CB130" s="122">
        <v>0</v>
      </c>
      <c r="CC130" s="122">
        <v>0</v>
      </c>
      <c r="CD130" s="122">
        <v>0</v>
      </c>
      <c r="CE130" s="122">
        <v>53045000</v>
      </c>
      <c r="CF130" s="122">
        <v>0</v>
      </c>
      <c r="CG130" s="122">
        <v>0</v>
      </c>
      <c r="CH130" s="122">
        <v>0</v>
      </c>
      <c r="CI130" s="122">
        <v>54636350</v>
      </c>
      <c r="CJ130" s="122">
        <v>0</v>
      </c>
      <c r="CK130" s="122">
        <v>0</v>
      </c>
      <c r="CL130" s="122">
        <v>0</v>
      </c>
      <c r="CM130" s="122">
        <v>0</v>
      </c>
      <c r="CN130" s="122">
        <v>0</v>
      </c>
      <c r="CO130" s="122">
        <v>0</v>
      </c>
      <c r="CP130" s="122">
        <v>54636350</v>
      </c>
      <c r="CQ130" s="122">
        <v>209181350</v>
      </c>
      <c r="CR130" s="115"/>
      <c r="CS130" s="115" t="s">
        <v>1442</v>
      </c>
    </row>
    <row r="131" spans="1:97" ht="70.349999999999994" hidden="1" customHeight="1" x14ac:dyDescent="0.25">
      <c r="A131" s="114" t="s">
        <v>1443</v>
      </c>
      <c r="B131" s="115" t="s">
        <v>465</v>
      </c>
      <c r="C131" s="115" t="s">
        <v>104</v>
      </c>
      <c r="D131" s="115" t="s">
        <v>1201</v>
      </c>
      <c r="E131" s="116" t="s">
        <v>1202</v>
      </c>
      <c r="F131" s="115" t="s">
        <v>1203</v>
      </c>
      <c r="G131" s="115" t="s">
        <v>1204</v>
      </c>
      <c r="H131" s="115" t="s">
        <v>1205</v>
      </c>
      <c r="I131" s="116" t="s">
        <v>1206</v>
      </c>
      <c r="J131" s="115" t="s">
        <v>1162</v>
      </c>
      <c r="K131" s="115" t="s">
        <v>1163</v>
      </c>
      <c r="L131" s="115" t="s">
        <v>696</v>
      </c>
      <c r="M131" s="115" t="s">
        <v>1207</v>
      </c>
      <c r="N131" s="115" t="s">
        <v>445</v>
      </c>
      <c r="O131" s="115" t="s">
        <v>446</v>
      </c>
      <c r="P131" s="115" t="s">
        <v>447</v>
      </c>
      <c r="Q131" s="115" t="s">
        <v>448</v>
      </c>
      <c r="R131" s="115" t="s">
        <v>1444</v>
      </c>
      <c r="S131" s="115" t="s">
        <v>1445</v>
      </c>
      <c r="T131" s="115" t="s">
        <v>1446</v>
      </c>
      <c r="U131" s="115" t="s">
        <v>1447</v>
      </c>
      <c r="V131" s="115" t="s">
        <v>1448</v>
      </c>
      <c r="W131" s="115" t="s">
        <v>1449</v>
      </c>
      <c r="X131" s="115" t="s">
        <v>125</v>
      </c>
      <c r="Y131" s="115" t="s">
        <v>126</v>
      </c>
      <c r="Z131" s="117">
        <v>1</v>
      </c>
      <c r="AA131" s="115" t="s">
        <v>127</v>
      </c>
      <c r="AB131" s="115" t="s">
        <v>1173</v>
      </c>
      <c r="AC131" s="117">
        <v>0</v>
      </c>
      <c r="AD131" s="117">
        <v>0</v>
      </c>
      <c r="AE131" s="117">
        <v>0</v>
      </c>
      <c r="AF131" s="117">
        <v>1</v>
      </c>
      <c r="AG131" s="118"/>
      <c r="AH131" s="118"/>
      <c r="AI131" s="118"/>
      <c r="AJ131" s="115"/>
      <c r="AK131" s="115"/>
      <c r="AL131" s="115" t="s">
        <v>1450</v>
      </c>
      <c r="AM131" s="116">
        <v>0</v>
      </c>
      <c r="AN131" s="119"/>
      <c r="AO131" s="120"/>
      <c r="AP131" s="116"/>
      <c r="AQ131" s="119"/>
      <c r="AR131" s="120"/>
      <c r="AS131" s="116"/>
      <c r="AT131" s="121"/>
      <c r="AU131" s="120"/>
      <c r="AV131" s="117">
        <v>0</v>
      </c>
      <c r="AW131" s="121">
        <v>0</v>
      </c>
      <c r="AX131" s="120" t="s">
        <v>175</v>
      </c>
      <c r="AY131" s="122">
        <v>0</v>
      </c>
      <c r="AZ131" s="122">
        <v>0</v>
      </c>
      <c r="BA131" s="122">
        <v>0</v>
      </c>
      <c r="BB131" s="122">
        <v>0</v>
      </c>
      <c r="BC131" s="122">
        <v>0</v>
      </c>
      <c r="BD131" s="122">
        <v>0</v>
      </c>
      <c r="BE131" s="122">
        <v>0</v>
      </c>
      <c r="BF131" s="122">
        <v>0</v>
      </c>
      <c r="BG131" s="122">
        <v>7479060925.5</v>
      </c>
      <c r="BH131" s="122">
        <v>0</v>
      </c>
      <c r="BI131" s="122">
        <v>7479060925.5</v>
      </c>
      <c r="BJ131" s="122">
        <v>0</v>
      </c>
      <c r="BK131" s="122">
        <v>0</v>
      </c>
      <c r="BL131" s="122">
        <v>0</v>
      </c>
      <c r="BM131" s="122">
        <v>0</v>
      </c>
      <c r="BN131" s="122">
        <v>0</v>
      </c>
      <c r="BO131" s="122">
        <v>0</v>
      </c>
      <c r="BP131" s="122">
        <v>0</v>
      </c>
      <c r="BQ131" s="122">
        <v>0</v>
      </c>
      <c r="BR131" s="122">
        <v>17451142159.5</v>
      </c>
      <c r="BS131" s="122">
        <v>0</v>
      </c>
      <c r="BT131" s="122">
        <v>17451142159.5</v>
      </c>
      <c r="BU131" s="122">
        <v>0</v>
      </c>
      <c r="BV131" s="122">
        <v>0</v>
      </c>
      <c r="BW131" s="122">
        <v>0</v>
      </c>
      <c r="BX131" s="122">
        <v>0</v>
      </c>
      <c r="BY131" s="122">
        <v>0</v>
      </c>
      <c r="BZ131" s="122">
        <v>0</v>
      </c>
      <c r="CA131" s="122">
        <v>0</v>
      </c>
      <c r="CB131" s="122">
        <v>0</v>
      </c>
      <c r="CC131" s="122">
        <v>0</v>
      </c>
      <c r="CD131" s="122">
        <v>0</v>
      </c>
      <c r="CE131" s="122">
        <v>0</v>
      </c>
      <c r="CF131" s="122">
        <v>0</v>
      </c>
      <c r="CG131" s="122">
        <v>0</v>
      </c>
      <c r="CH131" s="122">
        <v>0</v>
      </c>
      <c r="CI131" s="122">
        <v>0</v>
      </c>
      <c r="CJ131" s="122">
        <v>0</v>
      </c>
      <c r="CK131" s="122">
        <v>0</v>
      </c>
      <c r="CL131" s="122">
        <v>0</v>
      </c>
      <c r="CM131" s="122">
        <v>0</v>
      </c>
      <c r="CN131" s="122">
        <v>0</v>
      </c>
      <c r="CO131" s="122">
        <v>0</v>
      </c>
      <c r="CP131" s="122">
        <v>0</v>
      </c>
      <c r="CQ131" s="122">
        <v>24930203085</v>
      </c>
      <c r="CR131" s="115" t="s">
        <v>1451</v>
      </c>
      <c r="CS131" s="115" t="s">
        <v>1452</v>
      </c>
    </row>
    <row r="132" spans="1:97" ht="70.349999999999994" hidden="1" customHeight="1" x14ac:dyDescent="0.25">
      <c r="A132" s="114" t="s">
        <v>1453</v>
      </c>
      <c r="B132" s="115" t="s">
        <v>1454</v>
      </c>
      <c r="C132" s="115" t="s">
        <v>104</v>
      </c>
      <c r="D132" s="115" t="s">
        <v>1455</v>
      </c>
      <c r="E132" s="116" t="s">
        <v>1456</v>
      </c>
      <c r="F132" s="115" t="s">
        <v>1457</v>
      </c>
      <c r="G132" s="115" t="s">
        <v>552</v>
      </c>
      <c r="H132" s="115" t="s">
        <v>1458</v>
      </c>
      <c r="I132" s="116" t="s">
        <v>113</v>
      </c>
      <c r="J132" s="115" t="s">
        <v>1459</v>
      </c>
      <c r="K132" s="115" t="s">
        <v>1163</v>
      </c>
      <c r="L132" s="115" t="s">
        <v>696</v>
      </c>
      <c r="M132" s="115" t="s">
        <v>1207</v>
      </c>
      <c r="N132" s="115" t="s">
        <v>445</v>
      </c>
      <c r="O132" s="115" t="s">
        <v>446</v>
      </c>
      <c r="P132" s="115" t="s">
        <v>447</v>
      </c>
      <c r="Q132" s="115" t="s">
        <v>448</v>
      </c>
      <c r="R132" s="115" t="s">
        <v>1460</v>
      </c>
      <c r="S132" s="115" t="s">
        <v>1461</v>
      </c>
      <c r="T132" s="115" t="s">
        <v>1462</v>
      </c>
      <c r="U132" s="115" t="s">
        <v>1463</v>
      </c>
      <c r="V132" s="115" t="s">
        <v>1464</v>
      </c>
      <c r="W132" s="115" t="s">
        <v>454</v>
      </c>
      <c r="X132" s="115" t="s">
        <v>125</v>
      </c>
      <c r="Y132" s="115" t="s">
        <v>126</v>
      </c>
      <c r="Z132" s="117">
        <v>4</v>
      </c>
      <c r="AA132" s="115" t="s">
        <v>127</v>
      </c>
      <c r="AB132" s="115" t="s">
        <v>1173</v>
      </c>
      <c r="AC132" s="117">
        <v>1</v>
      </c>
      <c r="AD132" s="117">
        <v>1</v>
      </c>
      <c r="AE132" s="117">
        <v>1</v>
      </c>
      <c r="AF132" s="117">
        <v>1</v>
      </c>
      <c r="AG132" s="118" t="s">
        <v>1465</v>
      </c>
      <c r="AH132" s="118" t="s">
        <v>1466</v>
      </c>
      <c r="AI132" s="118" t="s">
        <v>1467</v>
      </c>
      <c r="AJ132" s="115" t="s">
        <v>1468</v>
      </c>
      <c r="AK132" s="115"/>
      <c r="AL132" s="115" t="s">
        <v>1469</v>
      </c>
      <c r="AM132" s="116">
        <v>27</v>
      </c>
      <c r="AN132" s="119">
        <v>1</v>
      </c>
      <c r="AO132" s="120" t="s">
        <v>135</v>
      </c>
      <c r="AP132" s="116">
        <v>1</v>
      </c>
      <c r="AQ132" s="119">
        <v>1</v>
      </c>
      <c r="AR132" s="120" t="s">
        <v>135</v>
      </c>
      <c r="AS132" s="116"/>
      <c r="AT132" s="121">
        <v>1</v>
      </c>
      <c r="AU132" s="120" t="s">
        <v>135</v>
      </c>
      <c r="AV132" s="117">
        <v>28</v>
      </c>
      <c r="AW132" s="121">
        <v>1</v>
      </c>
      <c r="AX132" s="120" t="s">
        <v>135</v>
      </c>
      <c r="AY132" s="122">
        <v>0</v>
      </c>
      <c r="AZ132" s="122">
        <v>0</v>
      </c>
      <c r="BA132" s="122">
        <v>0</v>
      </c>
      <c r="BB132" s="122">
        <v>0</v>
      </c>
      <c r="BC132" s="122">
        <v>0</v>
      </c>
      <c r="BD132" s="122">
        <v>0</v>
      </c>
      <c r="BE132" s="122">
        <v>0</v>
      </c>
      <c r="BF132" s="122">
        <v>0</v>
      </c>
      <c r="BG132" s="122">
        <v>0</v>
      </c>
      <c r="BH132" s="122">
        <v>0</v>
      </c>
      <c r="BI132" s="122">
        <v>0</v>
      </c>
      <c r="BJ132" s="122">
        <v>0</v>
      </c>
      <c r="BK132" s="122">
        <v>0</v>
      </c>
      <c r="BL132" s="122">
        <v>0</v>
      </c>
      <c r="BM132" s="122">
        <v>0</v>
      </c>
      <c r="BN132" s="122">
        <v>0</v>
      </c>
      <c r="BO132" s="122">
        <v>0</v>
      </c>
      <c r="BP132" s="122">
        <v>0</v>
      </c>
      <c r="BQ132" s="122">
        <v>0</v>
      </c>
      <c r="BR132" s="122">
        <v>0</v>
      </c>
      <c r="BS132" s="122">
        <v>0</v>
      </c>
      <c r="BT132" s="122">
        <v>0</v>
      </c>
      <c r="BU132" s="122">
        <v>0</v>
      </c>
      <c r="BV132" s="122">
        <v>0</v>
      </c>
      <c r="BW132" s="122">
        <v>0</v>
      </c>
      <c r="BX132" s="122">
        <v>0</v>
      </c>
      <c r="BY132" s="122">
        <v>0</v>
      </c>
      <c r="BZ132" s="122">
        <v>0</v>
      </c>
      <c r="CA132" s="122">
        <v>0</v>
      </c>
      <c r="CB132" s="122">
        <v>0</v>
      </c>
      <c r="CC132" s="122">
        <v>0</v>
      </c>
      <c r="CD132" s="122">
        <v>0</v>
      </c>
      <c r="CE132" s="122">
        <v>0</v>
      </c>
      <c r="CF132" s="122">
        <v>0</v>
      </c>
      <c r="CG132" s="122">
        <v>0</v>
      </c>
      <c r="CH132" s="122">
        <v>0</v>
      </c>
      <c r="CI132" s="122">
        <v>0</v>
      </c>
      <c r="CJ132" s="122">
        <v>0</v>
      </c>
      <c r="CK132" s="122">
        <v>0</v>
      </c>
      <c r="CL132" s="122">
        <v>0</v>
      </c>
      <c r="CM132" s="122">
        <v>0</v>
      </c>
      <c r="CN132" s="122">
        <v>0</v>
      </c>
      <c r="CO132" s="122">
        <v>0</v>
      </c>
      <c r="CP132" s="122">
        <v>0</v>
      </c>
      <c r="CQ132" s="122">
        <v>0</v>
      </c>
      <c r="CR132" s="115" t="s">
        <v>1470</v>
      </c>
      <c r="CS132" s="115"/>
    </row>
    <row r="133" spans="1:97" ht="70.349999999999994" hidden="1" customHeight="1" x14ac:dyDescent="0.25">
      <c r="A133" s="114" t="s">
        <v>1471</v>
      </c>
      <c r="B133" s="115" t="s">
        <v>141</v>
      </c>
      <c r="C133" s="115" t="s">
        <v>104</v>
      </c>
      <c r="D133" s="115" t="s">
        <v>1472</v>
      </c>
      <c r="E133" s="116" t="s">
        <v>1473</v>
      </c>
      <c r="F133" s="115" t="s">
        <v>1474</v>
      </c>
      <c r="G133" s="115" t="s">
        <v>552</v>
      </c>
      <c r="H133" s="115" t="s">
        <v>1458</v>
      </c>
      <c r="I133" s="116" t="s">
        <v>254</v>
      </c>
      <c r="J133" s="115" t="s">
        <v>1475</v>
      </c>
      <c r="K133" s="115" t="s">
        <v>1163</v>
      </c>
      <c r="L133" s="115" t="s">
        <v>696</v>
      </c>
      <c r="M133" s="115" t="s">
        <v>1207</v>
      </c>
      <c r="N133" s="115" t="s">
        <v>445</v>
      </c>
      <c r="O133" s="115" t="s">
        <v>446</v>
      </c>
      <c r="P133" s="115" t="s">
        <v>447</v>
      </c>
      <c r="Q133" s="115" t="s">
        <v>448</v>
      </c>
      <c r="R133" s="115" t="s">
        <v>1460</v>
      </c>
      <c r="S133" s="115" t="s">
        <v>1461</v>
      </c>
      <c r="T133" s="115" t="s">
        <v>1462</v>
      </c>
      <c r="U133" s="115" t="s">
        <v>1463</v>
      </c>
      <c r="V133" s="115" t="s">
        <v>1464</v>
      </c>
      <c r="W133" s="115" t="s">
        <v>454</v>
      </c>
      <c r="X133" s="115" t="s">
        <v>125</v>
      </c>
      <c r="Y133" s="115" t="s">
        <v>126</v>
      </c>
      <c r="Z133" s="117">
        <v>4</v>
      </c>
      <c r="AA133" s="115" t="s">
        <v>127</v>
      </c>
      <c r="AB133" s="115" t="s">
        <v>1173</v>
      </c>
      <c r="AC133" s="117">
        <v>1</v>
      </c>
      <c r="AD133" s="117">
        <v>1</v>
      </c>
      <c r="AE133" s="117">
        <v>1</v>
      </c>
      <c r="AF133" s="117">
        <v>1</v>
      </c>
      <c r="AG133" s="118" t="s">
        <v>1476</v>
      </c>
      <c r="AH133" s="118" t="s">
        <v>1477</v>
      </c>
      <c r="AI133" s="118" t="s">
        <v>1478</v>
      </c>
      <c r="AJ133" s="115" t="s">
        <v>1479</v>
      </c>
      <c r="AK133" s="115"/>
      <c r="AL133" s="115" t="s">
        <v>1480</v>
      </c>
      <c r="AM133" s="116">
        <v>23</v>
      </c>
      <c r="AN133" s="119">
        <v>1</v>
      </c>
      <c r="AO133" s="120" t="s">
        <v>135</v>
      </c>
      <c r="AP133" s="116">
        <v>1</v>
      </c>
      <c r="AQ133" s="119">
        <v>1</v>
      </c>
      <c r="AR133" s="120" t="s">
        <v>135</v>
      </c>
      <c r="AS133" s="116"/>
      <c r="AT133" s="121">
        <v>1</v>
      </c>
      <c r="AU133" s="120" t="s">
        <v>135</v>
      </c>
      <c r="AV133" s="117">
        <v>24</v>
      </c>
      <c r="AW133" s="121">
        <v>1</v>
      </c>
      <c r="AX133" s="120" t="s">
        <v>135</v>
      </c>
      <c r="AY133" s="122">
        <v>0</v>
      </c>
      <c r="AZ133" s="122">
        <v>0</v>
      </c>
      <c r="BA133" s="122">
        <v>0</v>
      </c>
      <c r="BB133" s="122">
        <v>0</v>
      </c>
      <c r="BC133" s="122">
        <v>0</v>
      </c>
      <c r="BD133" s="122">
        <v>0</v>
      </c>
      <c r="BE133" s="122">
        <v>0</v>
      </c>
      <c r="BF133" s="122">
        <v>0</v>
      </c>
      <c r="BG133" s="122">
        <v>0</v>
      </c>
      <c r="BH133" s="122">
        <v>0</v>
      </c>
      <c r="BI133" s="122">
        <v>0</v>
      </c>
      <c r="BJ133" s="122">
        <v>0</v>
      </c>
      <c r="BK133" s="122">
        <v>0</v>
      </c>
      <c r="BL133" s="122">
        <v>0</v>
      </c>
      <c r="BM133" s="122">
        <v>0</v>
      </c>
      <c r="BN133" s="122">
        <v>0</v>
      </c>
      <c r="BO133" s="122">
        <v>0</v>
      </c>
      <c r="BP133" s="122">
        <v>0</v>
      </c>
      <c r="BQ133" s="122">
        <v>0</v>
      </c>
      <c r="BR133" s="122">
        <v>0</v>
      </c>
      <c r="BS133" s="122">
        <v>0</v>
      </c>
      <c r="BT133" s="122">
        <v>0</v>
      </c>
      <c r="BU133" s="122">
        <v>0</v>
      </c>
      <c r="BV133" s="122">
        <v>0</v>
      </c>
      <c r="BW133" s="122">
        <v>0</v>
      </c>
      <c r="BX133" s="122">
        <v>0</v>
      </c>
      <c r="BY133" s="122">
        <v>0</v>
      </c>
      <c r="BZ133" s="122">
        <v>0</v>
      </c>
      <c r="CA133" s="122">
        <v>0</v>
      </c>
      <c r="CB133" s="122">
        <v>0</v>
      </c>
      <c r="CC133" s="122">
        <v>0</v>
      </c>
      <c r="CD133" s="122">
        <v>0</v>
      </c>
      <c r="CE133" s="122">
        <v>0</v>
      </c>
      <c r="CF133" s="122">
        <v>0</v>
      </c>
      <c r="CG133" s="122">
        <v>0</v>
      </c>
      <c r="CH133" s="122">
        <v>0</v>
      </c>
      <c r="CI133" s="122">
        <v>0</v>
      </c>
      <c r="CJ133" s="122">
        <v>0</v>
      </c>
      <c r="CK133" s="122">
        <v>0</v>
      </c>
      <c r="CL133" s="122">
        <v>0</v>
      </c>
      <c r="CM133" s="122">
        <v>0</v>
      </c>
      <c r="CN133" s="122">
        <v>0</v>
      </c>
      <c r="CO133" s="122">
        <v>0</v>
      </c>
      <c r="CP133" s="122">
        <v>0</v>
      </c>
      <c r="CQ133" s="122">
        <v>0</v>
      </c>
      <c r="CR133" s="115" t="s">
        <v>1481</v>
      </c>
      <c r="CS133" s="115"/>
    </row>
    <row r="134" spans="1:97" ht="70.349999999999994" hidden="1" customHeight="1" x14ac:dyDescent="0.25">
      <c r="A134" s="114" t="s">
        <v>1482</v>
      </c>
      <c r="B134" s="115" t="s">
        <v>113</v>
      </c>
      <c r="C134" s="115" t="s">
        <v>104</v>
      </c>
      <c r="D134" s="115" t="s">
        <v>1201</v>
      </c>
      <c r="E134" s="116" t="s">
        <v>1202</v>
      </c>
      <c r="F134" s="115" t="s">
        <v>1203</v>
      </c>
      <c r="G134" s="115" t="s">
        <v>1204</v>
      </c>
      <c r="H134" s="115" t="s">
        <v>1205</v>
      </c>
      <c r="I134" s="116" t="s">
        <v>1206</v>
      </c>
      <c r="J134" s="115" t="s">
        <v>1162</v>
      </c>
      <c r="K134" s="115" t="s">
        <v>1163</v>
      </c>
      <c r="L134" s="115" t="s">
        <v>709</v>
      </c>
      <c r="M134" s="115" t="s">
        <v>1483</v>
      </c>
      <c r="N134" s="115" t="s">
        <v>445</v>
      </c>
      <c r="O134" s="115" t="s">
        <v>446</v>
      </c>
      <c r="P134" s="115" t="s">
        <v>1484</v>
      </c>
      <c r="Q134" s="115" t="s">
        <v>1485</v>
      </c>
      <c r="R134" s="115" t="s">
        <v>241</v>
      </c>
      <c r="S134" s="115" t="s">
        <v>1486</v>
      </c>
      <c r="T134" s="115" t="s">
        <v>1487</v>
      </c>
      <c r="U134" s="115" t="s">
        <v>1488</v>
      </c>
      <c r="V134" s="115" t="s">
        <v>1489</v>
      </c>
      <c r="W134" s="115" t="s">
        <v>1490</v>
      </c>
      <c r="X134" s="115" t="s">
        <v>247</v>
      </c>
      <c r="Y134" s="115" t="s">
        <v>126</v>
      </c>
      <c r="Z134" s="117">
        <v>1</v>
      </c>
      <c r="AA134" s="115" t="s">
        <v>127</v>
      </c>
      <c r="AB134" s="115" t="s">
        <v>1173</v>
      </c>
      <c r="AC134" s="117">
        <v>0</v>
      </c>
      <c r="AD134" s="117">
        <v>0</v>
      </c>
      <c r="AE134" s="117">
        <v>1</v>
      </c>
      <c r="AF134" s="117">
        <v>0</v>
      </c>
      <c r="AG134" s="118"/>
      <c r="AH134" s="118"/>
      <c r="AI134" s="118"/>
      <c r="AJ134" s="115" t="s">
        <v>1491</v>
      </c>
      <c r="AK134" s="115"/>
      <c r="AL134" s="115"/>
      <c r="AM134" s="116"/>
      <c r="AN134" s="119"/>
      <c r="AO134" s="120"/>
      <c r="AP134" s="116"/>
      <c r="AQ134" s="119"/>
      <c r="AR134" s="120"/>
      <c r="AS134" s="116"/>
      <c r="AT134" s="121">
        <v>0</v>
      </c>
      <c r="AU134" s="120" t="s">
        <v>175</v>
      </c>
      <c r="AV134" s="117">
        <v>0</v>
      </c>
      <c r="AW134" s="121">
        <v>0</v>
      </c>
      <c r="AX134" s="120" t="s">
        <v>175</v>
      </c>
      <c r="AY134" s="122">
        <v>0</v>
      </c>
      <c r="AZ134" s="122">
        <v>0</v>
      </c>
      <c r="BA134" s="122">
        <v>0</v>
      </c>
      <c r="BB134" s="122">
        <v>0</v>
      </c>
      <c r="BC134" s="122">
        <v>0</v>
      </c>
      <c r="BD134" s="122">
        <v>0</v>
      </c>
      <c r="BE134" s="122">
        <v>0</v>
      </c>
      <c r="BF134" s="122">
        <v>0</v>
      </c>
      <c r="BG134" s="122">
        <v>0</v>
      </c>
      <c r="BH134" s="122">
        <v>0</v>
      </c>
      <c r="BI134" s="122">
        <v>0</v>
      </c>
      <c r="BJ134" s="122">
        <v>0</v>
      </c>
      <c r="BK134" s="122">
        <v>972000000</v>
      </c>
      <c r="BL134" s="122">
        <v>0</v>
      </c>
      <c r="BM134" s="122">
        <v>0</v>
      </c>
      <c r="BN134" s="122">
        <v>0</v>
      </c>
      <c r="BO134" s="122">
        <v>0</v>
      </c>
      <c r="BP134" s="122">
        <v>0</v>
      </c>
      <c r="BQ134" s="122">
        <v>0</v>
      </c>
      <c r="BR134" s="122">
        <v>0</v>
      </c>
      <c r="BS134" s="122">
        <v>0</v>
      </c>
      <c r="BT134" s="122">
        <v>972000000</v>
      </c>
      <c r="BU134" s="122">
        <v>0</v>
      </c>
      <c r="BV134" s="122">
        <v>1040040000</v>
      </c>
      <c r="BW134" s="122">
        <v>0</v>
      </c>
      <c r="BX134" s="122">
        <v>0</v>
      </c>
      <c r="BY134" s="122">
        <v>0</v>
      </c>
      <c r="BZ134" s="122">
        <v>0</v>
      </c>
      <c r="CA134" s="122">
        <v>0</v>
      </c>
      <c r="CB134" s="122">
        <v>0</v>
      </c>
      <c r="CC134" s="122">
        <v>0</v>
      </c>
      <c r="CD134" s="122">
        <v>0</v>
      </c>
      <c r="CE134" s="122">
        <v>1040040000</v>
      </c>
      <c r="CF134" s="122">
        <v>0</v>
      </c>
      <c r="CG134" s="122">
        <v>1112842800</v>
      </c>
      <c r="CH134" s="122">
        <v>0</v>
      </c>
      <c r="CI134" s="122">
        <v>0</v>
      </c>
      <c r="CJ134" s="122">
        <v>0</v>
      </c>
      <c r="CK134" s="122">
        <v>0</v>
      </c>
      <c r="CL134" s="122">
        <v>0</v>
      </c>
      <c r="CM134" s="122">
        <v>0</v>
      </c>
      <c r="CN134" s="122">
        <v>0</v>
      </c>
      <c r="CO134" s="122">
        <v>0</v>
      </c>
      <c r="CP134" s="122">
        <v>1112842800</v>
      </c>
      <c r="CQ134" s="122">
        <v>3124882800.000001</v>
      </c>
      <c r="CR134" s="115" t="s">
        <v>1492</v>
      </c>
      <c r="CS134" s="115" t="s">
        <v>1493</v>
      </c>
    </row>
    <row r="135" spans="1:97" ht="70.349999999999994" hidden="1" customHeight="1" x14ac:dyDescent="0.25">
      <c r="A135" s="114" t="s">
        <v>1494</v>
      </c>
      <c r="B135" s="115" t="s">
        <v>103</v>
      </c>
      <c r="C135" s="115" t="s">
        <v>104</v>
      </c>
      <c r="D135" s="115" t="s">
        <v>1495</v>
      </c>
      <c r="E135" s="116" t="s">
        <v>1496</v>
      </c>
      <c r="F135" s="115" t="s">
        <v>1203</v>
      </c>
      <c r="G135" s="115" t="s">
        <v>1204</v>
      </c>
      <c r="H135" s="115" t="s">
        <v>1205</v>
      </c>
      <c r="I135" s="116" t="s">
        <v>1497</v>
      </c>
      <c r="J135" s="115" t="s">
        <v>1162</v>
      </c>
      <c r="K135" s="115" t="s">
        <v>1163</v>
      </c>
      <c r="L135" s="115" t="s">
        <v>709</v>
      </c>
      <c r="M135" s="115" t="s">
        <v>1483</v>
      </c>
      <c r="N135" s="115" t="s">
        <v>445</v>
      </c>
      <c r="O135" s="115" t="s">
        <v>446</v>
      </c>
      <c r="P135" s="115" t="s">
        <v>1484</v>
      </c>
      <c r="Q135" s="115" t="s">
        <v>1485</v>
      </c>
      <c r="R135" s="115" t="s">
        <v>1498</v>
      </c>
      <c r="S135" s="115" t="s">
        <v>1499</v>
      </c>
      <c r="T135" s="115" t="s">
        <v>1500</v>
      </c>
      <c r="U135" s="115" t="s">
        <v>1501</v>
      </c>
      <c r="V135" s="115" t="s">
        <v>1502</v>
      </c>
      <c r="W135" s="115" t="s">
        <v>149</v>
      </c>
      <c r="X135" s="115" t="s">
        <v>125</v>
      </c>
      <c r="Y135" s="115" t="s">
        <v>126</v>
      </c>
      <c r="Z135" s="117">
        <v>793760</v>
      </c>
      <c r="AA135" s="115" t="s">
        <v>127</v>
      </c>
      <c r="AB135" s="115" t="s">
        <v>1173</v>
      </c>
      <c r="AC135" s="117">
        <v>0</v>
      </c>
      <c r="AD135" s="117">
        <v>0</v>
      </c>
      <c r="AE135" s="117">
        <v>0</v>
      </c>
      <c r="AF135" s="117">
        <v>793760</v>
      </c>
      <c r="AG135" s="118"/>
      <c r="AH135" s="118"/>
      <c r="AI135" s="118"/>
      <c r="AJ135" s="115"/>
      <c r="AK135" s="115"/>
      <c r="AL135" s="115"/>
      <c r="AM135" s="116"/>
      <c r="AN135" s="119"/>
      <c r="AO135" s="120"/>
      <c r="AP135" s="116"/>
      <c r="AQ135" s="119"/>
      <c r="AR135" s="120"/>
      <c r="AS135" s="116"/>
      <c r="AT135" s="121"/>
      <c r="AU135" s="120"/>
      <c r="AV135" s="117">
        <v>0</v>
      </c>
      <c r="AW135" s="121">
        <v>0</v>
      </c>
      <c r="AX135" s="120" t="s">
        <v>175</v>
      </c>
      <c r="AY135" s="122">
        <v>0</v>
      </c>
      <c r="AZ135" s="122">
        <v>0</v>
      </c>
      <c r="BA135" s="122">
        <v>0</v>
      </c>
      <c r="BB135" s="122">
        <v>0</v>
      </c>
      <c r="BC135" s="122">
        <v>0</v>
      </c>
      <c r="BD135" s="122">
        <v>0</v>
      </c>
      <c r="BE135" s="122">
        <v>400000000</v>
      </c>
      <c r="BF135" s="122">
        <v>0</v>
      </c>
      <c r="BG135" s="122">
        <v>0</v>
      </c>
      <c r="BH135" s="122">
        <v>89441840</v>
      </c>
      <c r="BI135" s="122">
        <v>489441840</v>
      </c>
      <c r="BJ135" s="122">
        <v>0</v>
      </c>
      <c r="BK135" s="122">
        <v>0</v>
      </c>
      <c r="BL135" s="122">
        <v>0</v>
      </c>
      <c r="BM135" s="122">
        <v>0</v>
      </c>
      <c r="BN135" s="122">
        <v>0</v>
      </c>
      <c r="BO135" s="122">
        <v>0</v>
      </c>
      <c r="BP135" s="122">
        <v>432000000</v>
      </c>
      <c r="BQ135" s="122">
        <v>0</v>
      </c>
      <c r="BR135" s="122">
        <v>0</v>
      </c>
      <c r="BS135" s="122">
        <v>89441840</v>
      </c>
      <c r="BT135" s="122">
        <v>521441839.99999988</v>
      </c>
      <c r="BU135" s="122">
        <v>0</v>
      </c>
      <c r="BV135" s="122">
        <v>0</v>
      </c>
      <c r="BW135" s="122">
        <v>0</v>
      </c>
      <c r="BX135" s="122">
        <v>0</v>
      </c>
      <c r="BY135" s="122">
        <v>0</v>
      </c>
      <c r="BZ135" s="122">
        <v>0</v>
      </c>
      <c r="CA135" s="122">
        <v>462240000</v>
      </c>
      <c r="CB135" s="122">
        <v>0</v>
      </c>
      <c r="CC135" s="122">
        <v>0</v>
      </c>
      <c r="CD135" s="122">
        <v>89441840</v>
      </c>
      <c r="CE135" s="122">
        <v>551681840</v>
      </c>
      <c r="CF135" s="122">
        <v>0</v>
      </c>
      <c r="CG135" s="122">
        <v>0</v>
      </c>
      <c r="CH135" s="122">
        <v>0</v>
      </c>
      <c r="CI135" s="122">
        <v>0</v>
      </c>
      <c r="CJ135" s="122">
        <v>0</v>
      </c>
      <c r="CK135" s="122">
        <v>0</v>
      </c>
      <c r="CL135" s="122">
        <v>494596800</v>
      </c>
      <c r="CM135" s="122">
        <v>0</v>
      </c>
      <c r="CN135" s="122">
        <v>0</v>
      </c>
      <c r="CO135" s="122">
        <v>89441840</v>
      </c>
      <c r="CP135" s="122">
        <v>584038640</v>
      </c>
      <c r="CQ135" s="122">
        <v>2146604160</v>
      </c>
      <c r="CR135" s="115" t="s">
        <v>1503</v>
      </c>
      <c r="CS135" s="115" t="s">
        <v>1504</v>
      </c>
    </row>
    <row r="136" spans="1:97" ht="70.349999999999994" hidden="1" customHeight="1" x14ac:dyDescent="0.25">
      <c r="A136" s="114" t="s">
        <v>1505</v>
      </c>
      <c r="B136" s="115" t="s">
        <v>139</v>
      </c>
      <c r="C136" s="115" t="s">
        <v>104</v>
      </c>
      <c r="D136" s="115" t="s">
        <v>1506</v>
      </c>
      <c r="E136" s="116" t="s">
        <v>1507</v>
      </c>
      <c r="F136" s="115" t="s">
        <v>551</v>
      </c>
      <c r="G136" s="115" t="s">
        <v>108</v>
      </c>
      <c r="H136" s="115" t="s">
        <v>1160</v>
      </c>
      <c r="I136" s="116" t="s">
        <v>1508</v>
      </c>
      <c r="J136" s="115" t="s">
        <v>1162</v>
      </c>
      <c r="K136" s="115" t="s">
        <v>1163</v>
      </c>
      <c r="L136" s="115" t="s">
        <v>709</v>
      </c>
      <c r="M136" s="115" t="s">
        <v>1483</v>
      </c>
      <c r="N136" s="115" t="s">
        <v>445</v>
      </c>
      <c r="O136" s="115" t="s">
        <v>446</v>
      </c>
      <c r="P136" s="115" t="s">
        <v>1484</v>
      </c>
      <c r="Q136" s="115" t="s">
        <v>1485</v>
      </c>
      <c r="R136" s="115" t="s">
        <v>1509</v>
      </c>
      <c r="S136" s="115" t="s">
        <v>1510</v>
      </c>
      <c r="T136" s="115" t="s">
        <v>1511</v>
      </c>
      <c r="U136" s="115" t="s">
        <v>1512</v>
      </c>
      <c r="V136" s="115" t="s">
        <v>1513</v>
      </c>
      <c r="W136" s="115" t="s">
        <v>149</v>
      </c>
      <c r="X136" s="115" t="s">
        <v>125</v>
      </c>
      <c r="Y136" s="115" t="s">
        <v>126</v>
      </c>
      <c r="Z136" s="117">
        <v>793760</v>
      </c>
      <c r="AA136" s="115" t="s">
        <v>127</v>
      </c>
      <c r="AB136" s="115" t="s">
        <v>1173</v>
      </c>
      <c r="AC136" s="117">
        <v>0</v>
      </c>
      <c r="AD136" s="117">
        <v>0</v>
      </c>
      <c r="AE136" s="117">
        <v>0</v>
      </c>
      <c r="AF136" s="117">
        <v>793760</v>
      </c>
      <c r="AG136" s="118"/>
      <c r="AH136" s="118"/>
      <c r="AI136" s="118"/>
      <c r="AJ136" s="115"/>
      <c r="AK136" s="115"/>
      <c r="AL136" s="115"/>
      <c r="AM136" s="116"/>
      <c r="AN136" s="119"/>
      <c r="AO136" s="120"/>
      <c r="AP136" s="116"/>
      <c r="AQ136" s="119"/>
      <c r="AR136" s="120"/>
      <c r="AS136" s="116"/>
      <c r="AT136" s="121"/>
      <c r="AU136" s="120"/>
      <c r="AV136" s="117">
        <v>0</v>
      </c>
      <c r="AW136" s="121">
        <v>0</v>
      </c>
      <c r="AX136" s="120" t="s">
        <v>175</v>
      </c>
      <c r="AY136" s="122">
        <v>0</v>
      </c>
      <c r="AZ136" s="122">
        <v>23958558755</v>
      </c>
      <c r="BA136" s="122">
        <v>0</v>
      </c>
      <c r="BB136" s="122">
        <v>0</v>
      </c>
      <c r="BC136" s="122">
        <v>0</v>
      </c>
      <c r="BD136" s="122">
        <v>0</v>
      </c>
      <c r="BE136" s="122">
        <v>0</v>
      </c>
      <c r="BF136" s="122">
        <v>0</v>
      </c>
      <c r="BG136" s="122">
        <v>0</v>
      </c>
      <c r="BH136" s="122">
        <v>0</v>
      </c>
      <c r="BI136" s="122">
        <v>23958558755</v>
      </c>
      <c r="BJ136" s="122">
        <v>0</v>
      </c>
      <c r="BK136" s="122">
        <v>25875243455.400002</v>
      </c>
      <c r="BL136" s="122">
        <v>0</v>
      </c>
      <c r="BM136" s="122">
        <v>0</v>
      </c>
      <c r="BN136" s="122">
        <v>0</v>
      </c>
      <c r="BO136" s="122">
        <v>0</v>
      </c>
      <c r="BP136" s="122">
        <v>0</v>
      </c>
      <c r="BQ136" s="122">
        <v>0</v>
      </c>
      <c r="BR136" s="122">
        <v>0</v>
      </c>
      <c r="BS136" s="122">
        <v>0</v>
      </c>
      <c r="BT136" s="122">
        <v>25875243455.400002</v>
      </c>
      <c r="BU136" s="122">
        <v>0</v>
      </c>
      <c r="BV136" s="122">
        <v>27686510497.278</v>
      </c>
      <c r="BW136" s="122">
        <v>0</v>
      </c>
      <c r="BX136" s="122">
        <v>0</v>
      </c>
      <c r="BY136" s="122">
        <v>0</v>
      </c>
      <c r="BZ136" s="122">
        <v>0</v>
      </c>
      <c r="CA136" s="122">
        <v>0</v>
      </c>
      <c r="CB136" s="122">
        <v>0</v>
      </c>
      <c r="CC136" s="122">
        <v>0</v>
      </c>
      <c r="CD136" s="122">
        <v>0</v>
      </c>
      <c r="CE136" s="122">
        <v>27686510497.278</v>
      </c>
      <c r="CF136" s="122">
        <v>0</v>
      </c>
      <c r="CG136" s="122">
        <v>29624566232.087471</v>
      </c>
      <c r="CH136" s="122">
        <v>0</v>
      </c>
      <c r="CI136" s="122">
        <v>0</v>
      </c>
      <c r="CJ136" s="122">
        <v>0</v>
      </c>
      <c r="CK136" s="122">
        <v>0</v>
      </c>
      <c r="CL136" s="122">
        <v>0</v>
      </c>
      <c r="CM136" s="122">
        <v>0</v>
      </c>
      <c r="CN136" s="122">
        <v>0</v>
      </c>
      <c r="CO136" s="122">
        <v>0</v>
      </c>
      <c r="CP136" s="122">
        <v>29624566232.087471</v>
      </c>
      <c r="CQ136" s="122">
        <v>107144878939.7655</v>
      </c>
      <c r="CR136" s="115" t="s">
        <v>1514</v>
      </c>
      <c r="CS136" s="115" t="s">
        <v>1515</v>
      </c>
    </row>
    <row r="137" spans="1:97" ht="70.349999999999994" hidden="1" customHeight="1" x14ac:dyDescent="0.25">
      <c r="A137" s="114" t="s">
        <v>1516</v>
      </c>
      <c r="B137" s="115" t="s">
        <v>179</v>
      </c>
      <c r="C137" s="115" t="s">
        <v>104</v>
      </c>
      <c r="D137" s="115" t="s">
        <v>1201</v>
      </c>
      <c r="E137" s="116" t="s">
        <v>1202</v>
      </c>
      <c r="F137" s="115" t="s">
        <v>1203</v>
      </c>
      <c r="G137" s="115" t="s">
        <v>1204</v>
      </c>
      <c r="H137" s="115" t="s">
        <v>1205</v>
      </c>
      <c r="I137" s="116" t="s">
        <v>1206</v>
      </c>
      <c r="J137" s="115" t="s">
        <v>1162</v>
      </c>
      <c r="K137" s="115" t="s">
        <v>1163</v>
      </c>
      <c r="L137" s="115" t="s">
        <v>709</v>
      </c>
      <c r="M137" s="115" t="s">
        <v>1483</v>
      </c>
      <c r="N137" s="115" t="s">
        <v>445</v>
      </c>
      <c r="O137" s="115" t="s">
        <v>446</v>
      </c>
      <c r="P137" s="115" t="s">
        <v>1484</v>
      </c>
      <c r="Q137" s="115" t="s">
        <v>1485</v>
      </c>
      <c r="R137" s="115" t="s">
        <v>1517</v>
      </c>
      <c r="S137" s="115" t="s">
        <v>1518</v>
      </c>
      <c r="T137" s="115" t="s">
        <v>1134</v>
      </c>
      <c r="U137" s="115" t="s">
        <v>1519</v>
      </c>
      <c r="V137" s="115" t="s">
        <v>1520</v>
      </c>
      <c r="W137" s="115" t="s">
        <v>1134</v>
      </c>
      <c r="X137" s="115" t="s">
        <v>125</v>
      </c>
      <c r="Y137" s="115" t="s">
        <v>126</v>
      </c>
      <c r="Z137" s="117">
        <v>16</v>
      </c>
      <c r="AA137" s="115" t="s">
        <v>186</v>
      </c>
      <c r="AB137" s="115" t="s">
        <v>1173</v>
      </c>
      <c r="AC137" s="117">
        <v>16</v>
      </c>
      <c r="AD137" s="117">
        <v>16</v>
      </c>
      <c r="AE137" s="117">
        <v>16</v>
      </c>
      <c r="AF137" s="117">
        <v>16</v>
      </c>
      <c r="AG137" s="118"/>
      <c r="AH137" s="118" t="s">
        <v>1521</v>
      </c>
      <c r="AI137" s="118" t="s">
        <v>1522</v>
      </c>
      <c r="AJ137" s="115" t="s">
        <v>1523</v>
      </c>
      <c r="AK137" s="115"/>
      <c r="AL137" s="115" t="s">
        <v>1524</v>
      </c>
      <c r="AM137" s="116">
        <v>0</v>
      </c>
      <c r="AN137" s="119">
        <v>0</v>
      </c>
      <c r="AO137" s="120" t="s">
        <v>175</v>
      </c>
      <c r="AP137" s="116">
        <v>16</v>
      </c>
      <c r="AQ137" s="119">
        <v>1</v>
      </c>
      <c r="AR137" s="120" t="s">
        <v>135</v>
      </c>
      <c r="AS137" s="116"/>
      <c r="AT137" s="121">
        <v>0</v>
      </c>
      <c r="AU137" s="120" t="s">
        <v>175</v>
      </c>
      <c r="AV137" s="117">
        <v>16</v>
      </c>
      <c r="AW137" s="121">
        <v>1</v>
      </c>
      <c r="AX137" s="120" t="s">
        <v>135</v>
      </c>
      <c r="AY137" s="122">
        <v>0</v>
      </c>
      <c r="AZ137" s="122">
        <v>13076408877.66468</v>
      </c>
      <c r="BA137" s="122">
        <v>0</v>
      </c>
      <c r="BB137" s="122">
        <v>6285698226</v>
      </c>
      <c r="BC137" s="122">
        <v>0</v>
      </c>
      <c r="BD137" s="122">
        <v>0</v>
      </c>
      <c r="BE137" s="122">
        <v>0</v>
      </c>
      <c r="BF137" s="122">
        <v>0</v>
      </c>
      <c r="BG137" s="122">
        <v>0</v>
      </c>
      <c r="BH137" s="122">
        <v>0</v>
      </c>
      <c r="BI137" s="122">
        <v>19362107103.66468</v>
      </c>
      <c r="BJ137" s="122">
        <v>0</v>
      </c>
      <c r="BK137" s="122">
        <v>13876351680.70961</v>
      </c>
      <c r="BL137" s="122">
        <v>0</v>
      </c>
      <c r="BM137" s="122">
        <v>6725697101.8200006</v>
      </c>
      <c r="BN137" s="122">
        <v>0</v>
      </c>
      <c r="BO137" s="122">
        <v>0</v>
      </c>
      <c r="BP137" s="122">
        <v>0</v>
      </c>
      <c r="BQ137" s="122">
        <v>0</v>
      </c>
      <c r="BR137" s="122">
        <v>0</v>
      </c>
      <c r="BS137" s="122">
        <v>0</v>
      </c>
      <c r="BT137" s="122">
        <v>20602048782.52961</v>
      </c>
      <c r="BU137" s="122">
        <v>0</v>
      </c>
      <c r="BV137" s="122">
        <v>14702111161.46789</v>
      </c>
      <c r="BW137" s="122">
        <v>0</v>
      </c>
      <c r="BX137" s="122">
        <v>7196495898.947401</v>
      </c>
      <c r="BY137" s="122">
        <v>0</v>
      </c>
      <c r="BZ137" s="122">
        <v>0</v>
      </c>
      <c r="CA137" s="122">
        <v>0</v>
      </c>
      <c r="CB137" s="122">
        <v>0</v>
      </c>
      <c r="CC137" s="122">
        <v>0</v>
      </c>
      <c r="CD137" s="122">
        <v>0</v>
      </c>
      <c r="CE137" s="122">
        <v>21898607060.415291</v>
      </c>
      <c r="CF137" s="122">
        <v>0</v>
      </c>
      <c r="CG137" s="122">
        <v>15576938697.66576</v>
      </c>
      <c r="CH137" s="122">
        <v>0</v>
      </c>
      <c r="CI137" s="122">
        <v>7628285652.8842459</v>
      </c>
      <c r="CJ137" s="122">
        <v>0</v>
      </c>
      <c r="CK137" s="122">
        <v>0</v>
      </c>
      <c r="CL137" s="122">
        <v>0</v>
      </c>
      <c r="CM137" s="122">
        <v>0</v>
      </c>
      <c r="CN137" s="122">
        <v>0</v>
      </c>
      <c r="CO137" s="122">
        <v>0</v>
      </c>
      <c r="CP137" s="122">
        <v>23205224350.550011</v>
      </c>
      <c r="CQ137" s="122">
        <v>85067987297.159592</v>
      </c>
      <c r="CR137" s="115" t="s">
        <v>1525</v>
      </c>
      <c r="CS137" s="115" t="s">
        <v>1526</v>
      </c>
    </row>
    <row r="138" spans="1:97" ht="70.349999999999994" hidden="1" customHeight="1" x14ac:dyDescent="0.25">
      <c r="A138" s="114" t="s">
        <v>1527</v>
      </c>
      <c r="B138" s="115" t="s">
        <v>254</v>
      </c>
      <c r="C138" s="115" t="s">
        <v>104</v>
      </c>
      <c r="D138" s="115" t="s">
        <v>1201</v>
      </c>
      <c r="E138" s="116" t="s">
        <v>1202</v>
      </c>
      <c r="F138" s="115" t="s">
        <v>1203</v>
      </c>
      <c r="G138" s="115" t="s">
        <v>1204</v>
      </c>
      <c r="H138" s="115" t="s">
        <v>1205</v>
      </c>
      <c r="I138" s="116" t="s">
        <v>1206</v>
      </c>
      <c r="J138" s="115" t="s">
        <v>1162</v>
      </c>
      <c r="K138" s="115" t="s">
        <v>1163</v>
      </c>
      <c r="L138" s="115" t="s">
        <v>709</v>
      </c>
      <c r="M138" s="115" t="s">
        <v>1483</v>
      </c>
      <c r="N138" s="115" t="s">
        <v>445</v>
      </c>
      <c r="O138" s="115" t="s">
        <v>446</v>
      </c>
      <c r="P138" s="115" t="s">
        <v>1484</v>
      </c>
      <c r="Q138" s="115" t="s">
        <v>1485</v>
      </c>
      <c r="R138" s="115" t="s">
        <v>1528</v>
      </c>
      <c r="S138" s="115" t="s">
        <v>1529</v>
      </c>
      <c r="T138" s="115" t="s">
        <v>1530</v>
      </c>
      <c r="U138" s="115" t="s">
        <v>1531</v>
      </c>
      <c r="V138" s="115" t="s">
        <v>1532</v>
      </c>
      <c r="W138" s="115" t="s">
        <v>1533</v>
      </c>
      <c r="X138" s="115" t="s">
        <v>125</v>
      </c>
      <c r="Y138" s="115" t="s">
        <v>126</v>
      </c>
      <c r="Z138" s="117">
        <v>10</v>
      </c>
      <c r="AA138" s="115" t="s">
        <v>127</v>
      </c>
      <c r="AB138" s="115" t="s">
        <v>1173</v>
      </c>
      <c r="AC138" s="117">
        <v>0</v>
      </c>
      <c r="AD138" s="117">
        <v>10</v>
      </c>
      <c r="AE138" s="117">
        <v>0</v>
      </c>
      <c r="AF138" s="117">
        <v>0</v>
      </c>
      <c r="AG138" s="118"/>
      <c r="AH138" s="118" t="s">
        <v>1534</v>
      </c>
      <c r="AI138" s="118" t="s">
        <v>1535</v>
      </c>
      <c r="AJ138" s="115"/>
      <c r="AK138" s="115"/>
      <c r="AL138" s="115"/>
      <c r="AM138" s="116"/>
      <c r="AN138" s="119"/>
      <c r="AO138" s="120"/>
      <c r="AP138" s="116">
        <v>17</v>
      </c>
      <c r="AQ138" s="119">
        <v>1</v>
      </c>
      <c r="AR138" s="120" t="s">
        <v>135</v>
      </c>
      <c r="AS138" s="116"/>
      <c r="AT138" s="121"/>
      <c r="AU138" s="120"/>
      <c r="AV138" s="117">
        <v>17</v>
      </c>
      <c r="AW138" s="121">
        <v>1</v>
      </c>
      <c r="AX138" s="120" t="s">
        <v>135</v>
      </c>
      <c r="AY138" s="122">
        <v>0</v>
      </c>
      <c r="AZ138" s="122">
        <v>0</v>
      </c>
      <c r="BA138" s="122">
        <v>0</v>
      </c>
      <c r="BB138" s="122">
        <v>0</v>
      </c>
      <c r="BC138" s="122">
        <v>0</v>
      </c>
      <c r="BD138" s="122">
        <v>0</v>
      </c>
      <c r="BE138" s="122">
        <v>0</v>
      </c>
      <c r="BF138" s="122">
        <v>0</v>
      </c>
      <c r="BG138" s="122">
        <v>0</v>
      </c>
      <c r="BH138" s="122">
        <v>0</v>
      </c>
      <c r="BI138" s="122">
        <v>0</v>
      </c>
      <c r="BJ138" s="122">
        <v>0</v>
      </c>
      <c r="BK138" s="122">
        <v>0</v>
      </c>
      <c r="BL138" s="122">
        <v>0</v>
      </c>
      <c r="BM138" s="122">
        <v>0</v>
      </c>
      <c r="BN138" s="122">
        <v>0</v>
      </c>
      <c r="BO138" s="122">
        <v>0</v>
      </c>
      <c r="BP138" s="122">
        <v>15000000000</v>
      </c>
      <c r="BQ138" s="122">
        <v>0</v>
      </c>
      <c r="BR138" s="122">
        <v>0</v>
      </c>
      <c r="BS138" s="122">
        <v>0</v>
      </c>
      <c r="BT138" s="122">
        <v>15000000000</v>
      </c>
      <c r="BU138" s="122">
        <v>0</v>
      </c>
      <c r="BV138" s="122">
        <v>0</v>
      </c>
      <c r="BW138" s="122">
        <v>0</v>
      </c>
      <c r="BX138" s="122">
        <v>0</v>
      </c>
      <c r="BY138" s="122">
        <v>0</v>
      </c>
      <c r="BZ138" s="122">
        <v>0</v>
      </c>
      <c r="CA138" s="122">
        <v>0</v>
      </c>
      <c r="CB138" s="122">
        <v>0</v>
      </c>
      <c r="CC138" s="122">
        <v>0</v>
      </c>
      <c r="CD138" s="122">
        <v>0</v>
      </c>
      <c r="CE138" s="122">
        <v>0</v>
      </c>
      <c r="CF138" s="122">
        <v>0</v>
      </c>
      <c r="CG138" s="122">
        <v>0</v>
      </c>
      <c r="CH138" s="122">
        <v>0</v>
      </c>
      <c r="CI138" s="122">
        <v>0</v>
      </c>
      <c r="CJ138" s="122">
        <v>0</v>
      </c>
      <c r="CK138" s="122">
        <v>0</v>
      </c>
      <c r="CL138" s="122">
        <v>0</v>
      </c>
      <c r="CM138" s="122">
        <v>0</v>
      </c>
      <c r="CN138" s="122">
        <v>0</v>
      </c>
      <c r="CO138" s="122">
        <v>0</v>
      </c>
      <c r="CP138" s="122">
        <v>0</v>
      </c>
      <c r="CQ138" s="122">
        <v>15000000000</v>
      </c>
      <c r="CR138" s="115" t="s">
        <v>1536</v>
      </c>
      <c r="CS138" s="115" t="s">
        <v>1537</v>
      </c>
    </row>
    <row r="139" spans="1:97" ht="70.349999999999994" hidden="1" customHeight="1" x14ac:dyDescent="0.25">
      <c r="A139" s="114" t="s">
        <v>1538</v>
      </c>
      <c r="B139" s="115" t="s">
        <v>374</v>
      </c>
      <c r="C139" s="115" t="s">
        <v>104</v>
      </c>
      <c r="D139" s="115" t="s">
        <v>1539</v>
      </c>
      <c r="E139" s="116" t="s">
        <v>1540</v>
      </c>
      <c r="F139" s="115" t="s">
        <v>1541</v>
      </c>
      <c r="G139" s="115" t="s">
        <v>108</v>
      </c>
      <c r="H139" s="115" t="s">
        <v>1542</v>
      </c>
      <c r="I139" s="116" t="s">
        <v>1543</v>
      </c>
      <c r="J139" s="115" t="s">
        <v>1162</v>
      </c>
      <c r="K139" s="115" t="s">
        <v>1163</v>
      </c>
      <c r="L139" s="115" t="s">
        <v>709</v>
      </c>
      <c r="M139" s="115" t="s">
        <v>1483</v>
      </c>
      <c r="N139" s="115" t="s">
        <v>445</v>
      </c>
      <c r="O139" s="115" t="s">
        <v>446</v>
      </c>
      <c r="P139" s="115" t="s">
        <v>1484</v>
      </c>
      <c r="Q139" s="115" t="s">
        <v>1485</v>
      </c>
      <c r="R139" s="115" t="s">
        <v>1544</v>
      </c>
      <c r="S139" s="115" t="s">
        <v>1545</v>
      </c>
      <c r="T139" s="115" t="s">
        <v>1546</v>
      </c>
      <c r="U139" s="115" t="s">
        <v>1547</v>
      </c>
      <c r="V139" s="115" t="s">
        <v>1548</v>
      </c>
      <c r="W139" s="115" t="s">
        <v>674</v>
      </c>
      <c r="X139" s="115" t="s">
        <v>125</v>
      </c>
      <c r="Y139" s="115" t="s">
        <v>126</v>
      </c>
      <c r="Z139" s="117">
        <v>4</v>
      </c>
      <c r="AA139" s="115" t="s">
        <v>127</v>
      </c>
      <c r="AB139" s="115" t="s">
        <v>1173</v>
      </c>
      <c r="AC139" s="117">
        <v>0</v>
      </c>
      <c r="AD139" s="117">
        <v>4</v>
      </c>
      <c r="AE139" s="117">
        <v>0</v>
      </c>
      <c r="AF139" s="117">
        <v>0</v>
      </c>
      <c r="AG139" s="118"/>
      <c r="AH139" s="118" t="s">
        <v>1549</v>
      </c>
      <c r="AI139" s="118" t="s">
        <v>1550</v>
      </c>
      <c r="AJ139" s="115"/>
      <c r="AK139" s="115"/>
      <c r="AL139" s="115"/>
      <c r="AM139" s="116"/>
      <c r="AN139" s="119"/>
      <c r="AO139" s="120"/>
      <c r="AP139" s="116">
        <v>6</v>
      </c>
      <c r="AQ139" s="119">
        <v>1</v>
      </c>
      <c r="AR139" s="120" t="s">
        <v>135</v>
      </c>
      <c r="AS139" s="116"/>
      <c r="AT139" s="121"/>
      <c r="AU139" s="120"/>
      <c r="AV139" s="117">
        <v>6</v>
      </c>
      <c r="AW139" s="121">
        <v>1</v>
      </c>
      <c r="AX139" s="120" t="s">
        <v>135</v>
      </c>
      <c r="AY139" s="122">
        <v>0</v>
      </c>
      <c r="AZ139" s="122">
        <v>0</v>
      </c>
      <c r="BA139" s="122">
        <v>0</v>
      </c>
      <c r="BB139" s="122">
        <v>0</v>
      </c>
      <c r="BC139" s="122">
        <v>0</v>
      </c>
      <c r="BD139" s="122">
        <v>0</v>
      </c>
      <c r="BE139" s="122">
        <v>2500000000</v>
      </c>
      <c r="BF139" s="122">
        <v>0</v>
      </c>
      <c r="BG139" s="122">
        <v>0</v>
      </c>
      <c r="BH139" s="122">
        <v>0</v>
      </c>
      <c r="BI139" s="122">
        <v>2500000000</v>
      </c>
      <c r="BJ139" s="122">
        <v>0</v>
      </c>
      <c r="BK139" s="122">
        <v>0</v>
      </c>
      <c r="BL139" s="122">
        <v>0</v>
      </c>
      <c r="BM139" s="122">
        <v>0</v>
      </c>
      <c r="BN139" s="122">
        <v>0</v>
      </c>
      <c r="BO139" s="122">
        <v>0</v>
      </c>
      <c r="BP139" s="122">
        <v>0</v>
      </c>
      <c r="BQ139" s="122">
        <v>0</v>
      </c>
      <c r="BR139" s="122">
        <v>0</v>
      </c>
      <c r="BS139" s="122">
        <v>0</v>
      </c>
      <c r="BT139" s="122">
        <v>0</v>
      </c>
      <c r="BU139" s="122">
        <v>0</v>
      </c>
      <c r="BV139" s="122">
        <v>0</v>
      </c>
      <c r="BW139" s="122">
        <v>0</v>
      </c>
      <c r="BX139" s="122">
        <v>0</v>
      </c>
      <c r="BY139" s="122">
        <v>0</v>
      </c>
      <c r="BZ139" s="122">
        <v>0</v>
      </c>
      <c r="CA139" s="122">
        <v>0</v>
      </c>
      <c r="CB139" s="122">
        <v>0</v>
      </c>
      <c r="CC139" s="122">
        <v>0</v>
      </c>
      <c r="CD139" s="122">
        <v>0</v>
      </c>
      <c r="CE139" s="122">
        <v>0</v>
      </c>
      <c r="CF139" s="122">
        <v>0</v>
      </c>
      <c r="CG139" s="122">
        <v>0</v>
      </c>
      <c r="CH139" s="122">
        <v>0</v>
      </c>
      <c r="CI139" s="122">
        <v>0</v>
      </c>
      <c r="CJ139" s="122">
        <v>0</v>
      </c>
      <c r="CK139" s="122">
        <v>0</v>
      </c>
      <c r="CL139" s="122">
        <v>0</v>
      </c>
      <c r="CM139" s="122">
        <v>0</v>
      </c>
      <c r="CN139" s="122">
        <v>0</v>
      </c>
      <c r="CO139" s="122">
        <v>0</v>
      </c>
      <c r="CP139" s="122">
        <v>0</v>
      </c>
      <c r="CQ139" s="122">
        <v>2500000000</v>
      </c>
      <c r="CR139" s="115" t="s">
        <v>1551</v>
      </c>
      <c r="CS139" s="115" t="s">
        <v>1552</v>
      </c>
    </row>
    <row r="140" spans="1:97" ht="70.349999999999994" hidden="1" customHeight="1" x14ac:dyDescent="0.25">
      <c r="A140" s="114" t="s">
        <v>1553</v>
      </c>
      <c r="B140" s="115" t="s">
        <v>444</v>
      </c>
      <c r="C140" s="115" t="s">
        <v>104</v>
      </c>
      <c r="D140" s="115" t="s">
        <v>1201</v>
      </c>
      <c r="E140" s="116" t="s">
        <v>1202</v>
      </c>
      <c r="F140" s="115" t="s">
        <v>1203</v>
      </c>
      <c r="G140" s="115" t="s">
        <v>1204</v>
      </c>
      <c r="H140" s="115" t="s">
        <v>1205</v>
      </c>
      <c r="I140" s="116" t="s">
        <v>1206</v>
      </c>
      <c r="J140" s="115" t="s">
        <v>1162</v>
      </c>
      <c r="K140" s="115" t="s">
        <v>1163</v>
      </c>
      <c r="L140" s="115" t="s">
        <v>709</v>
      </c>
      <c r="M140" s="115" t="s">
        <v>1483</v>
      </c>
      <c r="N140" s="115" t="s">
        <v>445</v>
      </c>
      <c r="O140" s="115" t="s">
        <v>446</v>
      </c>
      <c r="P140" s="115" t="s">
        <v>1484</v>
      </c>
      <c r="Q140" s="115" t="s">
        <v>1485</v>
      </c>
      <c r="R140" s="115" t="s">
        <v>1554</v>
      </c>
      <c r="S140" s="115" t="s">
        <v>1555</v>
      </c>
      <c r="T140" s="115" t="s">
        <v>1554</v>
      </c>
      <c r="U140" s="115" t="s">
        <v>1556</v>
      </c>
      <c r="V140" s="115" t="s">
        <v>1557</v>
      </c>
      <c r="W140" s="115" t="s">
        <v>1558</v>
      </c>
      <c r="X140" s="115" t="s">
        <v>125</v>
      </c>
      <c r="Y140" s="115" t="s">
        <v>126</v>
      </c>
      <c r="Z140" s="117">
        <v>5</v>
      </c>
      <c r="AA140" s="115" t="s">
        <v>127</v>
      </c>
      <c r="AB140" s="115" t="s">
        <v>1173</v>
      </c>
      <c r="AC140" s="117">
        <v>5</v>
      </c>
      <c r="AD140" s="117">
        <v>0</v>
      </c>
      <c r="AE140" s="117">
        <v>0</v>
      </c>
      <c r="AF140" s="117">
        <v>0</v>
      </c>
      <c r="AG140" s="118" t="s">
        <v>1559</v>
      </c>
      <c r="AH140" s="118"/>
      <c r="AI140" s="118"/>
      <c r="AJ140" s="115"/>
      <c r="AK140" s="115"/>
      <c r="AL140" s="115"/>
      <c r="AM140" s="116">
        <v>5</v>
      </c>
      <c r="AN140" s="119">
        <v>1</v>
      </c>
      <c r="AO140" s="120" t="s">
        <v>135</v>
      </c>
      <c r="AP140" s="116"/>
      <c r="AQ140" s="119"/>
      <c r="AR140" s="120"/>
      <c r="AS140" s="116"/>
      <c r="AT140" s="121"/>
      <c r="AU140" s="120"/>
      <c r="AV140" s="117">
        <v>5</v>
      </c>
      <c r="AW140" s="121">
        <v>1</v>
      </c>
      <c r="AX140" s="120" t="s">
        <v>135</v>
      </c>
      <c r="AY140" s="122">
        <v>0</v>
      </c>
      <c r="AZ140" s="122">
        <v>0</v>
      </c>
      <c r="BA140" s="122">
        <v>0</v>
      </c>
      <c r="BB140" s="122">
        <v>0</v>
      </c>
      <c r="BC140" s="122">
        <v>0</v>
      </c>
      <c r="BD140" s="122">
        <v>0</v>
      </c>
      <c r="BE140" s="122">
        <v>5000000000</v>
      </c>
      <c r="BF140" s="122">
        <v>0</v>
      </c>
      <c r="BG140" s="122">
        <v>0</v>
      </c>
      <c r="BH140" s="122">
        <v>0</v>
      </c>
      <c r="BI140" s="122">
        <v>5000000000</v>
      </c>
      <c r="BJ140" s="122">
        <v>0</v>
      </c>
      <c r="BK140" s="122">
        <v>0</v>
      </c>
      <c r="BL140" s="122">
        <v>0</v>
      </c>
      <c r="BM140" s="122">
        <v>0</v>
      </c>
      <c r="BN140" s="122">
        <v>0</v>
      </c>
      <c r="BO140" s="122">
        <v>0</v>
      </c>
      <c r="BP140" s="122">
        <v>0</v>
      </c>
      <c r="BQ140" s="122">
        <v>0</v>
      </c>
      <c r="BR140" s="122">
        <v>0</v>
      </c>
      <c r="BS140" s="122">
        <v>0</v>
      </c>
      <c r="BT140" s="122">
        <v>0</v>
      </c>
      <c r="BU140" s="122">
        <v>0</v>
      </c>
      <c r="BV140" s="122">
        <v>0</v>
      </c>
      <c r="BW140" s="122">
        <v>0</v>
      </c>
      <c r="BX140" s="122">
        <v>0</v>
      </c>
      <c r="BY140" s="122">
        <v>0</v>
      </c>
      <c r="BZ140" s="122">
        <v>0</v>
      </c>
      <c r="CA140" s="122">
        <v>0</v>
      </c>
      <c r="CB140" s="122">
        <v>0</v>
      </c>
      <c r="CC140" s="122">
        <v>0</v>
      </c>
      <c r="CD140" s="122">
        <v>0</v>
      </c>
      <c r="CE140" s="122">
        <v>0</v>
      </c>
      <c r="CF140" s="122">
        <v>0</v>
      </c>
      <c r="CG140" s="122">
        <v>0</v>
      </c>
      <c r="CH140" s="122">
        <v>0</v>
      </c>
      <c r="CI140" s="122">
        <v>0</v>
      </c>
      <c r="CJ140" s="122">
        <v>0</v>
      </c>
      <c r="CK140" s="122">
        <v>0</v>
      </c>
      <c r="CL140" s="122">
        <v>0</v>
      </c>
      <c r="CM140" s="122">
        <v>0</v>
      </c>
      <c r="CN140" s="122">
        <v>0</v>
      </c>
      <c r="CO140" s="122">
        <v>0</v>
      </c>
      <c r="CP140" s="122">
        <v>0</v>
      </c>
      <c r="CQ140" s="122">
        <v>5000000000</v>
      </c>
      <c r="CR140" s="115" t="s">
        <v>1551</v>
      </c>
      <c r="CS140" s="115" t="s">
        <v>1560</v>
      </c>
    </row>
    <row r="141" spans="1:97" ht="70.349999999999994" hidden="1" customHeight="1" x14ac:dyDescent="0.25">
      <c r="A141" s="114" t="s">
        <v>1561</v>
      </c>
      <c r="B141" s="115" t="s">
        <v>463</v>
      </c>
      <c r="C141" s="115" t="s">
        <v>104</v>
      </c>
      <c r="D141" s="115" t="s">
        <v>1201</v>
      </c>
      <c r="E141" s="116" t="s">
        <v>1202</v>
      </c>
      <c r="F141" s="115" t="s">
        <v>1203</v>
      </c>
      <c r="G141" s="115" t="s">
        <v>1204</v>
      </c>
      <c r="H141" s="115" t="s">
        <v>1205</v>
      </c>
      <c r="I141" s="116" t="s">
        <v>1206</v>
      </c>
      <c r="J141" s="115" t="s">
        <v>1162</v>
      </c>
      <c r="K141" s="115" t="s">
        <v>1163</v>
      </c>
      <c r="L141" s="115" t="s">
        <v>709</v>
      </c>
      <c r="M141" s="115" t="s">
        <v>1483</v>
      </c>
      <c r="N141" s="115" t="s">
        <v>445</v>
      </c>
      <c r="O141" s="115" t="s">
        <v>446</v>
      </c>
      <c r="P141" s="115" t="s">
        <v>1484</v>
      </c>
      <c r="Q141" s="115" t="s">
        <v>1485</v>
      </c>
      <c r="R141" s="115" t="s">
        <v>1562</v>
      </c>
      <c r="S141" s="115" t="s">
        <v>1563</v>
      </c>
      <c r="T141" s="115" t="s">
        <v>1564</v>
      </c>
      <c r="U141" s="115" t="s">
        <v>1565</v>
      </c>
      <c r="V141" s="115" t="s">
        <v>1566</v>
      </c>
      <c r="W141" s="115" t="s">
        <v>1134</v>
      </c>
      <c r="X141" s="115" t="s">
        <v>125</v>
      </c>
      <c r="Y141" s="115" t="s">
        <v>126</v>
      </c>
      <c r="Z141" s="117">
        <v>26</v>
      </c>
      <c r="AA141" s="115" t="s">
        <v>186</v>
      </c>
      <c r="AB141" s="115" t="s">
        <v>1173</v>
      </c>
      <c r="AC141" s="117">
        <v>26</v>
      </c>
      <c r="AD141" s="117">
        <v>26</v>
      </c>
      <c r="AE141" s="117">
        <v>26</v>
      </c>
      <c r="AF141" s="117">
        <v>26</v>
      </c>
      <c r="AG141" s="118"/>
      <c r="AH141" s="118" t="s">
        <v>1567</v>
      </c>
      <c r="AI141" s="118" t="s">
        <v>1568</v>
      </c>
      <c r="AJ141" s="115" t="s">
        <v>1569</v>
      </c>
      <c r="AK141" s="115"/>
      <c r="AL141" s="115" t="s">
        <v>1570</v>
      </c>
      <c r="AM141" s="116">
        <v>0</v>
      </c>
      <c r="AN141" s="119">
        <v>0</v>
      </c>
      <c r="AO141" s="120" t="s">
        <v>175</v>
      </c>
      <c r="AP141" s="116">
        <v>52</v>
      </c>
      <c r="AQ141" s="119">
        <v>1</v>
      </c>
      <c r="AR141" s="120" t="s">
        <v>135</v>
      </c>
      <c r="AS141" s="116"/>
      <c r="AT141" s="121">
        <v>0</v>
      </c>
      <c r="AU141" s="120" t="s">
        <v>175</v>
      </c>
      <c r="AV141" s="117">
        <v>52</v>
      </c>
      <c r="AW141" s="121">
        <v>1</v>
      </c>
      <c r="AX141" s="120" t="s">
        <v>135</v>
      </c>
      <c r="AY141" s="122">
        <v>0</v>
      </c>
      <c r="AZ141" s="122">
        <v>300000000</v>
      </c>
      <c r="BA141" s="122">
        <v>0</v>
      </c>
      <c r="BB141" s="122">
        <v>0</v>
      </c>
      <c r="BC141" s="122">
        <v>0</v>
      </c>
      <c r="BD141" s="122">
        <v>0</v>
      </c>
      <c r="BE141" s="122">
        <v>0</v>
      </c>
      <c r="BF141" s="122">
        <v>0</v>
      </c>
      <c r="BG141" s="122">
        <v>0</v>
      </c>
      <c r="BH141" s="122">
        <v>0</v>
      </c>
      <c r="BI141" s="122">
        <v>300000000</v>
      </c>
      <c r="BJ141" s="122">
        <v>0</v>
      </c>
      <c r="BK141" s="122">
        <v>324000000</v>
      </c>
      <c r="BL141" s="122">
        <v>0</v>
      </c>
      <c r="BM141" s="122">
        <v>0</v>
      </c>
      <c r="BN141" s="122">
        <v>0</v>
      </c>
      <c r="BO141" s="122">
        <v>0</v>
      </c>
      <c r="BP141" s="122">
        <v>0</v>
      </c>
      <c r="BQ141" s="122">
        <v>0</v>
      </c>
      <c r="BR141" s="122">
        <v>0</v>
      </c>
      <c r="BS141" s="122">
        <v>0</v>
      </c>
      <c r="BT141" s="122">
        <v>324000000</v>
      </c>
      <c r="BU141" s="122">
        <v>0</v>
      </c>
      <c r="BV141" s="122">
        <v>346680000</v>
      </c>
      <c r="BW141" s="122">
        <v>0</v>
      </c>
      <c r="BX141" s="122">
        <v>0</v>
      </c>
      <c r="BY141" s="122">
        <v>0</v>
      </c>
      <c r="BZ141" s="122">
        <v>0</v>
      </c>
      <c r="CA141" s="122">
        <v>0</v>
      </c>
      <c r="CB141" s="122">
        <v>0</v>
      </c>
      <c r="CC141" s="122">
        <v>0</v>
      </c>
      <c r="CD141" s="122">
        <v>0</v>
      </c>
      <c r="CE141" s="122">
        <v>346680000</v>
      </c>
      <c r="CF141" s="122">
        <v>0</v>
      </c>
      <c r="CG141" s="122">
        <v>370947600</v>
      </c>
      <c r="CH141" s="122">
        <v>0</v>
      </c>
      <c r="CI141" s="122">
        <v>0</v>
      </c>
      <c r="CJ141" s="122">
        <v>0</v>
      </c>
      <c r="CK141" s="122">
        <v>0</v>
      </c>
      <c r="CL141" s="122">
        <v>0</v>
      </c>
      <c r="CM141" s="122">
        <v>0</v>
      </c>
      <c r="CN141" s="122">
        <v>0</v>
      </c>
      <c r="CO141" s="122">
        <v>0</v>
      </c>
      <c r="CP141" s="122">
        <v>370947600</v>
      </c>
      <c r="CQ141" s="122">
        <v>1341627600</v>
      </c>
      <c r="CR141" s="115"/>
      <c r="CS141" s="115" t="s">
        <v>1571</v>
      </c>
    </row>
    <row r="142" spans="1:97" ht="70.349999999999994" hidden="1" customHeight="1" x14ac:dyDescent="0.25">
      <c r="A142" s="114" t="s">
        <v>1572</v>
      </c>
      <c r="B142" s="115" t="s">
        <v>478</v>
      </c>
      <c r="C142" s="115" t="s">
        <v>104</v>
      </c>
      <c r="D142" s="115" t="s">
        <v>1573</v>
      </c>
      <c r="E142" s="116" t="s">
        <v>1574</v>
      </c>
      <c r="F142" s="115" t="s">
        <v>551</v>
      </c>
      <c r="G142" s="115" t="s">
        <v>1204</v>
      </c>
      <c r="H142" s="115" t="s">
        <v>1366</v>
      </c>
      <c r="I142" s="116" t="s">
        <v>1053</v>
      </c>
      <c r="J142" s="115" t="s">
        <v>1162</v>
      </c>
      <c r="K142" s="115" t="s">
        <v>1163</v>
      </c>
      <c r="L142" s="115" t="s">
        <v>709</v>
      </c>
      <c r="M142" s="115" t="s">
        <v>1483</v>
      </c>
      <c r="N142" s="115" t="s">
        <v>445</v>
      </c>
      <c r="O142" s="115" t="s">
        <v>446</v>
      </c>
      <c r="P142" s="115" t="s">
        <v>1484</v>
      </c>
      <c r="Q142" s="115" t="s">
        <v>1485</v>
      </c>
      <c r="R142" s="115" t="s">
        <v>1575</v>
      </c>
      <c r="S142" s="115" t="s">
        <v>1576</v>
      </c>
      <c r="T142" s="115" t="s">
        <v>1575</v>
      </c>
      <c r="U142" s="115" t="s">
        <v>1577</v>
      </c>
      <c r="V142" s="115" t="s">
        <v>1578</v>
      </c>
      <c r="W142" s="115" t="s">
        <v>1579</v>
      </c>
      <c r="X142" s="115" t="s">
        <v>125</v>
      </c>
      <c r="Y142" s="115" t="s">
        <v>126</v>
      </c>
      <c r="Z142" s="117">
        <v>1</v>
      </c>
      <c r="AA142" s="115" t="s">
        <v>127</v>
      </c>
      <c r="AB142" s="115" t="s">
        <v>1173</v>
      </c>
      <c r="AC142" s="117">
        <v>0</v>
      </c>
      <c r="AD142" s="117">
        <v>0</v>
      </c>
      <c r="AE142" s="117">
        <v>0</v>
      </c>
      <c r="AF142" s="117">
        <v>1</v>
      </c>
      <c r="AG142" s="118"/>
      <c r="AH142" s="118"/>
      <c r="AI142" s="118"/>
      <c r="AJ142" s="115"/>
      <c r="AK142" s="115"/>
      <c r="AL142" s="115" t="s">
        <v>1580</v>
      </c>
      <c r="AM142" s="116"/>
      <c r="AN142" s="119"/>
      <c r="AO142" s="120"/>
      <c r="AP142" s="116"/>
      <c r="AQ142" s="119"/>
      <c r="AR142" s="120"/>
      <c r="AS142" s="116"/>
      <c r="AT142" s="121"/>
      <c r="AU142" s="120"/>
      <c r="AV142" s="117">
        <v>0</v>
      </c>
      <c r="AW142" s="121">
        <v>0</v>
      </c>
      <c r="AX142" s="120" t="s">
        <v>175</v>
      </c>
      <c r="AY142" s="122">
        <v>0</v>
      </c>
      <c r="AZ142" s="122">
        <v>0</v>
      </c>
      <c r="BA142" s="122">
        <v>0</v>
      </c>
      <c r="BB142" s="122">
        <v>0</v>
      </c>
      <c r="BC142" s="122">
        <v>0</v>
      </c>
      <c r="BD142" s="122">
        <v>0</v>
      </c>
      <c r="BE142" s="122">
        <v>0</v>
      </c>
      <c r="BF142" s="122">
        <v>0</v>
      </c>
      <c r="BG142" s="122">
        <v>0</v>
      </c>
      <c r="BH142" s="122">
        <v>0</v>
      </c>
      <c r="BI142" s="122">
        <v>0</v>
      </c>
      <c r="BJ142" s="122">
        <v>0</v>
      </c>
      <c r="BK142" s="122">
        <v>0</v>
      </c>
      <c r="BL142" s="122">
        <v>0</v>
      </c>
      <c r="BM142" s="122">
        <v>0</v>
      </c>
      <c r="BN142" s="122">
        <v>0</v>
      </c>
      <c r="BO142" s="122">
        <v>0</v>
      </c>
      <c r="BP142" s="122">
        <v>0</v>
      </c>
      <c r="BQ142" s="122">
        <v>0</v>
      </c>
      <c r="BR142" s="122">
        <v>0</v>
      </c>
      <c r="BS142" s="122">
        <v>0</v>
      </c>
      <c r="BT142" s="122">
        <v>0</v>
      </c>
      <c r="BU142" s="122">
        <v>0</v>
      </c>
      <c r="BV142" s="122">
        <v>0</v>
      </c>
      <c r="BW142" s="122">
        <v>0</v>
      </c>
      <c r="BX142" s="122">
        <v>0</v>
      </c>
      <c r="BY142" s="122">
        <v>0</v>
      </c>
      <c r="BZ142" s="122">
        <v>0</v>
      </c>
      <c r="CA142" s="122">
        <v>0</v>
      </c>
      <c r="CB142" s="122">
        <v>0</v>
      </c>
      <c r="CC142" s="122">
        <v>0</v>
      </c>
      <c r="CD142" s="122">
        <v>0</v>
      </c>
      <c r="CE142" s="122">
        <v>0</v>
      </c>
      <c r="CF142" s="122">
        <v>0</v>
      </c>
      <c r="CG142" s="122">
        <v>0</v>
      </c>
      <c r="CH142" s="122">
        <v>0</v>
      </c>
      <c r="CI142" s="122">
        <v>0</v>
      </c>
      <c r="CJ142" s="122">
        <v>0</v>
      </c>
      <c r="CK142" s="122">
        <v>0</v>
      </c>
      <c r="CL142" s="122">
        <v>0</v>
      </c>
      <c r="CM142" s="122">
        <v>0</v>
      </c>
      <c r="CN142" s="122">
        <v>0</v>
      </c>
      <c r="CO142" s="122">
        <v>0</v>
      </c>
      <c r="CP142" s="122">
        <v>0</v>
      </c>
      <c r="CQ142" s="122">
        <v>0</v>
      </c>
      <c r="CR142" s="115"/>
      <c r="CS142" s="115" t="s">
        <v>1581</v>
      </c>
    </row>
    <row r="143" spans="1:97" ht="70.349999999999994" hidden="1" customHeight="1" x14ac:dyDescent="0.25">
      <c r="A143" s="114" t="s">
        <v>1582</v>
      </c>
      <c r="B143" s="115" t="s">
        <v>668</v>
      </c>
      <c r="C143" s="115" t="s">
        <v>104</v>
      </c>
      <c r="D143" s="115" t="s">
        <v>1573</v>
      </c>
      <c r="E143" s="116" t="s">
        <v>1574</v>
      </c>
      <c r="F143" s="115" t="s">
        <v>551</v>
      </c>
      <c r="G143" s="115" t="s">
        <v>1204</v>
      </c>
      <c r="H143" s="115" t="s">
        <v>1366</v>
      </c>
      <c r="I143" s="116" t="s">
        <v>1053</v>
      </c>
      <c r="J143" s="115" t="s">
        <v>1162</v>
      </c>
      <c r="K143" s="115" t="s">
        <v>1163</v>
      </c>
      <c r="L143" s="115" t="s">
        <v>709</v>
      </c>
      <c r="M143" s="115" t="s">
        <v>1483</v>
      </c>
      <c r="N143" s="115" t="s">
        <v>445</v>
      </c>
      <c r="O143" s="115" t="s">
        <v>446</v>
      </c>
      <c r="P143" s="115" t="s">
        <v>1484</v>
      </c>
      <c r="Q143" s="115" t="s">
        <v>1485</v>
      </c>
      <c r="R143" s="115" t="s">
        <v>1583</v>
      </c>
      <c r="S143" s="115" t="s">
        <v>1584</v>
      </c>
      <c r="T143" s="115" t="s">
        <v>1583</v>
      </c>
      <c r="U143" s="115" t="s">
        <v>1585</v>
      </c>
      <c r="V143" s="115" t="s">
        <v>1586</v>
      </c>
      <c r="W143" s="115" t="s">
        <v>1579</v>
      </c>
      <c r="X143" s="115" t="s">
        <v>125</v>
      </c>
      <c r="Y143" s="115" t="s">
        <v>126</v>
      </c>
      <c r="Z143" s="117">
        <v>3</v>
      </c>
      <c r="AA143" s="115" t="s">
        <v>127</v>
      </c>
      <c r="AB143" s="115" t="s">
        <v>1173</v>
      </c>
      <c r="AC143" s="117">
        <v>0</v>
      </c>
      <c r="AD143" s="117">
        <v>1</v>
      </c>
      <c r="AE143" s="117">
        <v>2</v>
      </c>
      <c r="AF143" s="117">
        <v>0</v>
      </c>
      <c r="AG143" s="118"/>
      <c r="AH143" s="118" t="s">
        <v>1587</v>
      </c>
      <c r="AI143" s="118" t="s">
        <v>1588</v>
      </c>
      <c r="AJ143" s="115"/>
      <c r="AK143" s="115"/>
      <c r="AL143" s="115"/>
      <c r="AM143" s="116"/>
      <c r="AN143" s="119"/>
      <c r="AO143" s="120"/>
      <c r="AP143" s="116">
        <v>1</v>
      </c>
      <c r="AQ143" s="119">
        <v>1</v>
      </c>
      <c r="AR143" s="120" t="s">
        <v>135</v>
      </c>
      <c r="AS143" s="116"/>
      <c r="AT143" s="121">
        <v>0</v>
      </c>
      <c r="AU143" s="120" t="s">
        <v>175</v>
      </c>
      <c r="AV143" s="117">
        <v>1</v>
      </c>
      <c r="AW143" s="121">
        <v>0.33333333333333331</v>
      </c>
      <c r="AX143" s="120" t="s">
        <v>235</v>
      </c>
      <c r="AY143" s="122">
        <v>0</v>
      </c>
      <c r="AZ143" s="122">
        <v>0</v>
      </c>
      <c r="BA143" s="122">
        <v>0</v>
      </c>
      <c r="BB143" s="122">
        <v>0</v>
      </c>
      <c r="BC143" s="122">
        <v>0</v>
      </c>
      <c r="BD143" s="122">
        <v>0</v>
      </c>
      <c r="BE143" s="122">
        <v>6101850000</v>
      </c>
      <c r="BF143" s="122">
        <v>0</v>
      </c>
      <c r="BG143" s="122">
        <v>7700000000</v>
      </c>
      <c r="BH143" s="122">
        <v>0</v>
      </c>
      <c r="BI143" s="122">
        <v>13801850000</v>
      </c>
      <c r="BJ143" s="122">
        <v>0</v>
      </c>
      <c r="BK143" s="122">
        <v>0</v>
      </c>
      <c r="BL143" s="122">
        <v>0</v>
      </c>
      <c r="BM143" s="122">
        <v>0</v>
      </c>
      <c r="BN143" s="122">
        <v>0</v>
      </c>
      <c r="BO143" s="122">
        <v>0</v>
      </c>
      <c r="BP143" s="122">
        <v>14407400000</v>
      </c>
      <c r="BQ143" s="122">
        <v>0</v>
      </c>
      <c r="BR143" s="122">
        <v>0</v>
      </c>
      <c r="BS143" s="122">
        <v>0</v>
      </c>
      <c r="BT143" s="122">
        <v>14407400000</v>
      </c>
      <c r="BU143" s="122">
        <v>0</v>
      </c>
      <c r="BV143" s="122">
        <v>0</v>
      </c>
      <c r="BW143" s="122">
        <v>0</v>
      </c>
      <c r="BX143" s="122">
        <v>0</v>
      </c>
      <c r="BY143" s="122">
        <v>0</v>
      </c>
      <c r="BZ143" s="122">
        <v>0</v>
      </c>
      <c r="CA143" s="122">
        <v>20509250000</v>
      </c>
      <c r="CB143" s="122">
        <v>0</v>
      </c>
      <c r="CC143" s="122">
        <v>0</v>
      </c>
      <c r="CD143" s="122">
        <v>0</v>
      </c>
      <c r="CE143" s="122">
        <v>20509250000</v>
      </c>
      <c r="CF143" s="122">
        <v>0</v>
      </c>
      <c r="CG143" s="122">
        <v>0</v>
      </c>
      <c r="CH143" s="122">
        <v>0</v>
      </c>
      <c r="CI143" s="122">
        <v>0</v>
      </c>
      <c r="CJ143" s="122">
        <v>0</v>
      </c>
      <c r="CK143" s="122">
        <v>0</v>
      </c>
      <c r="CL143" s="122">
        <v>0</v>
      </c>
      <c r="CM143" s="122">
        <v>0</v>
      </c>
      <c r="CN143" s="122">
        <v>0</v>
      </c>
      <c r="CO143" s="122">
        <v>0</v>
      </c>
      <c r="CP143" s="122">
        <v>0</v>
      </c>
      <c r="CQ143" s="122">
        <v>48718500000</v>
      </c>
      <c r="CR143" s="115" t="s">
        <v>1514</v>
      </c>
      <c r="CS143" s="115" t="s">
        <v>1589</v>
      </c>
    </row>
    <row r="144" spans="1:97" ht="70.349999999999994" hidden="1" customHeight="1" x14ac:dyDescent="0.25">
      <c r="A144" s="114" t="s">
        <v>1590</v>
      </c>
      <c r="B144" s="115" t="s">
        <v>682</v>
      </c>
      <c r="C144" s="115" t="s">
        <v>104</v>
      </c>
      <c r="D144" s="115" t="s">
        <v>1201</v>
      </c>
      <c r="E144" s="116" t="s">
        <v>1202</v>
      </c>
      <c r="F144" s="115" t="s">
        <v>1203</v>
      </c>
      <c r="G144" s="115" t="s">
        <v>1204</v>
      </c>
      <c r="H144" s="115" t="s">
        <v>1205</v>
      </c>
      <c r="I144" s="116" t="s">
        <v>1206</v>
      </c>
      <c r="J144" s="115" t="s">
        <v>1162</v>
      </c>
      <c r="K144" s="115" t="s">
        <v>1163</v>
      </c>
      <c r="L144" s="115" t="s">
        <v>709</v>
      </c>
      <c r="M144" s="115" t="s">
        <v>1483</v>
      </c>
      <c r="N144" s="115" t="s">
        <v>445</v>
      </c>
      <c r="O144" s="115" t="s">
        <v>446</v>
      </c>
      <c r="P144" s="115" t="s">
        <v>1484</v>
      </c>
      <c r="Q144" s="115" t="s">
        <v>1485</v>
      </c>
      <c r="R144" s="115" t="s">
        <v>785</v>
      </c>
      <c r="S144" s="115" t="s">
        <v>1591</v>
      </c>
      <c r="T144" s="115" t="s">
        <v>1289</v>
      </c>
      <c r="U144" s="115" t="s">
        <v>1592</v>
      </c>
      <c r="V144" s="115" t="s">
        <v>1291</v>
      </c>
      <c r="W144" s="115" t="s">
        <v>1292</v>
      </c>
      <c r="X144" s="115" t="s">
        <v>125</v>
      </c>
      <c r="Y144" s="115" t="s">
        <v>126</v>
      </c>
      <c r="Z144" s="117">
        <v>1</v>
      </c>
      <c r="AA144" s="115" t="s">
        <v>127</v>
      </c>
      <c r="AB144" s="115" t="s">
        <v>1173</v>
      </c>
      <c r="AC144" s="117">
        <v>0</v>
      </c>
      <c r="AD144" s="117">
        <v>0</v>
      </c>
      <c r="AE144" s="117">
        <v>1</v>
      </c>
      <c r="AF144" s="117">
        <v>0</v>
      </c>
      <c r="AG144" s="118"/>
      <c r="AH144" s="118"/>
      <c r="AI144" s="118"/>
      <c r="AJ144" s="115" t="s">
        <v>1593</v>
      </c>
      <c r="AK144" s="115"/>
      <c r="AL144" s="115"/>
      <c r="AM144" s="116"/>
      <c r="AN144" s="119"/>
      <c r="AO144" s="120"/>
      <c r="AP144" s="116"/>
      <c r="AQ144" s="119"/>
      <c r="AR144" s="120"/>
      <c r="AS144" s="116"/>
      <c r="AT144" s="121">
        <v>0</v>
      </c>
      <c r="AU144" s="120" t="s">
        <v>175</v>
      </c>
      <c r="AV144" s="117">
        <v>0</v>
      </c>
      <c r="AW144" s="121">
        <v>0</v>
      </c>
      <c r="AX144" s="120" t="s">
        <v>175</v>
      </c>
      <c r="AY144" s="122">
        <v>0</v>
      </c>
      <c r="AZ144" s="122">
        <v>0</v>
      </c>
      <c r="BA144" s="122">
        <v>0</v>
      </c>
      <c r="BB144" s="122">
        <v>0</v>
      </c>
      <c r="BC144" s="122">
        <v>0</v>
      </c>
      <c r="BD144" s="122">
        <v>0</v>
      </c>
      <c r="BE144" s="122">
        <v>0</v>
      </c>
      <c r="BF144" s="122">
        <v>0</v>
      </c>
      <c r="BG144" s="122">
        <v>2950000000</v>
      </c>
      <c r="BH144" s="122">
        <v>0</v>
      </c>
      <c r="BI144" s="122">
        <v>2950000000</v>
      </c>
      <c r="BJ144" s="122">
        <v>0</v>
      </c>
      <c r="BK144" s="122">
        <v>0</v>
      </c>
      <c r="BL144" s="122">
        <v>0</v>
      </c>
      <c r="BM144" s="122">
        <v>0</v>
      </c>
      <c r="BN144" s="122">
        <v>0</v>
      </c>
      <c r="BO144" s="122">
        <v>0</v>
      </c>
      <c r="BP144" s="122">
        <v>0</v>
      </c>
      <c r="BQ144" s="122">
        <v>0</v>
      </c>
      <c r="BR144" s="122">
        <v>0</v>
      </c>
      <c r="BS144" s="122">
        <v>0</v>
      </c>
      <c r="BT144" s="122">
        <v>0</v>
      </c>
      <c r="BU144" s="122">
        <v>0</v>
      </c>
      <c r="BV144" s="122">
        <v>0</v>
      </c>
      <c r="BW144" s="122">
        <v>0</v>
      </c>
      <c r="BX144" s="122">
        <v>0</v>
      </c>
      <c r="BY144" s="122">
        <v>0</v>
      </c>
      <c r="BZ144" s="122">
        <v>0</v>
      </c>
      <c r="CA144" s="122">
        <v>0</v>
      </c>
      <c r="CB144" s="122">
        <v>0</v>
      </c>
      <c r="CC144" s="122">
        <v>0</v>
      </c>
      <c r="CD144" s="122">
        <v>0</v>
      </c>
      <c r="CE144" s="122">
        <v>0</v>
      </c>
      <c r="CF144" s="122">
        <v>0</v>
      </c>
      <c r="CG144" s="122">
        <v>0</v>
      </c>
      <c r="CH144" s="122">
        <v>0</v>
      </c>
      <c r="CI144" s="122">
        <v>0</v>
      </c>
      <c r="CJ144" s="122">
        <v>0</v>
      </c>
      <c r="CK144" s="122">
        <v>0</v>
      </c>
      <c r="CL144" s="122">
        <v>0</v>
      </c>
      <c r="CM144" s="122">
        <v>0</v>
      </c>
      <c r="CN144" s="122">
        <v>0</v>
      </c>
      <c r="CO144" s="122">
        <v>0</v>
      </c>
      <c r="CP144" s="122">
        <v>0</v>
      </c>
      <c r="CQ144" s="122">
        <v>2950000000</v>
      </c>
      <c r="CR144" s="115"/>
      <c r="CS144" s="115" t="s">
        <v>1594</v>
      </c>
    </row>
    <row r="145" spans="1:97" ht="70.349999999999994" hidden="1" customHeight="1" x14ac:dyDescent="0.25">
      <c r="A145" s="114" t="s">
        <v>1595</v>
      </c>
      <c r="B145" s="115" t="s">
        <v>696</v>
      </c>
      <c r="C145" s="115" t="s">
        <v>104</v>
      </c>
      <c r="D145" s="115" t="s">
        <v>1596</v>
      </c>
      <c r="E145" s="116" t="s">
        <v>925</v>
      </c>
      <c r="F145" s="115" t="s">
        <v>551</v>
      </c>
      <c r="G145" s="115" t="s">
        <v>108</v>
      </c>
      <c r="H145" s="115" t="s">
        <v>1597</v>
      </c>
      <c r="I145" s="116" t="s">
        <v>1598</v>
      </c>
      <c r="J145" s="115" t="s">
        <v>1162</v>
      </c>
      <c r="K145" s="115" t="s">
        <v>1163</v>
      </c>
      <c r="L145" s="115" t="s">
        <v>709</v>
      </c>
      <c r="M145" s="115" t="s">
        <v>1483</v>
      </c>
      <c r="N145" s="115" t="s">
        <v>445</v>
      </c>
      <c r="O145" s="115" t="s">
        <v>446</v>
      </c>
      <c r="P145" s="115" t="s">
        <v>1484</v>
      </c>
      <c r="Q145" s="115" t="s">
        <v>1485</v>
      </c>
      <c r="R145" s="115" t="s">
        <v>1599</v>
      </c>
      <c r="S145" s="115" t="s">
        <v>1600</v>
      </c>
      <c r="T145" s="115" t="s">
        <v>1599</v>
      </c>
      <c r="U145" s="115" t="s">
        <v>1601</v>
      </c>
      <c r="V145" s="115" t="s">
        <v>1602</v>
      </c>
      <c r="W145" s="115" t="s">
        <v>1579</v>
      </c>
      <c r="X145" s="115" t="s">
        <v>125</v>
      </c>
      <c r="Y145" s="115" t="s">
        <v>126</v>
      </c>
      <c r="Z145" s="117">
        <v>2</v>
      </c>
      <c r="AA145" s="115" t="s">
        <v>127</v>
      </c>
      <c r="AB145" s="115" t="s">
        <v>1173</v>
      </c>
      <c r="AC145" s="117">
        <v>0</v>
      </c>
      <c r="AD145" s="117">
        <v>1</v>
      </c>
      <c r="AE145" s="117">
        <v>1</v>
      </c>
      <c r="AF145" s="117">
        <v>0</v>
      </c>
      <c r="AG145" s="118"/>
      <c r="AH145" s="118" t="s">
        <v>1603</v>
      </c>
      <c r="AI145" s="118" t="s">
        <v>1604</v>
      </c>
      <c r="AJ145" s="115" t="s">
        <v>1605</v>
      </c>
      <c r="AK145" s="115"/>
      <c r="AL145" s="115"/>
      <c r="AM145" s="116"/>
      <c r="AN145" s="119"/>
      <c r="AO145" s="120"/>
      <c r="AP145" s="116">
        <v>1</v>
      </c>
      <c r="AQ145" s="119">
        <v>1</v>
      </c>
      <c r="AR145" s="120" t="s">
        <v>135</v>
      </c>
      <c r="AS145" s="116"/>
      <c r="AT145" s="121">
        <v>0</v>
      </c>
      <c r="AU145" s="120" t="s">
        <v>175</v>
      </c>
      <c r="AV145" s="117">
        <v>1</v>
      </c>
      <c r="AW145" s="121">
        <v>0.5</v>
      </c>
      <c r="AX145" s="120" t="s">
        <v>235</v>
      </c>
      <c r="AY145" s="122">
        <v>0</v>
      </c>
      <c r="AZ145" s="122">
        <v>0</v>
      </c>
      <c r="BA145" s="122">
        <v>0</v>
      </c>
      <c r="BB145" s="122">
        <v>0</v>
      </c>
      <c r="BC145" s="122">
        <v>0</v>
      </c>
      <c r="BD145" s="122">
        <v>0</v>
      </c>
      <c r="BE145" s="122">
        <v>5000000000</v>
      </c>
      <c r="BF145" s="122">
        <v>0</v>
      </c>
      <c r="BG145" s="122">
        <v>1200000000</v>
      </c>
      <c r="BH145" s="122">
        <v>0</v>
      </c>
      <c r="BI145" s="122">
        <v>6200000000</v>
      </c>
      <c r="BJ145" s="122">
        <v>0</v>
      </c>
      <c r="BK145" s="122">
        <v>0</v>
      </c>
      <c r="BL145" s="122">
        <v>0</v>
      </c>
      <c r="BM145" s="122">
        <v>0</v>
      </c>
      <c r="BN145" s="122">
        <v>0</v>
      </c>
      <c r="BO145" s="122">
        <v>0</v>
      </c>
      <c r="BP145" s="122">
        <v>5000000000</v>
      </c>
      <c r="BQ145" s="122">
        <v>0</v>
      </c>
      <c r="BR145" s="122">
        <v>1296000000</v>
      </c>
      <c r="BS145" s="122">
        <v>0</v>
      </c>
      <c r="BT145" s="122">
        <v>6296000000</v>
      </c>
      <c r="BU145" s="122">
        <v>0</v>
      </c>
      <c r="BV145" s="122">
        <v>0</v>
      </c>
      <c r="BW145" s="122">
        <v>0</v>
      </c>
      <c r="BX145" s="122">
        <v>0</v>
      </c>
      <c r="BY145" s="122">
        <v>0</v>
      </c>
      <c r="BZ145" s="122">
        <v>0</v>
      </c>
      <c r="CA145" s="122">
        <v>5000000000</v>
      </c>
      <c r="CB145" s="122">
        <v>0</v>
      </c>
      <c r="CC145" s="122">
        <v>1386720000</v>
      </c>
      <c r="CD145" s="122">
        <v>0</v>
      </c>
      <c r="CE145" s="122">
        <v>6386720000</v>
      </c>
      <c r="CF145" s="122">
        <v>0</v>
      </c>
      <c r="CG145" s="122">
        <v>0</v>
      </c>
      <c r="CH145" s="122">
        <v>0</v>
      </c>
      <c r="CI145" s="122">
        <v>0</v>
      </c>
      <c r="CJ145" s="122">
        <v>0</v>
      </c>
      <c r="CK145" s="122">
        <v>0</v>
      </c>
      <c r="CL145" s="122">
        <v>5000000000</v>
      </c>
      <c r="CM145" s="122">
        <v>0</v>
      </c>
      <c r="CN145" s="122">
        <v>1483790400</v>
      </c>
      <c r="CO145" s="122">
        <v>0</v>
      </c>
      <c r="CP145" s="122">
        <v>6483790400</v>
      </c>
      <c r="CQ145" s="122">
        <v>25366510400</v>
      </c>
      <c r="CR145" s="115" t="s">
        <v>1551</v>
      </c>
      <c r="CS145" s="115" t="s">
        <v>1606</v>
      </c>
    </row>
    <row r="146" spans="1:97" ht="70.349999999999994" hidden="1" customHeight="1" x14ac:dyDescent="0.25">
      <c r="A146" s="114" t="s">
        <v>1607</v>
      </c>
      <c r="B146" s="115" t="s">
        <v>709</v>
      </c>
      <c r="C146" s="115" t="s">
        <v>104</v>
      </c>
      <c r="D146" s="115" t="s">
        <v>1608</v>
      </c>
      <c r="E146" s="116" t="s">
        <v>887</v>
      </c>
      <c r="F146" s="115" t="s">
        <v>1609</v>
      </c>
      <c r="G146" s="115" t="s">
        <v>1610</v>
      </c>
      <c r="H146" s="115" t="s">
        <v>1611</v>
      </c>
      <c r="I146" s="116" t="s">
        <v>899</v>
      </c>
      <c r="J146" s="115" t="s">
        <v>1162</v>
      </c>
      <c r="K146" s="115" t="s">
        <v>1163</v>
      </c>
      <c r="L146" s="115" t="s">
        <v>709</v>
      </c>
      <c r="M146" s="115" t="s">
        <v>1483</v>
      </c>
      <c r="N146" s="115" t="s">
        <v>445</v>
      </c>
      <c r="O146" s="115" t="s">
        <v>446</v>
      </c>
      <c r="P146" s="115" t="s">
        <v>1484</v>
      </c>
      <c r="Q146" s="115" t="s">
        <v>1485</v>
      </c>
      <c r="R146" s="115" t="s">
        <v>1612</v>
      </c>
      <c r="S146" s="115" t="s">
        <v>1613</v>
      </c>
      <c r="T146" s="115" t="s">
        <v>1612</v>
      </c>
      <c r="U146" s="115" t="s">
        <v>1614</v>
      </c>
      <c r="V146" s="115" t="s">
        <v>1615</v>
      </c>
      <c r="W146" s="115" t="s">
        <v>1579</v>
      </c>
      <c r="X146" s="115" t="s">
        <v>125</v>
      </c>
      <c r="Y146" s="115" t="s">
        <v>126</v>
      </c>
      <c r="Z146" s="117">
        <v>1</v>
      </c>
      <c r="AA146" s="115" t="s">
        <v>127</v>
      </c>
      <c r="AB146" s="115" t="s">
        <v>1173</v>
      </c>
      <c r="AC146" s="117">
        <v>0</v>
      </c>
      <c r="AD146" s="117">
        <v>0</v>
      </c>
      <c r="AE146" s="117">
        <v>0</v>
      </c>
      <c r="AF146" s="117">
        <v>1</v>
      </c>
      <c r="AG146" s="118"/>
      <c r="AH146" s="118"/>
      <c r="AI146" s="118"/>
      <c r="AJ146" s="115" t="s">
        <v>1616</v>
      </c>
      <c r="AK146" s="115"/>
      <c r="AL146" s="115" t="s">
        <v>1617</v>
      </c>
      <c r="AM146" s="116"/>
      <c r="AN146" s="119"/>
      <c r="AO146" s="120"/>
      <c r="AP146" s="116"/>
      <c r="AQ146" s="119"/>
      <c r="AR146" s="120"/>
      <c r="AS146" s="116"/>
      <c r="AT146" s="121"/>
      <c r="AU146" s="120"/>
      <c r="AV146" s="117">
        <v>0</v>
      </c>
      <c r="AW146" s="121">
        <v>0</v>
      </c>
      <c r="AX146" s="120" t="s">
        <v>175</v>
      </c>
      <c r="AY146" s="122">
        <v>0</v>
      </c>
      <c r="AZ146" s="122">
        <v>0</v>
      </c>
      <c r="BA146" s="122">
        <v>0</v>
      </c>
      <c r="BB146" s="122">
        <v>0</v>
      </c>
      <c r="BC146" s="122">
        <v>0</v>
      </c>
      <c r="BD146" s="122">
        <v>0</v>
      </c>
      <c r="BE146" s="122">
        <v>3200000000</v>
      </c>
      <c r="BF146" s="122">
        <v>0</v>
      </c>
      <c r="BG146" s="122">
        <v>0</v>
      </c>
      <c r="BH146" s="122">
        <v>6000000000</v>
      </c>
      <c r="BI146" s="122">
        <v>9200000000</v>
      </c>
      <c r="BJ146" s="122">
        <v>0</v>
      </c>
      <c r="BK146" s="122">
        <v>0</v>
      </c>
      <c r="BL146" s="122">
        <v>0</v>
      </c>
      <c r="BM146" s="122">
        <v>0</v>
      </c>
      <c r="BN146" s="122">
        <v>0</v>
      </c>
      <c r="BO146" s="122">
        <v>0</v>
      </c>
      <c r="BP146" s="122">
        <v>12800000000</v>
      </c>
      <c r="BQ146" s="122">
        <v>0</v>
      </c>
      <c r="BR146" s="122">
        <v>0</v>
      </c>
      <c r="BS146" s="122">
        <v>0</v>
      </c>
      <c r="BT146" s="122">
        <v>12800000000</v>
      </c>
      <c r="BU146" s="122">
        <v>0</v>
      </c>
      <c r="BV146" s="122">
        <v>0</v>
      </c>
      <c r="BW146" s="122">
        <v>0</v>
      </c>
      <c r="BX146" s="122">
        <v>0</v>
      </c>
      <c r="BY146" s="122">
        <v>0</v>
      </c>
      <c r="BZ146" s="122">
        <v>0</v>
      </c>
      <c r="CA146" s="122">
        <v>16000000000</v>
      </c>
      <c r="CB146" s="122">
        <v>0</v>
      </c>
      <c r="CC146" s="122">
        <v>0</v>
      </c>
      <c r="CD146" s="122">
        <v>6000000000</v>
      </c>
      <c r="CE146" s="122">
        <v>22000000000</v>
      </c>
      <c r="CF146" s="122">
        <v>0</v>
      </c>
      <c r="CG146" s="122">
        <v>0</v>
      </c>
      <c r="CH146" s="122">
        <v>0</v>
      </c>
      <c r="CI146" s="122">
        <v>0</v>
      </c>
      <c r="CJ146" s="122">
        <v>0</v>
      </c>
      <c r="CK146" s="122">
        <v>0</v>
      </c>
      <c r="CL146" s="122">
        <v>0</v>
      </c>
      <c r="CM146" s="122">
        <v>0</v>
      </c>
      <c r="CN146" s="122">
        <v>0</v>
      </c>
      <c r="CO146" s="122">
        <v>0</v>
      </c>
      <c r="CP146" s="122">
        <v>0</v>
      </c>
      <c r="CQ146" s="122">
        <v>44000000000</v>
      </c>
      <c r="CR146" s="115"/>
      <c r="CS146" s="115" t="s">
        <v>1618</v>
      </c>
    </row>
    <row r="147" spans="1:97" ht="70.349999999999994" hidden="1" customHeight="1" x14ac:dyDescent="0.25">
      <c r="A147" s="114" t="s">
        <v>1619</v>
      </c>
      <c r="B147" s="115" t="s">
        <v>724</v>
      </c>
      <c r="C147" s="115" t="s">
        <v>104</v>
      </c>
      <c r="D147" s="115" t="s">
        <v>1201</v>
      </c>
      <c r="E147" s="116" t="s">
        <v>1202</v>
      </c>
      <c r="F147" s="115" t="s">
        <v>1203</v>
      </c>
      <c r="G147" s="115" t="s">
        <v>1204</v>
      </c>
      <c r="H147" s="115" t="s">
        <v>1205</v>
      </c>
      <c r="I147" s="116" t="s">
        <v>1206</v>
      </c>
      <c r="J147" s="115" t="s">
        <v>1162</v>
      </c>
      <c r="K147" s="115" t="s">
        <v>1163</v>
      </c>
      <c r="L147" s="115" t="s">
        <v>709</v>
      </c>
      <c r="M147" s="115" t="s">
        <v>1483</v>
      </c>
      <c r="N147" s="115" t="s">
        <v>445</v>
      </c>
      <c r="O147" s="115" t="s">
        <v>446</v>
      </c>
      <c r="P147" s="115" t="s">
        <v>1484</v>
      </c>
      <c r="Q147" s="115" t="s">
        <v>1485</v>
      </c>
      <c r="R147" s="115" t="s">
        <v>1620</v>
      </c>
      <c r="S147" s="115" t="s">
        <v>1621</v>
      </c>
      <c r="T147" s="115" t="s">
        <v>1622</v>
      </c>
      <c r="U147" s="115" t="s">
        <v>1623</v>
      </c>
      <c r="V147" s="115" t="s">
        <v>1624</v>
      </c>
      <c r="W147" s="115" t="s">
        <v>1625</v>
      </c>
      <c r="X147" s="115" t="s">
        <v>125</v>
      </c>
      <c r="Y147" s="115" t="s">
        <v>1625</v>
      </c>
      <c r="Z147" s="117">
        <v>1</v>
      </c>
      <c r="AA147" s="115" t="s">
        <v>127</v>
      </c>
      <c r="AB147" s="115" t="s">
        <v>1173</v>
      </c>
      <c r="AC147" s="117">
        <v>0</v>
      </c>
      <c r="AD147" s="117">
        <v>1</v>
      </c>
      <c r="AE147" s="117">
        <v>0</v>
      </c>
      <c r="AF147" s="117">
        <v>0</v>
      </c>
      <c r="AG147" s="118"/>
      <c r="AH147" s="118" t="s">
        <v>1626</v>
      </c>
      <c r="AI147" s="118" t="s">
        <v>1627</v>
      </c>
      <c r="AJ147" s="115"/>
      <c r="AK147" s="115"/>
      <c r="AL147" s="115"/>
      <c r="AM147" s="116"/>
      <c r="AN147" s="119"/>
      <c r="AO147" s="120"/>
      <c r="AP147" s="116">
        <v>1</v>
      </c>
      <c r="AQ147" s="119">
        <v>1</v>
      </c>
      <c r="AR147" s="120" t="s">
        <v>135</v>
      </c>
      <c r="AS147" s="116"/>
      <c r="AT147" s="121"/>
      <c r="AU147" s="120"/>
      <c r="AV147" s="117">
        <v>1</v>
      </c>
      <c r="AW147" s="121">
        <v>1</v>
      </c>
      <c r="AX147" s="120" t="s">
        <v>135</v>
      </c>
      <c r="AY147" s="122">
        <v>0</v>
      </c>
      <c r="AZ147" s="122">
        <v>5281000000</v>
      </c>
      <c r="BA147" s="122">
        <v>0</v>
      </c>
      <c r="BB147" s="122">
        <v>0</v>
      </c>
      <c r="BC147" s="122">
        <v>0</v>
      </c>
      <c r="BD147" s="122">
        <v>0</v>
      </c>
      <c r="BE147" s="122">
        <v>0</v>
      </c>
      <c r="BF147" s="122">
        <v>0</v>
      </c>
      <c r="BG147" s="122">
        <v>0</v>
      </c>
      <c r="BH147" s="122">
        <v>0</v>
      </c>
      <c r="BI147" s="122">
        <v>5281000000</v>
      </c>
      <c r="BJ147" s="122">
        <v>0</v>
      </c>
      <c r="BK147" s="122">
        <v>0</v>
      </c>
      <c r="BL147" s="122">
        <v>0</v>
      </c>
      <c r="BM147" s="122">
        <v>0</v>
      </c>
      <c r="BN147" s="122">
        <v>0</v>
      </c>
      <c r="BO147" s="122">
        <v>0</v>
      </c>
      <c r="BP147" s="122">
        <v>0</v>
      </c>
      <c r="BQ147" s="122">
        <v>0</v>
      </c>
      <c r="BR147" s="122">
        <v>0</v>
      </c>
      <c r="BS147" s="122">
        <v>0</v>
      </c>
      <c r="BT147" s="122">
        <v>0</v>
      </c>
      <c r="BU147" s="122">
        <v>0</v>
      </c>
      <c r="BV147" s="122">
        <v>0</v>
      </c>
      <c r="BW147" s="122">
        <v>0</v>
      </c>
      <c r="BX147" s="122">
        <v>0</v>
      </c>
      <c r="BY147" s="122">
        <v>0</v>
      </c>
      <c r="BZ147" s="122">
        <v>0</v>
      </c>
      <c r="CA147" s="122">
        <v>0</v>
      </c>
      <c r="CB147" s="122">
        <v>0</v>
      </c>
      <c r="CC147" s="122">
        <v>0</v>
      </c>
      <c r="CD147" s="122">
        <v>0</v>
      </c>
      <c r="CE147" s="122">
        <v>0</v>
      </c>
      <c r="CF147" s="122">
        <v>0</v>
      </c>
      <c r="CG147" s="122">
        <v>0</v>
      </c>
      <c r="CH147" s="122">
        <v>0</v>
      </c>
      <c r="CI147" s="122">
        <v>0</v>
      </c>
      <c r="CJ147" s="122">
        <v>0</v>
      </c>
      <c r="CK147" s="122">
        <v>0</v>
      </c>
      <c r="CL147" s="122">
        <v>0</v>
      </c>
      <c r="CM147" s="122">
        <v>0</v>
      </c>
      <c r="CN147" s="122">
        <v>0</v>
      </c>
      <c r="CO147" s="122">
        <v>0</v>
      </c>
      <c r="CP147" s="122">
        <v>0</v>
      </c>
      <c r="CQ147" s="122">
        <v>5281000000</v>
      </c>
      <c r="CR147" s="115" t="s">
        <v>1628</v>
      </c>
      <c r="CS147" s="115" t="s">
        <v>1629</v>
      </c>
    </row>
    <row r="148" spans="1:97" ht="209.45" hidden="1" customHeight="1" x14ac:dyDescent="0.25">
      <c r="A148" s="114" t="s">
        <v>1630</v>
      </c>
      <c r="B148" s="115" t="s">
        <v>113</v>
      </c>
      <c r="C148" s="115" t="s">
        <v>104</v>
      </c>
      <c r="D148" s="115" t="s">
        <v>1631</v>
      </c>
      <c r="E148" s="116" t="s">
        <v>1632</v>
      </c>
      <c r="F148" s="115" t="s">
        <v>1633</v>
      </c>
      <c r="G148" s="115" t="s">
        <v>108</v>
      </c>
      <c r="H148" s="115" t="s">
        <v>1634</v>
      </c>
      <c r="I148" s="116" t="s">
        <v>1635</v>
      </c>
      <c r="J148" s="115" t="s">
        <v>1636</v>
      </c>
      <c r="K148" s="115" t="s">
        <v>1637</v>
      </c>
      <c r="L148" s="115" t="s">
        <v>724</v>
      </c>
      <c r="M148" s="115" t="s">
        <v>1638</v>
      </c>
      <c r="N148" s="115" t="s">
        <v>464</v>
      </c>
      <c r="O148" s="115" t="s">
        <v>465</v>
      </c>
      <c r="P148" s="115" t="s">
        <v>466</v>
      </c>
      <c r="Q148" s="115" t="s">
        <v>467</v>
      </c>
      <c r="R148" s="115" t="s">
        <v>1639</v>
      </c>
      <c r="S148" s="115" t="s">
        <v>1640</v>
      </c>
      <c r="T148" s="115" t="s">
        <v>1641</v>
      </c>
      <c r="U148" s="115" t="s">
        <v>1642</v>
      </c>
      <c r="V148" s="115" t="s">
        <v>1643</v>
      </c>
      <c r="W148" s="115" t="s">
        <v>149</v>
      </c>
      <c r="X148" s="115" t="s">
        <v>125</v>
      </c>
      <c r="Y148" s="115" t="s">
        <v>126</v>
      </c>
      <c r="Z148" s="117">
        <v>70000</v>
      </c>
      <c r="AA148" s="115" t="s">
        <v>127</v>
      </c>
      <c r="AB148" s="115" t="s">
        <v>1634</v>
      </c>
      <c r="AC148" s="117">
        <v>17500</v>
      </c>
      <c r="AD148" s="117">
        <v>17500</v>
      </c>
      <c r="AE148" s="117">
        <v>17500</v>
      </c>
      <c r="AF148" s="117">
        <v>17500</v>
      </c>
      <c r="AG148" s="118" t="s">
        <v>1644</v>
      </c>
      <c r="AH148" s="118" t="s">
        <v>1645</v>
      </c>
      <c r="AI148" s="118" t="s">
        <v>1646</v>
      </c>
      <c r="AJ148" s="115" t="s">
        <v>1647</v>
      </c>
      <c r="AK148" s="115" t="s">
        <v>1648</v>
      </c>
      <c r="AL148" s="115" t="s">
        <v>1649</v>
      </c>
      <c r="AM148" s="116">
        <v>17500</v>
      </c>
      <c r="AN148" s="119">
        <v>1</v>
      </c>
      <c r="AO148" s="120" t="s">
        <v>135</v>
      </c>
      <c r="AP148" s="116">
        <v>17795</v>
      </c>
      <c r="AQ148" s="119">
        <v>1</v>
      </c>
      <c r="AR148" s="120" t="s">
        <v>135</v>
      </c>
      <c r="AS148" s="116">
        <v>522216</v>
      </c>
      <c r="AT148" s="121">
        <v>1</v>
      </c>
      <c r="AU148" s="120" t="s">
        <v>135</v>
      </c>
      <c r="AV148" s="117">
        <v>557511</v>
      </c>
      <c r="AW148" s="121">
        <v>1</v>
      </c>
      <c r="AX148" s="120" t="s">
        <v>135</v>
      </c>
      <c r="AY148" s="122">
        <v>0</v>
      </c>
      <c r="AZ148" s="122">
        <v>1350000000</v>
      </c>
      <c r="BA148" s="122">
        <v>0</v>
      </c>
      <c r="BB148" s="122">
        <v>0</v>
      </c>
      <c r="BC148" s="122">
        <v>0</v>
      </c>
      <c r="BD148" s="122">
        <v>0</v>
      </c>
      <c r="BE148" s="122">
        <v>3150000000</v>
      </c>
      <c r="BF148" s="122">
        <v>0</v>
      </c>
      <c r="BG148" s="122">
        <v>0</v>
      </c>
      <c r="BH148" s="122">
        <v>0</v>
      </c>
      <c r="BI148" s="122">
        <v>4500000000</v>
      </c>
      <c r="BJ148" s="122">
        <v>0</v>
      </c>
      <c r="BK148" s="122">
        <v>1350000000</v>
      </c>
      <c r="BL148" s="122">
        <v>0</v>
      </c>
      <c r="BM148" s="122">
        <v>0</v>
      </c>
      <c r="BN148" s="122">
        <v>0</v>
      </c>
      <c r="BO148" s="122">
        <v>0</v>
      </c>
      <c r="BP148" s="122">
        <v>3150000000</v>
      </c>
      <c r="BQ148" s="122">
        <v>0</v>
      </c>
      <c r="BR148" s="122">
        <v>0</v>
      </c>
      <c r="BS148" s="122">
        <v>0</v>
      </c>
      <c r="BT148" s="122">
        <v>4500000000</v>
      </c>
      <c r="BU148" s="122">
        <v>0</v>
      </c>
      <c r="BV148" s="122">
        <v>1350000000</v>
      </c>
      <c r="BW148" s="122">
        <v>0</v>
      </c>
      <c r="BX148" s="122">
        <v>0</v>
      </c>
      <c r="BY148" s="122">
        <v>0</v>
      </c>
      <c r="BZ148" s="122">
        <v>0</v>
      </c>
      <c r="CA148" s="122">
        <v>3150000000</v>
      </c>
      <c r="CB148" s="122">
        <v>0</v>
      </c>
      <c r="CC148" s="122">
        <v>0</v>
      </c>
      <c r="CD148" s="122">
        <v>0</v>
      </c>
      <c r="CE148" s="122">
        <v>4500000000</v>
      </c>
      <c r="CF148" s="122">
        <v>0</v>
      </c>
      <c r="CG148" s="122">
        <v>1350000000</v>
      </c>
      <c r="CH148" s="122">
        <v>0</v>
      </c>
      <c r="CI148" s="122">
        <v>0</v>
      </c>
      <c r="CJ148" s="122">
        <v>0</v>
      </c>
      <c r="CK148" s="122">
        <v>0</v>
      </c>
      <c r="CL148" s="122">
        <v>3150000000</v>
      </c>
      <c r="CM148" s="122">
        <v>0</v>
      </c>
      <c r="CN148" s="122">
        <v>0</v>
      </c>
      <c r="CO148" s="122">
        <v>0</v>
      </c>
      <c r="CP148" s="122">
        <v>4500000000</v>
      </c>
      <c r="CQ148" s="122">
        <v>18000000000</v>
      </c>
      <c r="CR148" s="115"/>
      <c r="CS148" s="115" t="s">
        <v>1650</v>
      </c>
    </row>
    <row r="149" spans="1:97" ht="70.349999999999994" hidden="1" customHeight="1" x14ac:dyDescent="0.25">
      <c r="A149" s="114" t="s">
        <v>1651</v>
      </c>
      <c r="B149" s="115" t="s">
        <v>103</v>
      </c>
      <c r="C149" s="115" t="s">
        <v>104</v>
      </c>
      <c r="D149" s="115" t="s">
        <v>1631</v>
      </c>
      <c r="E149" s="116" t="s">
        <v>1632</v>
      </c>
      <c r="F149" s="115" t="s">
        <v>1633</v>
      </c>
      <c r="G149" s="115" t="s">
        <v>108</v>
      </c>
      <c r="H149" s="115" t="s">
        <v>1634</v>
      </c>
      <c r="I149" s="116" t="s">
        <v>1635</v>
      </c>
      <c r="J149" s="115" t="s">
        <v>1636</v>
      </c>
      <c r="K149" s="115" t="s">
        <v>1637</v>
      </c>
      <c r="L149" s="115" t="s">
        <v>724</v>
      </c>
      <c r="M149" s="115" t="s">
        <v>1638</v>
      </c>
      <c r="N149" s="115" t="s">
        <v>464</v>
      </c>
      <c r="O149" s="115" t="s">
        <v>465</v>
      </c>
      <c r="P149" s="115" t="s">
        <v>466</v>
      </c>
      <c r="Q149" s="115" t="s">
        <v>467</v>
      </c>
      <c r="R149" s="115" t="s">
        <v>585</v>
      </c>
      <c r="S149" s="115" t="s">
        <v>1652</v>
      </c>
      <c r="T149" s="115" t="s">
        <v>1653</v>
      </c>
      <c r="U149" s="115" t="s">
        <v>1654</v>
      </c>
      <c r="V149" s="115" t="s">
        <v>1655</v>
      </c>
      <c r="W149" s="115" t="s">
        <v>530</v>
      </c>
      <c r="X149" s="115" t="s">
        <v>125</v>
      </c>
      <c r="Y149" s="115" t="s">
        <v>126</v>
      </c>
      <c r="Z149" s="117">
        <v>2</v>
      </c>
      <c r="AA149" s="115" t="s">
        <v>127</v>
      </c>
      <c r="AB149" s="115" t="s">
        <v>1634</v>
      </c>
      <c r="AC149" s="117">
        <v>0</v>
      </c>
      <c r="AD149" s="117">
        <v>2</v>
      </c>
      <c r="AE149" s="117">
        <v>0</v>
      </c>
      <c r="AF149" s="117">
        <v>0</v>
      </c>
      <c r="AG149" s="118"/>
      <c r="AH149" s="118" t="s">
        <v>1656</v>
      </c>
      <c r="AI149" s="118" t="s">
        <v>1657</v>
      </c>
      <c r="AJ149" s="115" t="s">
        <v>1658</v>
      </c>
      <c r="AK149" s="115"/>
      <c r="AL149" s="115"/>
      <c r="AM149" s="116"/>
      <c r="AN149" s="119"/>
      <c r="AO149" s="120"/>
      <c r="AP149" s="116">
        <v>2</v>
      </c>
      <c r="AQ149" s="119">
        <v>1</v>
      </c>
      <c r="AR149" s="120" t="s">
        <v>135</v>
      </c>
      <c r="AS149" s="116"/>
      <c r="AT149" s="121"/>
      <c r="AU149" s="120"/>
      <c r="AV149" s="117">
        <v>2</v>
      </c>
      <c r="AW149" s="121">
        <v>1</v>
      </c>
      <c r="AX149" s="120" t="s">
        <v>135</v>
      </c>
      <c r="AY149" s="122">
        <v>0</v>
      </c>
      <c r="AZ149" s="122">
        <v>0</v>
      </c>
      <c r="BA149" s="122">
        <v>0</v>
      </c>
      <c r="BB149" s="122">
        <v>0</v>
      </c>
      <c r="BC149" s="122">
        <v>0</v>
      </c>
      <c r="BD149" s="122">
        <v>0</v>
      </c>
      <c r="BE149" s="122">
        <v>0</v>
      </c>
      <c r="BF149" s="122">
        <v>0</v>
      </c>
      <c r="BG149" s="122">
        <v>0</v>
      </c>
      <c r="BH149" s="122">
        <v>0</v>
      </c>
      <c r="BI149" s="122">
        <v>0</v>
      </c>
      <c r="BJ149" s="122">
        <v>0</v>
      </c>
      <c r="BK149" s="122">
        <v>0</v>
      </c>
      <c r="BL149" s="122">
        <v>0</v>
      </c>
      <c r="BM149" s="122">
        <v>0</v>
      </c>
      <c r="BN149" s="122">
        <v>0</v>
      </c>
      <c r="BO149" s="122">
        <v>0</v>
      </c>
      <c r="BP149" s="122">
        <v>0</v>
      </c>
      <c r="BQ149" s="122">
        <v>0</v>
      </c>
      <c r="BR149" s="122">
        <v>0</v>
      </c>
      <c r="BS149" s="122">
        <v>0</v>
      </c>
      <c r="BT149" s="122">
        <v>0</v>
      </c>
      <c r="BU149" s="122">
        <v>0</v>
      </c>
      <c r="BV149" s="122">
        <v>0</v>
      </c>
      <c r="BW149" s="122">
        <v>0</v>
      </c>
      <c r="BX149" s="122">
        <v>0</v>
      </c>
      <c r="BY149" s="122">
        <v>0</v>
      </c>
      <c r="BZ149" s="122">
        <v>0</v>
      </c>
      <c r="CA149" s="122">
        <v>0</v>
      </c>
      <c r="CB149" s="122">
        <v>0</v>
      </c>
      <c r="CC149" s="122">
        <v>0</v>
      </c>
      <c r="CD149" s="122">
        <v>0</v>
      </c>
      <c r="CE149" s="122">
        <v>0</v>
      </c>
      <c r="CF149" s="122">
        <v>0</v>
      </c>
      <c r="CG149" s="122">
        <v>0</v>
      </c>
      <c r="CH149" s="122">
        <v>0</v>
      </c>
      <c r="CI149" s="122">
        <v>0</v>
      </c>
      <c r="CJ149" s="122">
        <v>0</v>
      </c>
      <c r="CK149" s="122">
        <v>0</v>
      </c>
      <c r="CL149" s="122">
        <v>0</v>
      </c>
      <c r="CM149" s="122">
        <v>0</v>
      </c>
      <c r="CN149" s="122">
        <v>0</v>
      </c>
      <c r="CO149" s="122">
        <v>0</v>
      </c>
      <c r="CP149" s="122">
        <v>0</v>
      </c>
      <c r="CQ149" s="122">
        <v>0</v>
      </c>
      <c r="CR149" s="115"/>
      <c r="CS149" s="115" t="s">
        <v>1659</v>
      </c>
    </row>
    <row r="150" spans="1:97" ht="70.349999999999994" hidden="1" customHeight="1" x14ac:dyDescent="0.25">
      <c r="A150" s="114" t="s">
        <v>1660</v>
      </c>
      <c r="B150" s="115" t="s">
        <v>139</v>
      </c>
      <c r="C150" s="115" t="s">
        <v>104</v>
      </c>
      <c r="D150" s="115" t="s">
        <v>1631</v>
      </c>
      <c r="E150" s="116" t="s">
        <v>1632</v>
      </c>
      <c r="F150" s="115" t="s">
        <v>1633</v>
      </c>
      <c r="G150" s="115" t="s">
        <v>108</v>
      </c>
      <c r="H150" s="115" t="s">
        <v>1634</v>
      </c>
      <c r="I150" s="116" t="s">
        <v>1635</v>
      </c>
      <c r="J150" s="115" t="s">
        <v>1636</v>
      </c>
      <c r="K150" s="115" t="s">
        <v>1637</v>
      </c>
      <c r="L150" s="115" t="s">
        <v>724</v>
      </c>
      <c r="M150" s="115" t="s">
        <v>1638</v>
      </c>
      <c r="N150" s="115" t="s">
        <v>464</v>
      </c>
      <c r="O150" s="115" t="s">
        <v>465</v>
      </c>
      <c r="P150" s="115" t="s">
        <v>466</v>
      </c>
      <c r="Q150" s="115" t="s">
        <v>467</v>
      </c>
      <c r="R150" s="115" t="s">
        <v>1661</v>
      </c>
      <c r="S150" s="115" t="s">
        <v>1662</v>
      </c>
      <c r="T150" s="115" t="s">
        <v>1663</v>
      </c>
      <c r="U150" s="115" t="s">
        <v>1664</v>
      </c>
      <c r="V150" s="115" t="s">
        <v>1665</v>
      </c>
      <c r="W150" s="115" t="s">
        <v>124</v>
      </c>
      <c r="X150" s="115" t="s">
        <v>125</v>
      </c>
      <c r="Y150" s="115" t="s">
        <v>126</v>
      </c>
      <c r="Z150" s="117">
        <v>1700</v>
      </c>
      <c r="AA150" s="115" t="s">
        <v>127</v>
      </c>
      <c r="AB150" s="115" t="s">
        <v>1634</v>
      </c>
      <c r="AC150" s="117">
        <v>425</v>
      </c>
      <c r="AD150" s="117">
        <v>425</v>
      </c>
      <c r="AE150" s="117">
        <v>425</v>
      </c>
      <c r="AF150" s="117">
        <v>425</v>
      </c>
      <c r="AG150" s="118" t="s">
        <v>1666</v>
      </c>
      <c r="AH150" s="118" t="s">
        <v>1667</v>
      </c>
      <c r="AI150" s="118" t="s">
        <v>1668</v>
      </c>
      <c r="AJ150" s="115"/>
      <c r="AK150" s="115"/>
      <c r="AL150" s="115" t="s">
        <v>1669</v>
      </c>
      <c r="AM150" s="116">
        <v>425</v>
      </c>
      <c r="AN150" s="119">
        <v>1</v>
      </c>
      <c r="AO150" s="120" t="s">
        <v>135</v>
      </c>
      <c r="AP150" s="116">
        <v>5500</v>
      </c>
      <c r="AQ150" s="119">
        <v>1</v>
      </c>
      <c r="AR150" s="120" t="s">
        <v>135</v>
      </c>
      <c r="AS150" s="116"/>
      <c r="AT150" s="121">
        <v>1</v>
      </c>
      <c r="AU150" s="120" t="s">
        <v>135</v>
      </c>
      <c r="AV150" s="117">
        <v>5925</v>
      </c>
      <c r="AW150" s="121">
        <v>1</v>
      </c>
      <c r="AX150" s="120" t="s">
        <v>135</v>
      </c>
      <c r="AY150" s="122">
        <v>48000000</v>
      </c>
      <c r="AZ150" s="122">
        <v>0</v>
      </c>
      <c r="BA150" s="122">
        <v>0</v>
      </c>
      <c r="BB150" s="122">
        <v>0</v>
      </c>
      <c r="BC150" s="122">
        <v>0</v>
      </c>
      <c r="BD150" s="122">
        <v>0</v>
      </c>
      <c r="BE150" s="122">
        <v>72000000</v>
      </c>
      <c r="BF150" s="122">
        <v>0</v>
      </c>
      <c r="BG150" s="122">
        <v>0</v>
      </c>
      <c r="BH150" s="122">
        <v>0</v>
      </c>
      <c r="BI150" s="122">
        <v>120000000</v>
      </c>
      <c r="BJ150" s="122">
        <v>48000000</v>
      </c>
      <c r="BK150" s="122">
        <v>0</v>
      </c>
      <c r="BL150" s="122">
        <v>0</v>
      </c>
      <c r="BM150" s="122">
        <v>0</v>
      </c>
      <c r="BN150" s="122">
        <v>0</v>
      </c>
      <c r="BO150" s="122">
        <v>0</v>
      </c>
      <c r="BP150" s="122">
        <v>72000000</v>
      </c>
      <c r="BQ150" s="122">
        <v>0</v>
      </c>
      <c r="BR150" s="122">
        <v>0</v>
      </c>
      <c r="BS150" s="122">
        <v>0</v>
      </c>
      <c r="BT150" s="122">
        <v>120000000</v>
      </c>
      <c r="BU150" s="122">
        <v>48000000</v>
      </c>
      <c r="BV150" s="122">
        <v>0</v>
      </c>
      <c r="BW150" s="122">
        <v>0</v>
      </c>
      <c r="BX150" s="122">
        <v>0</v>
      </c>
      <c r="BY150" s="122">
        <v>0</v>
      </c>
      <c r="BZ150" s="122">
        <v>0</v>
      </c>
      <c r="CA150" s="122">
        <v>72000000</v>
      </c>
      <c r="CB150" s="122">
        <v>0</v>
      </c>
      <c r="CC150" s="122">
        <v>0</v>
      </c>
      <c r="CD150" s="122">
        <v>0</v>
      </c>
      <c r="CE150" s="122">
        <v>120000000</v>
      </c>
      <c r="CF150" s="122">
        <v>48000000</v>
      </c>
      <c r="CG150" s="122">
        <v>0</v>
      </c>
      <c r="CH150" s="122">
        <v>0</v>
      </c>
      <c r="CI150" s="122">
        <v>0</v>
      </c>
      <c r="CJ150" s="122">
        <v>0</v>
      </c>
      <c r="CK150" s="122">
        <v>0</v>
      </c>
      <c r="CL150" s="122">
        <v>72000000</v>
      </c>
      <c r="CM150" s="122">
        <v>0</v>
      </c>
      <c r="CN150" s="122">
        <v>0</v>
      </c>
      <c r="CO150" s="122">
        <v>0</v>
      </c>
      <c r="CP150" s="122">
        <v>120000000</v>
      </c>
      <c r="CQ150" s="122">
        <v>480000000</v>
      </c>
      <c r="CR150" s="115"/>
      <c r="CS150" s="115" t="s">
        <v>1670</v>
      </c>
    </row>
    <row r="151" spans="1:97" ht="70.349999999999994" hidden="1" customHeight="1" x14ac:dyDescent="0.25">
      <c r="A151" s="114" t="s">
        <v>1671</v>
      </c>
      <c r="B151" s="115" t="s">
        <v>179</v>
      </c>
      <c r="C151" s="115" t="s">
        <v>104</v>
      </c>
      <c r="D151" s="115" t="s">
        <v>1631</v>
      </c>
      <c r="E151" s="116" t="s">
        <v>1632</v>
      </c>
      <c r="F151" s="115" t="s">
        <v>1633</v>
      </c>
      <c r="G151" s="115" t="s">
        <v>108</v>
      </c>
      <c r="H151" s="115" t="s">
        <v>1634</v>
      </c>
      <c r="I151" s="116" t="s">
        <v>1635</v>
      </c>
      <c r="J151" s="115" t="s">
        <v>1636</v>
      </c>
      <c r="K151" s="115" t="s">
        <v>1637</v>
      </c>
      <c r="L151" s="115" t="s">
        <v>724</v>
      </c>
      <c r="M151" s="115" t="s">
        <v>1638</v>
      </c>
      <c r="N151" s="115" t="s">
        <v>464</v>
      </c>
      <c r="O151" s="115" t="s">
        <v>465</v>
      </c>
      <c r="P151" s="115" t="s">
        <v>466</v>
      </c>
      <c r="Q151" s="115" t="s">
        <v>467</v>
      </c>
      <c r="R151" s="115" t="s">
        <v>468</v>
      </c>
      <c r="S151" s="115" t="s">
        <v>469</v>
      </c>
      <c r="T151" s="115" t="s">
        <v>257</v>
      </c>
      <c r="U151" s="115" t="s">
        <v>470</v>
      </c>
      <c r="V151" s="115" t="s">
        <v>471</v>
      </c>
      <c r="W151" s="115" t="s">
        <v>149</v>
      </c>
      <c r="X151" s="115" t="s">
        <v>125</v>
      </c>
      <c r="Y151" s="115" t="s">
        <v>126</v>
      </c>
      <c r="Z151" s="117">
        <v>400</v>
      </c>
      <c r="AA151" s="115" t="s">
        <v>127</v>
      </c>
      <c r="AB151" s="115" t="s">
        <v>1634</v>
      </c>
      <c r="AC151" s="117">
        <v>100</v>
      </c>
      <c r="AD151" s="117">
        <v>100</v>
      </c>
      <c r="AE151" s="117">
        <v>100</v>
      </c>
      <c r="AF151" s="117">
        <v>100</v>
      </c>
      <c r="AG151" s="118" t="s">
        <v>1672</v>
      </c>
      <c r="AH151" s="118" t="s">
        <v>1673</v>
      </c>
      <c r="AI151" s="118" t="s">
        <v>1674</v>
      </c>
      <c r="AJ151" s="115" t="s">
        <v>1675</v>
      </c>
      <c r="AK151" s="115"/>
      <c r="AL151" s="115" t="s">
        <v>1676</v>
      </c>
      <c r="AM151" s="116">
        <v>215</v>
      </c>
      <c r="AN151" s="119">
        <v>1</v>
      </c>
      <c r="AO151" s="120" t="s">
        <v>135</v>
      </c>
      <c r="AP151" s="116">
        <v>674</v>
      </c>
      <c r="AQ151" s="119">
        <v>1</v>
      </c>
      <c r="AR151" s="120" t="s">
        <v>135</v>
      </c>
      <c r="AS151" s="116"/>
      <c r="AT151" s="121">
        <v>1</v>
      </c>
      <c r="AU151" s="120" t="s">
        <v>135</v>
      </c>
      <c r="AV151" s="117">
        <v>889</v>
      </c>
      <c r="AW151" s="121">
        <v>1</v>
      </c>
      <c r="AX151" s="120" t="s">
        <v>135</v>
      </c>
      <c r="AY151" s="122">
        <v>30000000</v>
      </c>
      <c r="AZ151" s="122">
        <v>0</v>
      </c>
      <c r="BA151" s="122">
        <v>0</v>
      </c>
      <c r="BB151" s="122">
        <v>0</v>
      </c>
      <c r="BC151" s="122">
        <v>0</v>
      </c>
      <c r="BD151" s="122">
        <v>0</v>
      </c>
      <c r="BE151" s="122">
        <v>0</v>
      </c>
      <c r="BF151" s="122">
        <v>0</v>
      </c>
      <c r="BG151" s="122">
        <v>0</v>
      </c>
      <c r="BH151" s="122">
        <v>0</v>
      </c>
      <c r="BI151" s="122">
        <v>30000000</v>
      </c>
      <c r="BJ151" s="122">
        <v>35000000</v>
      </c>
      <c r="BK151" s="122">
        <v>0</v>
      </c>
      <c r="BL151" s="122">
        <v>0</v>
      </c>
      <c r="BM151" s="122">
        <v>0</v>
      </c>
      <c r="BN151" s="122">
        <v>0</v>
      </c>
      <c r="BO151" s="122">
        <v>0</v>
      </c>
      <c r="BP151" s="122">
        <v>0</v>
      </c>
      <c r="BQ151" s="122">
        <v>0</v>
      </c>
      <c r="BR151" s="122">
        <v>0</v>
      </c>
      <c r="BS151" s="122">
        <v>0</v>
      </c>
      <c r="BT151" s="122">
        <v>35000000</v>
      </c>
      <c r="BU151" s="122">
        <v>35000000</v>
      </c>
      <c r="BV151" s="122">
        <v>0</v>
      </c>
      <c r="BW151" s="122">
        <v>0</v>
      </c>
      <c r="BX151" s="122">
        <v>0</v>
      </c>
      <c r="BY151" s="122">
        <v>0</v>
      </c>
      <c r="BZ151" s="122">
        <v>0</v>
      </c>
      <c r="CA151" s="122">
        <v>0</v>
      </c>
      <c r="CB151" s="122">
        <v>0</v>
      </c>
      <c r="CC151" s="122">
        <v>0</v>
      </c>
      <c r="CD151" s="122">
        <v>0</v>
      </c>
      <c r="CE151" s="122">
        <v>35000000</v>
      </c>
      <c r="CF151" s="122">
        <v>38000000</v>
      </c>
      <c r="CG151" s="122">
        <v>0</v>
      </c>
      <c r="CH151" s="122">
        <v>0</v>
      </c>
      <c r="CI151" s="122">
        <v>0</v>
      </c>
      <c r="CJ151" s="122">
        <v>0</v>
      </c>
      <c r="CK151" s="122">
        <v>0</v>
      </c>
      <c r="CL151" s="122">
        <v>0</v>
      </c>
      <c r="CM151" s="122">
        <v>0</v>
      </c>
      <c r="CN151" s="122">
        <v>0</v>
      </c>
      <c r="CO151" s="122">
        <v>0</v>
      </c>
      <c r="CP151" s="122">
        <v>38000000</v>
      </c>
      <c r="CQ151" s="122">
        <v>138000000</v>
      </c>
      <c r="CR151" s="115" t="s">
        <v>1677</v>
      </c>
      <c r="CS151" s="115" t="s">
        <v>1678</v>
      </c>
    </row>
    <row r="152" spans="1:97" ht="70.349999999999994" hidden="1" customHeight="1" x14ac:dyDescent="0.25">
      <c r="A152" s="114" t="s">
        <v>1679</v>
      </c>
      <c r="B152" s="115" t="s">
        <v>254</v>
      </c>
      <c r="C152" s="115" t="s">
        <v>104</v>
      </c>
      <c r="D152" s="115" t="s">
        <v>1631</v>
      </c>
      <c r="E152" s="116" t="s">
        <v>1632</v>
      </c>
      <c r="F152" s="115" t="s">
        <v>1633</v>
      </c>
      <c r="G152" s="115" t="s">
        <v>108</v>
      </c>
      <c r="H152" s="115" t="s">
        <v>1634</v>
      </c>
      <c r="I152" s="116" t="s">
        <v>1635</v>
      </c>
      <c r="J152" s="115" t="s">
        <v>1636</v>
      </c>
      <c r="K152" s="115" t="s">
        <v>1637</v>
      </c>
      <c r="L152" s="115" t="s">
        <v>724</v>
      </c>
      <c r="M152" s="115" t="s">
        <v>1638</v>
      </c>
      <c r="N152" s="115" t="s">
        <v>464</v>
      </c>
      <c r="O152" s="115" t="s">
        <v>465</v>
      </c>
      <c r="P152" s="115" t="s">
        <v>466</v>
      </c>
      <c r="Q152" s="115" t="s">
        <v>467</v>
      </c>
      <c r="R152" s="115" t="s">
        <v>1680</v>
      </c>
      <c r="S152" s="115" t="s">
        <v>1681</v>
      </c>
      <c r="T152" s="115" t="s">
        <v>1682</v>
      </c>
      <c r="U152" s="115" t="s">
        <v>1683</v>
      </c>
      <c r="V152" s="115" t="s">
        <v>1684</v>
      </c>
      <c r="W152" s="115" t="s">
        <v>149</v>
      </c>
      <c r="X152" s="115" t="s">
        <v>125</v>
      </c>
      <c r="Y152" s="115" t="s">
        <v>126</v>
      </c>
      <c r="Z152" s="117">
        <v>48000</v>
      </c>
      <c r="AA152" s="115" t="s">
        <v>127</v>
      </c>
      <c r="AB152" s="115" t="s">
        <v>1634</v>
      </c>
      <c r="AC152" s="117">
        <v>12000</v>
      </c>
      <c r="AD152" s="117">
        <v>12000</v>
      </c>
      <c r="AE152" s="117">
        <v>12000</v>
      </c>
      <c r="AF152" s="117">
        <v>12000</v>
      </c>
      <c r="AG152" s="118" t="s">
        <v>1685</v>
      </c>
      <c r="AH152" s="118" t="s">
        <v>1686</v>
      </c>
      <c r="AI152" s="118" t="s">
        <v>1687</v>
      </c>
      <c r="AJ152" s="115" t="s">
        <v>1688</v>
      </c>
      <c r="AK152" s="115" t="s">
        <v>1689</v>
      </c>
      <c r="AL152" s="115" t="s">
        <v>1690</v>
      </c>
      <c r="AM152" s="116">
        <v>12000</v>
      </c>
      <c r="AN152" s="119">
        <v>1</v>
      </c>
      <c r="AO152" s="120" t="s">
        <v>135</v>
      </c>
      <c r="AP152" s="116">
        <v>48984</v>
      </c>
      <c r="AQ152" s="119">
        <v>1</v>
      </c>
      <c r="AR152" s="120" t="s">
        <v>135</v>
      </c>
      <c r="AS152" s="116">
        <v>410668</v>
      </c>
      <c r="AT152" s="121">
        <v>1</v>
      </c>
      <c r="AU152" s="120" t="s">
        <v>135</v>
      </c>
      <c r="AV152" s="117">
        <v>471652</v>
      </c>
      <c r="AW152" s="121">
        <v>1</v>
      </c>
      <c r="AX152" s="120" t="s">
        <v>135</v>
      </c>
      <c r="AY152" s="122">
        <v>0</v>
      </c>
      <c r="AZ152" s="122">
        <v>0</v>
      </c>
      <c r="BA152" s="122">
        <v>0</v>
      </c>
      <c r="BB152" s="122">
        <v>0</v>
      </c>
      <c r="BC152" s="122">
        <v>0</v>
      </c>
      <c r="BD152" s="122">
        <v>0</v>
      </c>
      <c r="BE152" s="122">
        <v>0</v>
      </c>
      <c r="BF152" s="122">
        <v>0</v>
      </c>
      <c r="BG152" s="122">
        <v>0</v>
      </c>
      <c r="BH152" s="122">
        <v>0</v>
      </c>
      <c r="BI152" s="122">
        <v>0</v>
      </c>
      <c r="BJ152" s="122">
        <v>0</v>
      </c>
      <c r="BK152" s="122">
        <v>0</v>
      </c>
      <c r="BL152" s="122">
        <v>0</v>
      </c>
      <c r="BM152" s="122">
        <v>0</v>
      </c>
      <c r="BN152" s="122">
        <v>0</v>
      </c>
      <c r="BO152" s="122">
        <v>0</v>
      </c>
      <c r="BP152" s="122">
        <v>0</v>
      </c>
      <c r="BQ152" s="122">
        <v>0</v>
      </c>
      <c r="BR152" s="122">
        <v>0</v>
      </c>
      <c r="BS152" s="122">
        <v>0</v>
      </c>
      <c r="BT152" s="122">
        <v>0</v>
      </c>
      <c r="BU152" s="122">
        <v>0</v>
      </c>
      <c r="BV152" s="122">
        <v>0</v>
      </c>
      <c r="BW152" s="122">
        <v>0</v>
      </c>
      <c r="BX152" s="122">
        <v>0</v>
      </c>
      <c r="BY152" s="122">
        <v>0</v>
      </c>
      <c r="BZ152" s="122">
        <v>0</v>
      </c>
      <c r="CA152" s="122">
        <v>0</v>
      </c>
      <c r="CB152" s="122">
        <v>0</v>
      </c>
      <c r="CC152" s="122">
        <v>0</v>
      </c>
      <c r="CD152" s="122">
        <v>0</v>
      </c>
      <c r="CE152" s="122">
        <v>0</v>
      </c>
      <c r="CF152" s="122">
        <v>0</v>
      </c>
      <c r="CG152" s="122">
        <v>0</v>
      </c>
      <c r="CH152" s="122">
        <v>0</v>
      </c>
      <c r="CI152" s="122">
        <v>0</v>
      </c>
      <c r="CJ152" s="122">
        <v>0</v>
      </c>
      <c r="CK152" s="122">
        <v>0</v>
      </c>
      <c r="CL152" s="122">
        <v>0</v>
      </c>
      <c r="CM152" s="122">
        <v>0</v>
      </c>
      <c r="CN152" s="122">
        <v>0</v>
      </c>
      <c r="CO152" s="122">
        <v>0</v>
      </c>
      <c r="CP152" s="122">
        <v>0</v>
      </c>
      <c r="CQ152" s="122">
        <v>0</v>
      </c>
      <c r="CR152" s="115" t="s">
        <v>1691</v>
      </c>
      <c r="CS152" s="115" t="s">
        <v>1692</v>
      </c>
    </row>
    <row r="153" spans="1:97" ht="70.349999999999994" hidden="1" customHeight="1" x14ac:dyDescent="0.25">
      <c r="A153" s="114" t="s">
        <v>1693</v>
      </c>
      <c r="B153" s="115" t="s">
        <v>374</v>
      </c>
      <c r="C153" s="115" t="s">
        <v>104</v>
      </c>
      <c r="D153" s="115" t="s">
        <v>1694</v>
      </c>
      <c r="E153" s="116" t="s">
        <v>1695</v>
      </c>
      <c r="F153" s="115" t="s">
        <v>1633</v>
      </c>
      <c r="G153" s="115" t="s">
        <v>1696</v>
      </c>
      <c r="H153" s="115" t="s">
        <v>1697</v>
      </c>
      <c r="I153" s="116" t="s">
        <v>1698</v>
      </c>
      <c r="J153" s="115" t="s">
        <v>1699</v>
      </c>
      <c r="K153" s="115" t="s">
        <v>1637</v>
      </c>
      <c r="L153" s="115" t="s">
        <v>724</v>
      </c>
      <c r="M153" s="115" t="s">
        <v>1638</v>
      </c>
      <c r="N153" s="115" t="s">
        <v>464</v>
      </c>
      <c r="O153" s="115" t="s">
        <v>465</v>
      </c>
      <c r="P153" s="115" t="s">
        <v>466</v>
      </c>
      <c r="Q153" s="115" t="s">
        <v>467</v>
      </c>
      <c r="R153" s="115" t="s">
        <v>1700</v>
      </c>
      <c r="S153" s="115" t="s">
        <v>1701</v>
      </c>
      <c r="T153" s="115" t="s">
        <v>1702</v>
      </c>
      <c r="U153" s="115" t="s">
        <v>1703</v>
      </c>
      <c r="V153" s="115" t="s">
        <v>1704</v>
      </c>
      <c r="W153" s="115" t="s">
        <v>1705</v>
      </c>
      <c r="X153" s="115" t="s">
        <v>125</v>
      </c>
      <c r="Y153" s="115" t="s">
        <v>126</v>
      </c>
      <c r="Z153" s="117">
        <v>10</v>
      </c>
      <c r="AA153" s="115" t="s">
        <v>127</v>
      </c>
      <c r="AB153" s="115" t="s">
        <v>1634</v>
      </c>
      <c r="AC153" s="117">
        <v>1</v>
      </c>
      <c r="AD153" s="117">
        <v>3</v>
      </c>
      <c r="AE153" s="117">
        <v>3</v>
      </c>
      <c r="AF153" s="117">
        <v>3</v>
      </c>
      <c r="AG153" s="118" t="s">
        <v>1706</v>
      </c>
      <c r="AH153" s="118" t="s">
        <v>1707</v>
      </c>
      <c r="AI153" s="118" t="s">
        <v>1708</v>
      </c>
      <c r="AJ153" s="115" t="s">
        <v>1709</v>
      </c>
      <c r="AK153" s="115"/>
      <c r="AL153" s="115" t="s">
        <v>1710</v>
      </c>
      <c r="AM153" s="116">
        <v>2</v>
      </c>
      <c r="AN153" s="119">
        <v>1</v>
      </c>
      <c r="AO153" s="120" t="s">
        <v>135</v>
      </c>
      <c r="AP153" s="116">
        <v>16</v>
      </c>
      <c r="AQ153" s="119">
        <v>1</v>
      </c>
      <c r="AR153" s="120" t="s">
        <v>135</v>
      </c>
      <c r="AS153" s="116"/>
      <c r="AT153" s="121">
        <v>1</v>
      </c>
      <c r="AU153" s="120" t="s">
        <v>135</v>
      </c>
      <c r="AV153" s="117">
        <v>18</v>
      </c>
      <c r="AW153" s="121">
        <v>1</v>
      </c>
      <c r="AX153" s="120" t="s">
        <v>135</v>
      </c>
      <c r="AY153" s="122">
        <v>0</v>
      </c>
      <c r="AZ153" s="122">
        <v>850000000</v>
      </c>
      <c r="BA153" s="122">
        <v>0</v>
      </c>
      <c r="BB153" s="122">
        <v>0</v>
      </c>
      <c r="BC153" s="122">
        <v>0</v>
      </c>
      <c r="BD153" s="122">
        <v>0</v>
      </c>
      <c r="BE153" s="122">
        <v>0</v>
      </c>
      <c r="BF153" s="122">
        <v>0</v>
      </c>
      <c r="BG153" s="122">
        <v>0</v>
      </c>
      <c r="BH153" s="122">
        <v>0</v>
      </c>
      <c r="BI153" s="122">
        <v>850000000</v>
      </c>
      <c r="BJ153" s="122">
        <v>0</v>
      </c>
      <c r="BK153" s="122">
        <v>850000000</v>
      </c>
      <c r="BL153" s="122">
        <v>0</v>
      </c>
      <c r="BM153" s="122">
        <v>0</v>
      </c>
      <c r="BN153" s="122">
        <v>0</v>
      </c>
      <c r="BO153" s="122">
        <v>0</v>
      </c>
      <c r="BP153" s="122">
        <v>0</v>
      </c>
      <c r="BQ153" s="122">
        <v>0</v>
      </c>
      <c r="BR153" s="122">
        <v>0</v>
      </c>
      <c r="BS153" s="122">
        <v>0</v>
      </c>
      <c r="BT153" s="122">
        <v>850000000</v>
      </c>
      <c r="BU153" s="122">
        <v>0</v>
      </c>
      <c r="BV153" s="122">
        <v>850000000</v>
      </c>
      <c r="BW153" s="122">
        <v>0</v>
      </c>
      <c r="BX153" s="122">
        <v>0</v>
      </c>
      <c r="BY153" s="122">
        <v>0</v>
      </c>
      <c r="BZ153" s="122">
        <v>0</v>
      </c>
      <c r="CA153" s="122">
        <v>0</v>
      </c>
      <c r="CB153" s="122">
        <v>0</v>
      </c>
      <c r="CC153" s="122">
        <v>0</v>
      </c>
      <c r="CD153" s="122">
        <v>0</v>
      </c>
      <c r="CE153" s="122">
        <v>850000000</v>
      </c>
      <c r="CF153" s="122">
        <v>0</v>
      </c>
      <c r="CG153" s="122">
        <v>850000000</v>
      </c>
      <c r="CH153" s="122">
        <v>0</v>
      </c>
      <c r="CI153" s="122">
        <v>0</v>
      </c>
      <c r="CJ153" s="122">
        <v>0</v>
      </c>
      <c r="CK153" s="122">
        <v>0</v>
      </c>
      <c r="CL153" s="122">
        <v>0</v>
      </c>
      <c r="CM153" s="122">
        <v>0</v>
      </c>
      <c r="CN153" s="122">
        <v>0</v>
      </c>
      <c r="CO153" s="122">
        <v>0</v>
      </c>
      <c r="CP153" s="122">
        <v>850000000</v>
      </c>
      <c r="CQ153" s="122">
        <v>3400000000</v>
      </c>
      <c r="CR153" s="115" t="s">
        <v>1711</v>
      </c>
      <c r="CS153" s="115" t="s">
        <v>1712</v>
      </c>
    </row>
    <row r="154" spans="1:97" ht="70.349999999999994" hidden="1" customHeight="1" x14ac:dyDescent="0.25">
      <c r="A154" s="114" t="s">
        <v>1713</v>
      </c>
      <c r="B154" s="115" t="s">
        <v>444</v>
      </c>
      <c r="C154" s="115" t="s">
        <v>104</v>
      </c>
      <c r="D154" s="115" t="s">
        <v>1694</v>
      </c>
      <c r="E154" s="116" t="s">
        <v>1695</v>
      </c>
      <c r="F154" s="115" t="s">
        <v>1633</v>
      </c>
      <c r="G154" s="115" t="s">
        <v>1696</v>
      </c>
      <c r="H154" s="115" t="s">
        <v>1697</v>
      </c>
      <c r="I154" s="116" t="s">
        <v>1698</v>
      </c>
      <c r="J154" s="115" t="s">
        <v>1699</v>
      </c>
      <c r="K154" s="115" t="s">
        <v>1637</v>
      </c>
      <c r="L154" s="115" t="s">
        <v>724</v>
      </c>
      <c r="M154" s="115" t="s">
        <v>1638</v>
      </c>
      <c r="N154" s="115" t="s">
        <v>464</v>
      </c>
      <c r="O154" s="115" t="s">
        <v>465</v>
      </c>
      <c r="P154" s="115" t="s">
        <v>466</v>
      </c>
      <c r="Q154" s="115" t="s">
        <v>467</v>
      </c>
      <c r="R154" s="115" t="s">
        <v>1714</v>
      </c>
      <c r="S154" s="115" t="s">
        <v>1715</v>
      </c>
      <c r="T154" s="115" t="s">
        <v>1716</v>
      </c>
      <c r="U154" s="115" t="s">
        <v>1717</v>
      </c>
      <c r="V154" s="115" t="s">
        <v>1718</v>
      </c>
      <c r="W154" s="115" t="s">
        <v>1719</v>
      </c>
      <c r="X154" s="115" t="s">
        <v>125</v>
      </c>
      <c r="Y154" s="115" t="s">
        <v>126</v>
      </c>
      <c r="Z154" s="117">
        <v>4</v>
      </c>
      <c r="AA154" s="115" t="s">
        <v>127</v>
      </c>
      <c r="AB154" s="115" t="s">
        <v>1634</v>
      </c>
      <c r="AC154" s="117">
        <v>1</v>
      </c>
      <c r="AD154" s="117">
        <v>0</v>
      </c>
      <c r="AE154" s="117">
        <v>2</v>
      </c>
      <c r="AF154" s="117">
        <v>1</v>
      </c>
      <c r="AG154" s="118" t="s">
        <v>1720</v>
      </c>
      <c r="AH154" s="118" t="s">
        <v>1721</v>
      </c>
      <c r="AI154" s="118"/>
      <c r="AJ154" s="115" t="s">
        <v>1722</v>
      </c>
      <c r="AK154" s="115"/>
      <c r="AL154" s="115" t="s">
        <v>1723</v>
      </c>
      <c r="AM154" s="116">
        <v>1</v>
      </c>
      <c r="AN154" s="119">
        <v>1</v>
      </c>
      <c r="AO154" s="120" t="s">
        <v>135</v>
      </c>
      <c r="AP154" s="116"/>
      <c r="AQ154" s="119"/>
      <c r="AR154" s="120"/>
      <c r="AS154" s="116"/>
      <c r="AT154" s="121">
        <v>0</v>
      </c>
      <c r="AU154" s="120" t="s">
        <v>175</v>
      </c>
      <c r="AV154" s="117">
        <v>1</v>
      </c>
      <c r="AW154" s="121">
        <v>0.25</v>
      </c>
      <c r="AX154" s="120" t="s">
        <v>175</v>
      </c>
      <c r="AY154" s="122">
        <v>0</v>
      </c>
      <c r="AZ154" s="122">
        <v>100000000</v>
      </c>
      <c r="BA154" s="122">
        <v>0</v>
      </c>
      <c r="BB154" s="122">
        <v>0</v>
      </c>
      <c r="BC154" s="122">
        <v>0</v>
      </c>
      <c r="BD154" s="122">
        <v>0</v>
      </c>
      <c r="BE154" s="122">
        <v>0</v>
      </c>
      <c r="BF154" s="122">
        <v>0</v>
      </c>
      <c r="BG154" s="122">
        <v>0</v>
      </c>
      <c r="BH154" s="122">
        <v>0</v>
      </c>
      <c r="BI154" s="122">
        <v>100000000</v>
      </c>
      <c r="BJ154" s="122">
        <v>0</v>
      </c>
      <c r="BK154" s="122">
        <v>100000000</v>
      </c>
      <c r="BL154" s="122">
        <v>0</v>
      </c>
      <c r="BM154" s="122">
        <v>0</v>
      </c>
      <c r="BN154" s="122">
        <v>0</v>
      </c>
      <c r="BO154" s="122">
        <v>0</v>
      </c>
      <c r="BP154" s="122">
        <v>0</v>
      </c>
      <c r="BQ154" s="122">
        <v>0</v>
      </c>
      <c r="BR154" s="122">
        <v>0</v>
      </c>
      <c r="BS154" s="122">
        <v>0</v>
      </c>
      <c r="BT154" s="122">
        <v>100000000</v>
      </c>
      <c r="BU154" s="122">
        <v>0</v>
      </c>
      <c r="BV154" s="122">
        <v>100000000</v>
      </c>
      <c r="BW154" s="122">
        <v>0</v>
      </c>
      <c r="BX154" s="122">
        <v>0</v>
      </c>
      <c r="BY154" s="122">
        <v>0</v>
      </c>
      <c r="BZ154" s="122">
        <v>0</v>
      </c>
      <c r="CA154" s="122">
        <v>0</v>
      </c>
      <c r="CB154" s="122">
        <v>0</v>
      </c>
      <c r="CC154" s="122">
        <v>0</v>
      </c>
      <c r="CD154" s="122">
        <v>0</v>
      </c>
      <c r="CE154" s="122">
        <v>100000000</v>
      </c>
      <c r="CF154" s="122">
        <v>0</v>
      </c>
      <c r="CG154" s="122">
        <v>100000000</v>
      </c>
      <c r="CH154" s="122">
        <v>0</v>
      </c>
      <c r="CI154" s="122">
        <v>0</v>
      </c>
      <c r="CJ154" s="122">
        <v>0</v>
      </c>
      <c r="CK154" s="122">
        <v>0</v>
      </c>
      <c r="CL154" s="122">
        <v>0</v>
      </c>
      <c r="CM154" s="122">
        <v>0</v>
      </c>
      <c r="CN154" s="122">
        <v>0</v>
      </c>
      <c r="CO154" s="122">
        <v>0</v>
      </c>
      <c r="CP154" s="122">
        <v>100000000</v>
      </c>
      <c r="CQ154" s="122">
        <v>400000000</v>
      </c>
      <c r="CR154" s="115" t="s">
        <v>1724</v>
      </c>
      <c r="CS154" s="115" t="s">
        <v>1725</v>
      </c>
    </row>
    <row r="155" spans="1:97" ht="70.349999999999994" hidden="1" customHeight="1" x14ac:dyDescent="0.25">
      <c r="A155" s="114" t="s">
        <v>1726</v>
      </c>
      <c r="B155" s="115" t="s">
        <v>463</v>
      </c>
      <c r="C155" s="115" t="s">
        <v>104</v>
      </c>
      <c r="D155" s="115" t="s">
        <v>1694</v>
      </c>
      <c r="E155" s="116" t="s">
        <v>1695</v>
      </c>
      <c r="F155" s="115" t="s">
        <v>1633</v>
      </c>
      <c r="G155" s="115" t="s">
        <v>1696</v>
      </c>
      <c r="H155" s="115" t="s">
        <v>1697</v>
      </c>
      <c r="I155" s="116" t="s">
        <v>1698</v>
      </c>
      <c r="J155" s="115" t="s">
        <v>1699</v>
      </c>
      <c r="K155" s="115" t="s">
        <v>1637</v>
      </c>
      <c r="L155" s="115" t="s">
        <v>724</v>
      </c>
      <c r="M155" s="115" t="s">
        <v>1638</v>
      </c>
      <c r="N155" s="115" t="s">
        <v>464</v>
      </c>
      <c r="O155" s="115" t="s">
        <v>465</v>
      </c>
      <c r="P155" s="115" t="s">
        <v>466</v>
      </c>
      <c r="Q155" s="115" t="s">
        <v>467</v>
      </c>
      <c r="R155" s="115" t="s">
        <v>1727</v>
      </c>
      <c r="S155" s="115" t="s">
        <v>1728</v>
      </c>
      <c r="T155" s="115" t="s">
        <v>1729</v>
      </c>
      <c r="U155" s="115" t="s">
        <v>1730</v>
      </c>
      <c r="V155" s="115" t="s">
        <v>1731</v>
      </c>
      <c r="W155" s="115" t="s">
        <v>790</v>
      </c>
      <c r="X155" s="115" t="s">
        <v>125</v>
      </c>
      <c r="Y155" s="115" t="s">
        <v>126</v>
      </c>
      <c r="Z155" s="117">
        <v>4</v>
      </c>
      <c r="AA155" s="115" t="s">
        <v>127</v>
      </c>
      <c r="AB155" s="115" t="s">
        <v>1634</v>
      </c>
      <c r="AC155" s="117">
        <v>1</v>
      </c>
      <c r="AD155" s="117">
        <v>1</v>
      </c>
      <c r="AE155" s="117">
        <v>1</v>
      </c>
      <c r="AF155" s="117">
        <v>1</v>
      </c>
      <c r="AG155" s="118" t="s">
        <v>1732</v>
      </c>
      <c r="AH155" s="118" t="s">
        <v>1733</v>
      </c>
      <c r="AI155" s="118" t="s">
        <v>1734</v>
      </c>
      <c r="AJ155" s="115" t="s">
        <v>1735</v>
      </c>
      <c r="AK155" s="115"/>
      <c r="AL155" s="115" t="s">
        <v>1736</v>
      </c>
      <c r="AM155" s="116">
        <v>3</v>
      </c>
      <c r="AN155" s="119">
        <v>1</v>
      </c>
      <c r="AO155" s="120" t="s">
        <v>135</v>
      </c>
      <c r="AP155" s="116">
        <v>2</v>
      </c>
      <c r="AQ155" s="119">
        <v>1</v>
      </c>
      <c r="AR155" s="120" t="s">
        <v>135</v>
      </c>
      <c r="AS155" s="116"/>
      <c r="AT155" s="121">
        <v>1</v>
      </c>
      <c r="AU155" s="120" t="s">
        <v>135</v>
      </c>
      <c r="AV155" s="117">
        <v>5</v>
      </c>
      <c r="AW155" s="121">
        <v>1</v>
      </c>
      <c r="AX155" s="120" t="s">
        <v>135</v>
      </c>
      <c r="AY155" s="122">
        <v>0</v>
      </c>
      <c r="AZ155" s="122">
        <v>100000000</v>
      </c>
      <c r="BA155" s="122">
        <v>0</v>
      </c>
      <c r="BB155" s="122">
        <v>0</v>
      </c>
      <c r="BC155" s="122">
        <v>0</v>
      </c>
      <c r="BD155" s="122">
        <v>0</v>
      </c>
      <c r="BE155" s="122">
        <v>0</v>
      </c>
      <c r="BF155" s="122">
        <v>0</v>
      </c>
      <c r="BG155" s="122">
        <v>0</v>
      </c>
      <c r="BH155" s="122">
        <v>0</v>
      </c>
      <c r="BI155" s="122">
        <v>100000000</v>
      </c>
      <c r="BJ155" s="122">
        <v>0</v>
      </c>
      <c r="BK155" s="122">
        <v>100000000</v>
      </c>
      <c r="BL155" s="122">
        <v>0</v>
      </c>
      <c r="BM155" s="122">
        <v>0</v>
      </c>
      <c r="BN155" s="122">
        <v>0</v>
      </c>
      <c r="BO155" s="122">
        <v>0</v>
      </c>
      <c r="BP155" s="122">
        <v>0</v>
      </c>
      <c r="BQ155" s="122">
        <v>0</v>
      </c>
      <c r="BR155" s="122">
        <v>0</v>
      </c>
      <c r="BS155" s="122">
        <v>0</v>
      </c>
      <c r="BT155" s="122">
        <v>100000000</v>
      </c>
      <c r="BU155" s="122">
        <v>0</v>
      </c>
      <c r="BV155" s="122">
        <v>100000000</v>
      </c>
      <c r="BW155" s="122">
        <v>0</v>
      </c>
      <c r="BX155" s="122">
        <v>0</v>
      </c>
      <c r="BY155" s="122">
        <v>0</v>
      </c>
      <c r="BZ155" s="122">
        <v>0</v>
      </c>
      <c r="CA155" s="122">
        <v>0</v>
      </c>
      <c r="CB155" s="122">
        <v>0</v>
      </c>
      <c r="CC155" s="122">
        <v>0</v>
      </c>
      <c r="CD155" s="122">
        <v>0</v>
      </c>
      <c r="CE155" s="122">
        <v>100000000</v>
      </c>
      <c r="CF155" s="122">
        <v>0</v>
      </c>
      <c r="CG155" s="122">
        <v>100000000</v>
      </c>
      <c r="CH155" s="122">
        <v>0</v>
      </c>
      <c r="CI155" s="122">
        <v>0</v>
      </c>
      <c r="CJ155" s="122">
        <v>0</v>
      </c>
      <c r="CK155" s="122">
        <v>0</v>
      </c>
      <c r="CL155" s="122">
        <v>0</v>
      </c>
      <c r="CM155" s="122">
        <v>0</v>
      </c>
      <c r="CN155" s="122">
        <v>0</v>
      </c>
      <c r="CO155" s="122">
        <v>0</v>
      </c>
      <c r="CP155" s="122">
        <v>100000000</v>
      </c>
      <c r="CQ155" s="122">
        <v>400000000</v>
      </c>
      <c r="CR155" s="115" t="s">
        <v>1737</v>
      </c>
      <c r="CS155" s="115" t="s">
        <v>1738</v>
      </c>
    </row>
    <row r="156" spans="1:97" ht="70.349999999999994" hidden="1" customHeight="1" x14ac:dyDescent="0.25">
      <c r="A156" s="114" t="s">
        <v>1739</v>
      </c>
      <c r="B156" s="115" t="s">
        <v>478</v>
      </c>
      <c r="C156" s="115" t="s">
        <v>104</v>
      </c>
      <c r="D156" s="115" t="s">
        <v>1694</v>
      </c>
      <c r="E156" s="116" t="s">
        <v>1695</v>
      </c>
      <c r="F156" s="115" t="s">
        <v>1633</v>
      </c>
      <c r="G156" s="115" t="s">
        <v>1696</v>
      </c>
      <c r="H156" s="115" t="s">
        <v>1697</v>
      </c>
      <c r="I156" s="116" t="s">
        <v>1698</v>
      </c>
      <c r="J156" s="115" t="s">
        <v>1699</v>
      </c>
      <c r="K156" s="115" t="s">
        <v>1637</v>
      </c>
      <c r="L156" s="115" t="s">
        <v>724</v>
      </c>
      <c r="M156" s="115" t="s">
        <v>1638</v>
      </c>
      <c r="N156" s="115" t="s">
        <v>464</v>
      </c>
      <c r="O156" s="115" t="s">
        <v>465</v>
      </c>
      <c r="P156" s="115" t="s">
        <v>466</v>
      </c>
      <c r="Q156" s="115" t="s">
        <v>467</v>
      </c>
      <c r="R156" s="115" t="s">
        <v>1740</v>
      </c>
      <c r="S156" s="115" t="s">
        <v>1741</v>
      </c>
      <c r="T156" s="115" t="s">
        <v>1740</v>
      </c>
      <c r="U156" s="115" t="s">
        <v>1742</v>
      </c>
      <c r="V156" s="115" t="s">
        <v>1743</v>
      </c>
      <c r="W156" s="115" t="s">
        <v>1719</v>
      </c>
      <c r="X156" s="115" t="s">
        <v>247</v>
      </c>
      <c r="Y156" s="115" t="s">
        <v>126</v>
      </c>
      <c r="Z156" s="117">
        <v>2</v>
      </c>
      <c r="AA156" s="115" t="s">
        <v>127</v>
      </c>
      <c r="AB156" s="115" t="s">
        <v>1634</v>
      </c>
      <c r="AC156" s="117">
        <v>0</v>
      </c>
      <c r="AD156" s="117">
        <v>0</v>
      </c>
      <c r="AE156" s="117">
        <v>1</v>
      </c>
      <c r="AF156" s="117">
        <v>1</v>
      </c>
      <c r="AG156" s="118"/>
      <c r="AH156" s="118"/>
      <c r="AI156" s="118"/>
      <c r="AJ156" s="115" t="s">
        <v>1744</v>
      </c>
      <c r="AK156" s="115"/>
      <c r="AL156" s="115"/>
      <c r="AM156" s="116"/>
      <c r="AN156" s="119"/>
      <c r="AO156" s="120"/>
      <c r="AP156" s="116"/>
      <c r="AQ156" s="119"/>
      <c r="AR156" s="120"/>
      <c r="AS156" s="116"/>
      <c r="AT156" s="121">
        <v>0</v>
      </c>
      <c r="AU156" s="120" t="s">
        <v>175</v>
      </c>
      <c r="AV156" s="117">
        <v>0</v>
      </c>
      <c r="AW156" s="121">
        <v>0</v>
      </c>
      <c r="AX156" s="120" t="s">
        <v>175</v>
      </c>
      <c r="AY156" s="122">
        <v>0</v>
      </c>
      <c r="AZ156" s="122">
        <v>0</v>
      </c>
      <c r="BA156" s="122">
        <v>0</v>
      </c>
      <c r="BB156" s="122">
        <v>0</v>
      </c>
      <c r="BC156" s="122">
        <v>0</v>
      </c>
      <c r="BD156" s="122">
        <v>0</v>
      </c>
      <c r="BE156" s="122">
        <v>0</v>
      </c>
      <c r="BF156" s="122">
        <v>0</v>
      </c>
      <c r="BG156" s="122">
        <v>0</v>
      </c>
      <c r="BH156" s="122">
        <v>0</v>
      </c>
      <c r="BI156" s="122">
        <v>0</v>
      </c>
      <c r="BJ156" s="122">
        <v>0</v>
      </c>
      <c r="BK156" s="122">
        <v>0</v>
      </c>
      <c r="BL156" s="122">
        <v>0</v>
      </c>
      <c r="BM156" s="122">
        <v>0</v>
      </c>
      <c r="BN156" s="122">
        <v>0</v>
      </c>
      <c r="BO156" s="122">
        <v>0</v>
      </c>
      <c r="BP156" s="122">
        <v>0</v>
      </c>
      <c r="BQ156" s="122">
        <v>0</v>
      </c>
      <c r="BR156" s="122">
        <v>1250000000</v>
      </c>
      <c r="BS156" s="122">
        <v>0</v>
      </c>
      <c r="BT156" s="122">
        <v>1250000000</v>
      </c>
      <c r="BU156" s="122">
        <v>0</v>
      </c>
      <c r="BV156" s="122">
        <v>0</v>
      </c>
      <c r="BW156" s="122">
        <v>0</v>
      </c>
      <c r="BX156" s="122">
        <v>0</v>
      </c>
      <c r="BY156" s="122">
        <v>0</v>
      </c>
      <c r="BZ156" s="122">
        <v>0</v>
      </c>
      <c r="CA156" s="122">
        <v>0</v>
      </c>
      <c r="CB156" s="122">
        <v>0</v>
      </c>
      <c r="CC156" s="122">
        <v>1250000000</v>
      </c>
      <c r="CD156" s="122">
        <v>0</v>
      </c>
      <c r="CE156" s="122">
        <v>1250000000</v>
      </c>
      <c r="CF156" s="122">
        <v>0</v>
      </c>
      <c r="CG156" s="122">
        <v>0</v>
      </c>
      <c r="CH156" s="122">
        <v>0</v>
      </c>
      <c r="CI156" s="122">
        <v>0</v>
      </c>
      <c r="CJ156" s="122">
        <v>0</v>
      </c>
      <c r="CK156" s="122">
        <v>0</v>
      </c>
      <c r="CL156" s="122">
        <v>0</v>
      </c>
      <c r="CM156" s="122">
        <v>0</v>
      </c>
      <c r="CN156" s="122">
        <v>0</v>
      </c>
      <c r="CO156" s="122">
        <v>0</v>
      </c>
      <c r="CP156" s="122">
        <v>0</v>
      </c>
      <c r="CQ156" s="122">
        <v>2500000000</v>
      </c>
      <c r="CR156" s="115" t="s">
        <v>1745</v>
      </c>
      <c r="CS156" s="115" t="s">
        <v>1746</v>
      </c>
    </row>
    <row r="157" spans="1:97" ht="70.349999999999994" hidden="1" customHeight="1" x14ac:dyDescent="0.25">
      <c r="A157" s="114" t="s">
        <v>1747</v>
      </c>
      <c r="B157" s="115" t="s">
        <v>668</v>
      </c>
      <c r="C157" s="115" t="s">
        <v>104</v>
      </c>
      <c r="D157" s="115" t="s">
        <v>1694</v>
      </c>
      <c r="E157" s="116" t="s">
        <v>1695</v>
      </c>
      <c r="F157" s="115" t="s">
        <v>1633</v>
      </c>
      <c r="G157" s="115" t="s">
        <v>1696</v>
      </c>
      <c r="H157" s="115" t="s">
        <v>1697</v>
      </c>
      <c r="I157" s="116" t="s">
        <v>1698</v>
      </c>
      <c r="J157" s="115" t="s">
        <v>1699</v>
      </c>
      <c r="K157" s="115" t="s">
        <v>1637</v>
      </c>
      <c r="L157" s="115" t="s">
        <v>724</v>
      </c>
      <c r="M157" s="115" t="s">
        <v>1638</v>
      </c>
      <c r="N157" s="115" t="s">
        <v>464</v>
      </c>
      <c r="O157" s="115" t="s">
        <v>465</v>
      </c>
      <c r="P157" s="115" t="s">
        <v>466</v>
      </c>
      <c r="Q157" s="115" t="s">
        <v>467</v>
      </c>
      <c r="R157" s="115" t="s">
        <v>1748</v>
      </c>
      <c r="S157" s="115" t="s">
        <v>1749</v>
      </c>
      <c r="T157" s="115" t="s">
        <v>1748</v>
      </c>
      <c r="U157" s="115" t="s">
        <v>1750</v>
      </c>
      <c r="V157" s="115" t="s">
        <v>1751</v>
      </c>
      <c r="W157" s="115" t="s">
        <v>1752</v>
      </c>
      <c r="X157" s="115" t="s">
        <v>247</v>
      </c>
      <c r="Y157" s="115" t="s">
        <v>126</v>
      </c>
      <c r="Z157" s="117">
        <v>1</v>
      </c>
      <c r="AA157" s="115" t="s">
        <v>127</v>
      </c>
      <c r="AB157" s="115" t="s">
        <v>1634</v>
      </c>
      <c r="AC157" s="117">
        <v>0</v>
      </c>
      <c r="AD157" s="117">
        <v>1</v>
      </c>
      <c r="AE157" s="117">
        <v>0</v>
      </c>
      <c r="AF157" s="117">
        <v>0</v>
      </c>
      <c r="AG157" s="118"/>
      <c r="AH157" s="118" t="s">
        <v>1753</v>
      </c>
      <c r="AI157" s="118" t="s">
        <v>1754</v>
      </c>
      <c r="AJ157" s="115" t="s">
        <v>1755</v>
      </c>
      <c r="AK157" s="115"/>
      <c r="AL157" s="115"/>
      <c r="AM157" s="116"/>
      <c r="AN157" s="119"/>
      <c r="AO157" s="120"/>
      <c r="AP157" s="116">
        <v>2</v>
      </c>
      <c r="AQ157" s="119">
        <v>1</v>
      </c>
      <c r="AR157" s="120" t="s">
        <v>135</v>
      </c>
      <c r="AS157" s="116"/>
      <c r="AT157" s="121"/>
      <c r="AU157" s="120"/>
      <c r="AV157" s="117">
        <v>2</v>
      </c>
      <c r="AW157" s="121">
        <v>1</v>
      </c>
      <c r="AX157" s="120" t="s">
        <v>135</v>
      </c>
      <c r="AY157" s="122">
        <v>0</v>
      </c>
      <c r="AZ157" s="122">
        <v>0</v>
      </c>
      <c r="BA157" s="122">
        <v>0</v>
      </c>
      <c r="BB157" s="122">
        <v>0</v>
      </c>
      <c r="BC157" s="122">
        <v>0</v>
      </c>
      <c r="BD157" s="122">
        <v>0</v>
      </c>
      <c r="BE157" s="122">
        <v>0</v>
      </c>
      <c r="BF157" s="122">
        <v>0</v>
      </c>
      <c r="BG157" s="122">
        <v>0</v>
      </c>
      <c r="BH157" s="122">
        <v>0</v>
      </c>
      <c r="BI157" s="122">
        <v>0</v>
      </c>
      <c r="BJ157" s="122">
        <v>0</v>
      </c>
      <c r="BK157" s="122">
        <v>0</v>
      </c>
      <c r="BL157" s="122">
        <v>0</v>
      </c>
      <c r="BM157" s="122">
        <v>0</v>
      </c>
      <c r="BN157" s="122">
        <v>0</v>
      </c>
      <c r="BO157" s="122">
        <v>0</v>
      </c>
      <c r="BP157" s="122">
        <v>0</v>
      </c>
      <c r="BQ157" s="122">
        <v>0</v>
      </c>
      <c r="BR157" s="122">
        <v>0</v>
      </c>
      <c r="BS157" s="122">
        <v>0</v>
      </c>
      <c r="BT157" s="122">
        <v>0</v>
      </c>
      <c r="BU157" s="122">
        <v>0</v>
      </c>
      <c r="BV157" s="122">
        <v>0</v>
      </c>
      <c r="BW157" s="122">
        <v>0</v>
      </c>
      <c r="BX157" s="122">
        <v>0</v>
      </c>
      <c r="BY157" s="122">
        <v>0</v>
      </c>
      <c r="BZ157" s="122">
        <v>0</v>
      </c>
      <c r="CA157" s="122">
        <v>0</v>
      </c>
      <c r="CB157" s="122">
        <v>0</v>
      </c>
      <c r="CC157" s="122">
        <v>1500000000</v>
      </c>
      <c r="CD157" s="122">
        <v>0</v>
      </c>
      <c r="CE157" s="122">
        <v>1500000000</v>
      </c>
      <c r="CF157" s="122">
        <v>0</v>
      </c>
      <c r="CG157" s="122">
        <v>0</v>
      </c>
      <c r="CH157" s="122">
        <v>0</v>
      </c>
      <c r="CI157" s="122">
        <v>0</v>
      </c>
      <c r="CJ157" s="122">
        <v>0</v>
      </c>
      <c r="CK157" s="122">
        <v>0</v>
      </c>
      <c r="CL157" s="122">
        <v>0</v>
      </c>
      <c r="CM157" s="122">
        <v>0</v>
      </c>
      <c r="CN157" s="122">
        <v>0</v>
      </c>
      <c r="CO157" s="122">
        <v>0</v>
      </c>
      <c r="CP157" s="122">
        <v>0</v>
      </c>
      <c r="CQ157" s="122">
        <v>1500000000</v>
      </c>
      <c r="CR157" s="115"/>
      <c r="CS157" s="115" t="s">
        <v>1756</v>
      </c>
    </row>
    <row r="158" spans="1:97" ht="70.349999999999994" hidden="1" customHeight="1" x14ac:dyDescent="0.25">
      <c r="A158" s="114" t="s">
        <v>1757</v>
      </c>
      <c r="B158" s="115" t="s">
        <v>682</v>
      </c>
      <c r="C158" s="115" t="s">
        <v>104</v>
      </c>
      <c r="D158" s="115" t="s">
        <v>1694</v>
      </c>
      <c r="E158" s="116" t="s">
        <v>1695</v>
      </c>
      <c r="F158" s="115" t="s">
        <v>1633</v>
      </c>
      <c r="G158" s="115" t="s">
        <v>1696</v>
      </c>
      <c r="H158" s="115" t="s">
        <v>1697</v>
      </c>
      <c r="I158" s="116" t="s">
        <v>1698</v>
      </c>
      <c r="J158" s="115" t="s">
        <v>1699</v>
      </c>
      <c r="K158" s="115" t="s">
        <v>1637</v>
      </c>
      <c r="L158" s="115" t="s">
        <v>724</v>
      </c>
      <c r="M158" s="115" t="s">
        <v>1638</v>
      </c>
      <c r="N158" s="115" t="s">
        <v>464</v>
      </c>
      <c r="O158" s="115" t="s">
        <v>465</v>
      </c>
      <c r="P158" s="115" t="s">
        <v>466</v>
      </c>
      <c r="Q158" s="115" t="s">
        <v>467</v>
      </c>
      <c r="R158" s="115" t="s">
        <v>1758</v>
      </c>
      <c r="S158" s="115" t="s">
        <v>1759</v>
      </c>
      <c r="T158" s="115" t="s">
        <v>1758</v>
      </c>
      <c r="U158" s="115" t="s">
        <v>1760</v>
      </c>
      <c r="V158" s="115" t="s">
        <v>1761</v>
      </c>
      <c r="W158" s="115" t="s">
        <v>1762</v>
      </c>
      <c r="X158" s="115" t="s">
        <v>125</v>
      </c>
      <c r="Y158" s="115" t="s">
        <v>126</v>
      </c>
      <c r="Z158" s="117">
        <v>3</v>
      </c>
      <c r="AA158" s="115" t="s">
        <v>127</v>
      </c>
      <c r="AB158" s="115" t="s">
        <v>1634</v>
      </c>
      <c r="AC158" s="117">
        <v>2</v>
      </c>
      <c r="AD158" s="117">
        <v>1</v>
      </c>
      <c r="AE158" s="117">
        <v>0</v>
      </c>
      <c r="AF158" s="117">
        <v>0</v>
      </c>
      <c r="AG158" s="118" t="s">
        <v>1763</v>
      </c>
      <c r="AH158" s="118"/>
      <c r="AI158" s="118"/>
      <c r="AJ158" s="115" t="s">
        <v>1764</v>
      </c>
      <c r="AK158" s="115"/>
      <c r="AL158" s="115"/>
      <c r="AM158" s="116">
        <v>2</v>
      </c>
      <c r="AN158" s="119">
        <v>1</v>
      </c>
      <c r="AO158" s="120" t="s">
        <v>135</v>
      </c>
      <c r="AP158" s="116">
        <v>0</v>
      </c>
      <c r="AQ158" s="119">
        <v>0</v>
      </c>
      <c r="AR158" s="120" t="s">
        <v>175</v>
      </c>
      <c r="AS158" s="116"/>
      <c r="AT158" s="121"/>
      <c r="AU158" s="120"/>
      <c r="AV158" s="117">
        <v>2</v>
      </c>
      <c r="AW158" s="121">
        <v>0.66666666666666663</v>
      </c>
      <c r="AX158" s="120" t="s">
        <v>174</v>
      </c>
      <c r="AY158" s="122">
        <v>0</v>
      </c>
      <c r="AZ158" s="122">
        <v>0</v>
      </c>
      <c r="BA158" s="122">
        <v>0</v>
      </c>
      <c r="BB158" s="122">
        <v>0</v>
      </c>
      <c r="BC158" s="122">
        <v>0</v>
      </c>
      <c r="BD158" s="122">
        <v>0</v>
      </c>
      <c r="BE158" s="122">
        <v>0</v>
      </c>
      <c r="BF158" s="122">
        <v>0</v>
      </c>
      <c r="BG158" s="122">
        <v>3344195992</v>
      </c>
      <c r="BH158" s="122">
        <v>0</v>
      </c>
      <c r="BI158" s="122">
        <v>3344195992</v>
      </c>
      <c r="BJ158" s="122">
        <v>0</v>
      </c>
      <c r="BK158" s="122">
        <v>0</v>
      </c>
      <c r="BL158" s="122">
        <v>0</v>
      </c>
      <c r="BM158" s="122">
        <v>0</v>
      </c>
      <c r="BN158" s="122">
        <v>0</v>
      </c>
      <c r="BO158" s="122">
        <v>0</v>
      </c>
      <c r="BP158" s="122">
        <v>0</v>
      </c>
      <c r="BQ158" s="122">
        <v>0</v>
      </c>
      <c r="BR158" s="122">
        <v>0</v>
      </c>
      <c r="BS158" s="122">
        <v>0</v>
      </c>
      <c r="BT158" s="122">
        <v>0</v>
      </c>
      <c r="BU158" s="122">
        <v>0</v>
      </c>
      <c r="BV158" s="122">
        <v>0</v>
      </c>
      <c r="BW158" s="122">
        <v>0</v>
      </c>
      <c r="BX158" s="122">
        <v>0</v>
      </c>
      <c r="BY158" s="122">
        <v>0</v>
      </c>
      <c r="BZ158" s="122">
        <v>0</v>
      </c>
      <c r="CA158" s="122">
        <v>0</v>
      </c>
      <c r="CB158" s="122">
        <v>0</v>
      </c>
      <c r="CC158" s="122">
        <v>0</v>
      </c>
      <c r="CD158" s="122">
        <v>0</v>
      </c>
      <c r="CE158" s="122">
        <v>0</v>
      </c>
      <c r="CF158" s="122">
        <v>0</v>
      </c>
      <c r="CG158" s="122">
        <v>0</v>
      </c>
      <c r="CH158" s="122">
        <v>0</v>
      </c>
      <c r="CI158" s="122">
        <v>0</v>
      </c>
      <c r="CJ158" s="122">
        <v>0</v>
      </c>
      <c r="CK158" s="122">
        <v>0</v>
      </c>
      <c r="CL158" s="122">
        <v>0</v>
      </c>
      <c r="CM158" s="122">
        <v>0</v>
      </c>
      <c r="CN158" s="122">
        <v>0</v>
      </c>
      <c r="CO158" s="122">
        <v>0</v>
      </c>
      <c r="CP158" s="122">
        <v>0</v>
      </c>
      <c r="CQ158" s="122">
        <v>3344195992</v>
      </c>
      <c r="CR158" s="115"/>
      <c r="CS158" s="115" t="s">
        <v>1765</v>
      </c>
    </row>
    <row r="159" spans="1:97" ht="70.349999999999994" hidden="1" customHeight="1" x14ac:dyDescent="0.25">
      <c r="A159" s="114" t="s">
        <v>1766</v>
      </c>
      <c r="B159" s="115" t="s">
        <v>113</v>
      </c>
      <c r="C159" s="115" t="s">
        <v>104</v>
      </c>
      <c r="D159" s="115" t="s">
        <v>1694</v>
      </c>
      <c r="E159" s="116" t="s">
        <v>1695</v>
      </c>
      <c r="F159" s="115" t="s">
        <v>1633</v>
      </c>
      <c r="G159" s="115" t="s">
        <v>1696</v>
      </c>
      <c r="H159" s="115" t="s">
        <v>1697</v>
      </c>
      <c r="I159" s="116" t="s">
        <v>1698</v>
      </c>
      <c r="J159" s="115" t="s">
        <v>1699</v>
      </c>
      <c r="K159" s="115" t="s">
        <v>1637</v>
      </c>
      <c r="L159" s="115" t="s">
        <v>734</v>
      </c>
      <c r="M159" s="115" t="s">
        <v>1767</v>
      </c>
      <c r="N159" s="115" t="s">
        <v>464</v>
      </c>
      <c r="O159" s="115" t="s">
        <v>465</v>
      </c>
      <c r="P159" s="115" t="s">
        <v>1768</v>
      </c>
      <c r="Q159" s="115" t="s">
        <v>1769</v>
      </c>
      <c r="R159" s="115" t="s">
        <v>1770</v>
      </c>
      <c r="S159" s="115" t="s">
        <v>1771</v>
      </c>
      <c r="T159" s="115" t="s">
        <v>1770</v>
      </c>
      <c r="U159" s="115" t="s">
        <v>1772</v>
      </c>
      <c r="V159" s="115" t="s">
        <v>1773</v>
      </c>
      <c r="W159" s="115" t="s">
        <v>1774</v>
      </c>
      <c r="X159" s="115" t="s">
        <v>125</v>
      </c>
      <c r="Y159" s="115" t="s">
        <v>126</v>
      </c>
      <c r="Z159" s="117">
        <v>1</v>
      </c>
      <c r="AA159" s="115" t="s">
        <v>127</v>
      </c>
      <c r="AB159" s="115" t="s">
        <v>1634</v>
      </c>
      <c r="AC159" s="117">
        <v>0</v>
      </c>
      <c r="AD159" s="117">
        <v>0</v>
      </c>
      <c r="AE159" s="117">
        <v>0</v>
      </c>
      <c r="AF159" s="117">
        <v>1</v>
      </c>
      <c r="AG159" s="118"/>
      <c r="AH159" s="118"/>
      <c r="AI159" s="118"/>
      <c r="AJ159" s="115"/>
      <c r="AK159" s="115"/>
      <c r="AL159" s="115" t="s">
        <v>1775</v>
      </c>
      <c r="AM159" s="116"/>
      <c r="AN159" s="119"/>
      <c r="AO159" s="120"/>
      <c r="AP159" s="116"/>
      <c r="AQ159" s="119"/>
      <c r="AR159" s="120"/>
      <c r="AS159" s="116"/>
      <c r="AT159" s="121"/>
      <c r="AU159" s="120"/>
      <c r="AV159" s="117">
        <v>0</v>
      </c>
      <c r="AW159" s="121">
        <v>0</v>
      </c>
      <c r="AX159" s="120" t="s">
        <v>175</v>
      </c>
      <c r="AY159" s="122">
        <v>0</v>
      </c>
      <c r="AZ159" s="122">
        <v>0</v>
      </c>
      <c r="BA159" s="122">
        <v>0</v>
      </c>
      <c r="BB159" s="122">
        <v>0</v>
      </c>
      <c r="BC159" s="122">
        <v>0</v>
      </c>
      <c r="BD159" s="122">
        <v>0</v>
      </c>
      <c r="BE159" s="122">
        <v>0</v>
      </c>
      <c r="BF159" s="122">
        <v>0</v>
      </c>
      <c r="BG159" s="122">
        <v>0</v>
      </c>
      <c r="BH159" s="122">
        <v>0</v>
      </c>
      <c r="BI159" s="122">
        <v>0</v>
      </c>
      <c r="BJ159" s="122">
        <v>0</v>
      </c>
      <c r="BK159" s="122">
        <v>0</v>
      </c>
      <c r="BL159" s="122">
        <v>0</v>
      </c>
      <c r="BM159" s="122">
        <v>0</v>
      </c>
      <c r="BN159" s="122">
        <v>0</v>
      </c>
      <c r="BO159" s="122">
        <v>0</v>
      </c>
      <c r="BP159" s="122">
        <v>0</v>
      </c>
      <c r="BQ159" s="122">
        <v>0</v>
      </c>
      <c r="BR159" s="122">
        <v>0</v>
      </c>
      <c r="BS159" s="122">
        <v>0</v>
      </c>
      <c r="BT159" s="122">
        <v>0</v>
      </c>
      <c r="BU159" s="122">
        <v>0</v>
      </c>
      <c r="BV159" s="122">
        <v>0</v>
      </c>
      <c r="BW159" s="122">
        <v>0</v>
      </c>
      <c r="BX159" s="122">
        <v>0</v>
      </c>
      <c r="BY159" s="122">
        <v>0</v>
      </c>
      <c r="BZ159" s="122">
        <v>0</v>
      </c>
      <c r="CA159" s="122">
        <v>0</v>
      </c>
      <c r="CB159" s="122">
        <v>0</v>
      </c>
      <c r="CC159" s="122">
        <v>0</v>
      </c>
      <c r="CD159" s="122">
        <v>0</v>
      </c>
      <c r="CE159" s="122">
        <v>0</v>
      </c>
      <c r="CF159" s="122">
        <v>0</v>
      </c>
      <c r="CG159" s="122">
        <v>0</v>
      </c>
      <c r="CH159" s="122">
        <v>0</v>
      </c>
      <c r="CI159" s="122">
        <v>0</v>
      </c>
      <c r="CJ159" s="122">
        <v>0</v>
      </c>
      <c r="CK159" s="122">
        <v>0</v>
      </c>
      <c r="CL159" s="122">
        <v>0</v>
      </c>
      <c r="CM159" s="122">
        <v>0</v>
      </c>
      <c r="CN159" s="122">
        <v>0</v>
      </c>
      <c r="CO159" s="122">
        <v>0</v>
      </c>
      <c r="CP159" s="122">
        <v>0</v>
      </c>
      <c r="CQ159" s="122">
        <v>0</v>
      </c>
      <c r="CR159" s="115"/>
      <c r="CS159" s="115" t="s">
        <v>1776</v>
      </c>
    </row>
    <row r="160" spans="1:97" ht="70.349999999999994" hidden="1" customHeight="1" x14ac:dyDescent="0.25">
      <c r="A160" s="114" t="s">
        <v>1777</v>
      </c>
      <c r="B160" s="115" t="s">
        <v>103</v>
      </c>
      <c r="C160" s="115" t="s">
        <v>104</v>
      </c>
      <c r="D160" s="115" t="s">
        <v>1631</v>
      </c>
      <c r="E160" s="116" t="s">
        <v>1632</v>
      </c>
      <c r="F160" s="115" t="s">
        <v>1633</v>
      </c>
      <c r="G160" s="115" t="s">
        <v>108</v>
      </c>
      <c r="H160" s="115" t="s">
        <v>1634</v>
      </c>
      <c r="I160" s="116" t="s">
        <v>1635</v>
      </c>
      <c r="J160" s="115" t="s">
        <v>1636</v>
      </c>
      <c r="K160" s="115" t="s">
        <v>1637</v>
      </c>
      <c r="L160" s="115" t="s">
        <v>734</v>
      </c>
      <c r="M160" s="115" t="s">
        <v>1767</v>
      </c>
      <c r="N160" s="115" t="s">
        <v>464</v>
      </c>
      <c r="O160" s="115" t="s">
        <v>465</v>
      </c>
      <c r="P160" s="115" t="s">
        <v>1768</v>
      </c>
      <c r="Q160" s="115" t="s">
        <v>1769</v>
      </c>
      <c r="R160" s="115" t="s">
        <v>1778</v>
      </c>
      <c r="S160" s="115" t="s">
        <v>1779</v>
      </c>
      <c r="T160" s="115" t="s">
        <v>1780</v>
      </c>
      <c r="U160" s="115" t="s">
        <v>1781</v>
      </c>
      <c r="V160" s="115" t="s">
        <v>1782</v>
      </c>
      <c r="W160" s="115" t="s">
        <v>1783</v>
      </c>
      <c r="X160" s="115" t="s">
        <v>125</v>
      </c>
      <c r="Y160" s="115" t="s">
        <v>126</v>
      </c>
      <c r="Z160" s="117">
        <v>400</v>
      </c>
      <c r="AA160" s="115" t="s">
        <v>127</v>
      </c>
      <c r="AB160" s="115" t="s">
        <v>1634</v>
      </c>
      <c r="AC160" s="117">
        <v>100</v>
      </c>
      <c r="AD160" s="117">
        <v>100</v>
      </c>
      <c r="AE160" s="117">
        <v>100</v>
      </c>
      <c r="AF160" s="117">
        <v>100</v>
      </c>
      <c r="AG160" s="118" t="s">
        <v>1784</v>
      </c>
      <c r="AH160" s="118" t="s">
        <v>1785</v>
      </c>
      <c r="AI160" s="118" t="s">
        <v>1786</v>
      </c>
      <c r="AJ160" s="115" t="s">
        <v>1787</v>
      </c>
      <c r="AK160" s="115"/>
      <c r="AL160" s="115" t="s">
        <v>1788</v>
      </c>
      <c r="AM160" s="116">
        <v>125</v>
      </c>
      <c r="AN160" s="119">
        <v>1</v>
      </c>
      <c r="AO160" s="120" t="s">
        <v>135</v>
      </c>
      <c r="AP160" s="116">
        <v>250</v>
      </c>
      <c r="AQ160" s="119">
        <v>1</v>
      </c>
      <c r="AR160" s="120" t="s">
        <v>135</v>
      </c>
      <c r="AS160" s="116"/>
      <c r="AT160" s="121">
        <v>1</v>
      </c>
      <c r="AU160" s="120" t="s">
        <v>135</v>
      </c>
      <c r="AV160" s="117">
        <v>375</v>
      </c>
      <c r="AW160" s="121">
        <v>0.9375</v>
      </c>
      <c r="AX160" s="120" t="s">
        <v>174</v>
      </c>
      <c r="AY160" s="122">
        <v>500000000</v>
      </c>
      <c r="AZ160" s="122">
        <v>0</v>
      </c>
      <c r="BA160" s="122">
        <v>0</v>
      </c>
      <c r="BB160" s="122">
        <v>0</v>
      </c>
      <c r="BC160" s="122">
        <v>0</v>
      </c>
      <c r="BD160" s="122">
        <v>0</v>
      </c>
      <c r="BE160" s="122">
        <v>0</v>
      </c>
      <c r="BF160" s="122">
        <v>0</v>
      </c>
      <c r="BG160" s="122">
        <v>0</v>
      </c>
      <c r="BH160" s="122">
        <v>0</v>
      </c>
      <c r="BI160" s="122">
        <v>500000000</v>
      </c>
      <c r="BJ160" s="122">
        <v>500000000</v>
      </c>
      <c r="BK160" s="122">
        <v>0</v>
      </c>
      <c r="BL160" s="122">
        <v>0</v>
      </c>
      <c r="BM160" s="122">
        <v>0</v>
      </c>
      <c r="BN160" s="122">
        <v>0</v>
      </c>
      <c r="BO160" s="122">
        <v>0</v>
      </c>
      <c r="BP160" s="122">
        <v>0</v>
      </c>
      <c r="BQ160" s="122">
        <v>0</v>
      </c>
      <c r="BR160" s="122">
        <v>0</v>
      </c>
      <c r="BS160" s="122">
        <v>0</v>
      </c>
      <c r="BT160" s="122">
        <v>500000000</v>
      </c>
      <c r="BU160" s="122">
        <v>500000000</v>
      </c>
      <c r="BV160" s="122">
        <v>0</v>
      </c>
      <c r="BW160" s="122">
        <v>0</v>
      </c>
      <c r="BX160" s="122">
        <v>0</v>
      </c>
      <c r="BY160" s="122">
        <v>0</v>
      </c>
      <c r="BZ160" s="122">
        <v>0</v>
      </c>
      <c r="CA160" s="122">
        <v>0</v>
      </c>
      <c r="CB160" s="122">
        <v>0</v>
      </c>
      <c r="CC160" s="122">
        <v>0</v>
      </c>
      <c r="CD160" s="122">
        <v>0</v>
      </c>
      <c r="CE160" s="122">
        <v>500000000</v>
      </c>
      <c r="CF160" s="122">
        <v>500000000</v>
      </c>
      <c r="CG160" s="122">
        <v>0</v>
      </c>
      <c r="CH160" s="122">
        <v>0</v>
      </c>
      <c r="CI160" s="122">
        <v>0</v>
      </c>
      <c r="CJ160" s="122">
        <v>0</v>
      </c>
      <c r="CK160" s="122">
        <v>0</v>
      </c>
      <c r="CL160" s="122">
        <v>0</v>
      </c>
      <c r="CM160" s="122">
        <v>0</v>
      </c>
      <c r="CN160" s="122">
        <v>0</v>
      </c>
      <c r="CO160" s="122">
        <v>0</v>
      </c>
      <c r="CP160" s="122">
        <v>500000000</v>
      </c>
      <c r="CQ160" s="122">
        <v>2000000000</v>
      </c>
      <c r="CR160" s="115" t="s">
        <v>1789</v>
      </c>
      <c r="CS160" s="115" t="s">
        <v>1790</v>
      </c>
    </row>
    <row r="161" spans="1:97" ht="70.349999999999994" hidden="1" customHeight="1" x14ac:dyDescent="0.25">
      <c r="A161" s="114" t="s">
        <v>1791</v>
      </c>
      <c r="B161" s="115" t="s">
        <v>139</v>
      </c>
      <c r="C161" s="115" t="s">
        <v>104</v>
      </c>
      <c r="D161" s="115" t="s">
        <v>1631</v>
      </c>
      <c r="E161" s="116" t="s">
        <v>1632</v>
      </c>
      <c r="F161" s="115" t="s">
        <v>1633</v>
      </c>
      <c r="G161" s="115" t="s">
        <v>108</v>
      </c>
      <c r="H161" s="115" t="s">
        <v>1634</v>
      </c>
      <c r="I161" s="116" t="s">
        <v>1635</v>
      </c>
      <c r="J161" s="115" t="s">
        <v>1636</v>
      </c>
      <c r="K161" s="115" t="s">
        <v>1637</v>
      </c>
      <c r="L161" s="115" t="s">
        <v>734</v>
      </c>
      <c r="M161" s="115" t="s">
        <v>1767</v>
      </c>
      <c r="N161" s="115" t="s">
        <v>464</v>
      </c>
      <c r="O161" s="115" t="s">
        <v>465</v>
      </c>
      <c r="P161" s="115" t="s">
        <v>1768</v>
      </c>
      <c r="Q161" s="115" t="s">
        <v>1769</v>
      </c>
      <c r="R161" s="115" t="s">
        <v>1792</v>
      </c>
      <c r="S161" s="115" t="s">
        <v>1793</v>
      </c>
      <c r="T161" s="115" t="s">
        <v>1794</v>
      </c>
      <c r="U161" s="115" t="s">
        <v>1795</v>
      </c>
      <c r="V161" s="115" t="s">
        <v>1796</v>
      </c>
      <c r="W161" s="115" t="s">
        <v>1797</v>
      </c>
      <c r="X161" s="115" t="s">
        <v>125</v>
      </c>
      <c r="Y161" s="115" t="s">
        <v>126</v>
      </c>
      <c r="Z161" s="117">
        <v>40</v>
      </c>
      <c r="AA161" s="115" t="s">
        <v>127</v>
      </c>
      <c r="AB161" s="115" t="s">
        <v>1634</v>
      </c>
      <c r="AC161" s="117">
        <v>10</v>
      </c>
      <c r="AD161" s="117">
        <v>10</v>
      </c>
      <c r="AE161" s="117">
        <v>10</v>
      </c>
      <c r="AF161" s="117">
        <v>10</v>
      </c>
      <c r="AG161" s="118" t="s">
        <v>1798</v>
      </c>
      <c r="AH161" s="118" t="s">
        <v>1799</v>
      </c>
      <c r="AI161" s="118" t="s">
        <v>1800</v>
      </c>
      <c r="AJ161" s="115" t="s">
        <v>1801</v>
      </c>
      <c r="AK161" s="115"/>
      <c r="AL161" s="115" t="s">
        <v>1802</v>
      </c>
      <c r="AM161" s="116">
        <v>61</v>
      </c>
      <c r="AN161" s="119">
        <v>1</v>
      </c>
      <c r="AO161" s="120" t="s">
        <v>135</v>
      </c>
      <c r="AP161" s="116">
        <v>72</v>
      </c>
      <c r="AQ161" s="119">
        <v>1</v>
      </c>
      <c r="AR161" s="120" t="s">
        <v>135</v>
      </c>
      <c r="AS161" s="116"/>
      <c r="AT161" s="121">
        <v>1</v>
      </c>
      <c r="AU161" s="120" t="s">
        <v>135</v>
      </c>
      <c r="AV161" s="117">
        <v>133</v>
      </c>
      <c r="AW161" s="121">
        <v>1</v>
      </c>
      <c r="AX161" s="120" t="s">
        <v>135</v>
      </c>
      <c r="AY161" s="122">
        <v>135000000</v>
      </c>
      <c r="AZ161" s="122">
        <v>0</v>
      </c>
      <c r="BA161" s="122">
        <v>0</v>
      </c>
      <c r="BB161" s="122">
        <v>0</v>
      </c>
      <c r="BC161" s="122">
        <v>0</v>
      </c>
      <c r="BD161" s="122">
        <v>0</v>
      </c>
      <c r="BE161" s="122">
        <v>0</v>
      </c>
      <c r="BF161" s="122">
        <v>0</v>
      </c>
      <c r="BG161" s="122">
        <v>0</v>
      </c>
      <c r="BH161" s="122">
        <v>0</v>
      </c>
      <c r="BI161" s="122">
        <v>135000000</v>
      </c>
      <c r="BJ161" s="122">
        <v>150000000</v>
      </c>
      <c r="BK161" s="122">
        <v>0</v>
      </c>
      <c r="BL161" s="122">
        <v>0</v>
      </c>
      <c r="BM161" s="122">
        <v>0</v>
      </c>
      <c r="BN161" s="122">
        <v>0</v>
      </c>
      <c r="BO161" s="122">
        <v>0</v>
      </c>
      <c r="BP161" s="122">
        <v>0</v>
      </c>
      <c r="BQ161" s="122">
        <v>0</v>
      </c>
      <c r="BR161" s="122">
        <v>0</v>
      </c>
      <c r="BS161" s="122">
        <v>0</v>
      </c>
      <c r="BT161" s="122">
        <v>150000000</v>
      </c>
      <c r="BU161" s="122">
        <v>0</v>
      </c>
      <c r="BV161" s="122">
        <v>0</v>
      </c>
      <c r="BW161" s="122">
        <v>0</v>
      </c>
      <c r="BX161" s="122">
        <v>0</v>
      </c>
      <c r="BY161" s="122">
        <v>0</v>
      </c>
      <c r="BZ161" s="122">
        <v>0</v>
      </c>
      <c r="CA161" s="122">
        <v>0</v>
      </c>
      <c r="CB161" s="122">
        <v>0</v>
      </c>
      <c r="CC161" s="122">
        <v>0</v>
      </c>
      <c r="CD161" s="122">
        <v>0</v>
      </c>
      <c r="CE161" s="122">
        <v>0</v>
      </c>
      <c r="CF161" s="122">
        <v>160000000</v>
      </c>
      <c r="CG161" s="122">
        <v>0</v>
      </c>
      <c r="CH161" s="122">
        <v>0</v>
      </c>
      <c r="CI161" s="122">
        <v>0</v>
      </c>
      <c r="CJ161" s="122">
        <v>0</v>
      </c>
      <c r="CK161" s="122">
        <v>0</v>
      </c>
      <c r="CL161" s="122">
        <v>0</v>
      </c>
      <c r="CM161" s="122">
        <v>0</v>
      </c>
      <c r="CN161" s="122">
        <v>0</v>
      </c>
      <c r="CO161" s="122">
        <v>0</v>
      </c>
      <c r="CP161" s="122">
        <v>160000000</v>
      </c>
      <c r="CQ161" s="122">
        <v>445000000</v>
      </c>
      <c r="CR161" s="115"/>
      <c r="CS161" s="115" t="s">
        <v>1803</v>
      </c>
    </row>
    <row r="162" spans="1:97" ht="70.349999999999994" hidden="1" customHeight="1" x14ac:dyDescent="0.25">
      <c r="A162" s="114" t="s">
        <v>1804</v>
      </c>
      <c r="B162" s="115" t="s">
        <v>179</v>
      </c>
      <c r="C162" s="115" t="s">
        <v>104</v>
      </c>
      <c r="D162" s="115" t="s">
        <v>1631</v>
      </c>
      <c r="E162" s="116" t="s">
        <v>1632</v>
      </c>
      <c r="F162" s="115" t="s">
        <v>1633</v>
      </c>
      <c r="G162" s="115" t="s">
        <v>108</v>
      </c>
      <c r="H162" s="115" t="s">
        <v>1634</v>
      </c>
      <c r="I162" s="116" t="s">
        <v>1635</v>
      </c>
      <c r="J162" s="115" t="s">
        <v>1636</v>
      </c>
      <c r="K162" s="115" t="s">
        <v>1637</v>
      </c>
      <c r="L162" s="115" t="s">
        <v>734</v>
      </c>
      <c r="M162" s="115" t="s">
        <v>1767</v>
      </c>
      <c r="N162" s="115" t="s">
        <v>464</v>
      </c>
      <c r="O162" s="115" t="s">
        <v>465</v>
      </c>
      <c r="P162" s="115" t="s">
        <v>1768</v>
      </c>
      <c r="Q162" s="115" t="s">
        <v>1769</v>
      </c>
      <c r="R162" s="115" t="s">
        <v>1805</v>
      </c>
      <c r="S162" s="115" t="s">
        <v>1806</v>
      </c>
      <c r="T162" s="115" t="s">
        <v>1807</v>
      </c>
      <c r="U162" s="115" t="s">
        <v>1808</v>
      </c>
      <c r="V162" s="115" t="s">
        <v>1809</v>
      </c>
      <c r="W162" s="115" t="s">
        <v>1783</v>
      </c>
      <c r="X162" s="115" t="s">
        <v>125</v>
      </c>
      <c r="Y162" s="115" t="s">
        <v>126</v>
      </c>
      <c r="Z162" s="117">
        <v>1400</v>
      </c>
      <c r="AA162" s="115" t="s">
        <v>127</v>
      </c>
      <c r="AB162" s="115" t="s">
        <v>1634</v>
      </c>
      <c r="AC162" s="117">
        <v>350</v>
      </c>
      <c r="AD162" s="117">
        <v>350</v>
      </c>
      <c r="AE162" s="117">
        <v>350</v>
      </c>
      <c r="AF162" s="117">
        <v>350</v>
      </c>
      <c r="AG162" s="118" t="s">
        <v>1810</v>
      </c>
      <c r="AH162" s="118" t="s">
        <v>1811</v>
      </c>
      <c r="AI162" s="118" t="s">
        <v>1812</v>
      </c>
      <c r="AJ162" s="115" t="s">
        <v>1813</v>
      </c>
      <c r="AK162" s="115"/>
      <c r="AL162" s="115" t="s">
        <v>1814</v>
      </c>
      <c r="AM162" s="116">
        <v>350</v>
      </c>
      <c r="AN162" s="119">
        <v>1</v>
      </c>
      <c r="AO162" s="120" t="s">
        <v>135</v>
      </c>
      <c r="AP162" s="116">
        <v>350</v>
      </c>
      <c r="AQ162" s="119">
        <v>1</v>
      </c>
      <c r="AR162" s="120" t="s">
        <v>135</v>
      </c>
      <c r="AS162" s="116"/>
      <c r="AT162" s="121">
        <v>0</v>
      </c>
      <c r="AU162" s="120" t="s">
        <v>175</v>
      </c>
      <c r="AV162" s="117">
        <v>700</v>
      </c>
      <c r="AW162" s="121">
        <v>0.5</v>
      </c>
      <c r="AX162" s="120" t="s">
        <v>235</v>
      </c>
      <c r="AY162" s="122">
        <v>0</v>
      </c>
      <c r="AZ162" s="122">
        <v>300000000</v>
      </c>
      <c r="BA162" s="122">
        <v>0</v>
      </c>
      <c r="BB162" s="122">
        <v>0</v>
      </c>
      <c r="BC162" s="122">
        <v>0</v>
      </c>
      <c r="BD162" s="122">
        <v>0</v>
      </c>
      <c r="BE162" s="122">
        <v>0</v>
      </c>
      <c r="BF162" s="122">
        <v>0</v>
      </c>
      <c r="BG162" s="122">
        <v>0</v>
      </c>
      <c r="BH162" s="122">
        <v>0</v>
      </c>
      <c r="BI162" s="122">
        <v>300000000</v>
      </c>
      <c r="BJ162" s="122">
        <v>0</v>
      </c>
      <c r="BK162" s="122">
        <v>300000000</v>
      </c>
      <c r="BL162" s="122">
        <v>0</v>
      </c>
      <c r="BM162" s="122">
        <v>0</v>
      </c>
      <c r="BN162" s="122">
        <v>0</v>
      </c>
      <c r="BO162" s="122">
        <v>0</v>
      </c>
      <c r="BP162" s="122">
        <v>0</v>
      </c>
      <c r="BQ162" s="122">
        <v>0</v>
      </c>
      <c r="BR162" s="122">
        <v>0</v>
      </c>
      <c r="BS162" s="122">
        <v>0</v>
      </c>
      <c r="BT162" s="122">
        <v>300000000</v>
      </c>
      <c r="BU162" s="122">
        <v>0</v>
      </c>
      <c r="BV162" s="122">
        <v>310000000</v>
      </c>
      <c r="BW162" s="122">
        <v>0</v>
      </c>
      <c r="BX162" s="122">
        <v>0</v>
      </c>
      <c r="BY162" s="122">
        <v>0</v>
      </c>
      <c r="BZ162" s="122">
        <v>0</v>
      </c>
      <c r="CA162" s="122">
        <v>0</v>
      </c>
      <c r="CB162" s="122">
        <v>0</v>
      </c>
      <c r="CC162" s="122">
        <v>0</v>
      </c>
      <c r="CD162" s="122">
        <v>0</v>
      </c>
      <c r="CE162" s="122">
        <v>310000000</v>
      </c>
      <c r="CF162" s="122">
        <v>0</v>
      </c>
      <c r="CG162" s="122">
        <v>0</v>
      </c>
      <c r="CH162" s="122">
        <v>0</v>
      </c>
      <c r="CI162" s="122">
        <v>0</v>
      </c>
      <c r="CJ162" s="122">
        <v>0</v>
      </c>
      <c r="CK162" s="122">
        <v>0</v>
      </c>
      <c r="CL162" s="122">
        <v>0</v>
      </c>
      <c r="CM162" s="122">
        <v>0</v>
      </c>
      <c r="CN162" s="122">
        <v>0</v>
      </c>
      <c r="CO162" s="122">
        <v>0</v>
      </c>
      <c r="CP162" s="122">
        <v>0</v>
      </c>
      <c r="CQ162" s="122">
        <v>910000000</v>
      </c>
      <c r="CR162" s="115"/>
      <c r="CS162" s="115" t="s">
        <v>1815</v>
      </c>
    </row>
    <row r="163" spans="1:97" ht="70.349999999999994" hidden="1" customHeight="1" x14ac:dyDescent="0.25">
      <c r="A163" s="114" t="s">
        <v>1816</v>
      </c>
      <c r="B163" s="115" t="s">
        <v>254</v>
      </c>
      <c r="C163" s="115" t="s">
        <v>104</v>
      </c>
      <c r="D163" s="115" t="s">
        <v>1631</v>
      </c>
      <c r="E163" s="116" t="s">
        <v>1632</v>
      </c>
      <c r="F163" s="115" t="s">
        <v>1633</v>
      </c>
      <c r="G163" s="115" t="s">
        <v>108</v>
      </c>
      <c r="H163" s="115" t="s">
        <v>1634</v>
      </c>
      <c r="I163" s="116" t="s">
        <v>1635</v>
      </c>
      <c r="J163" s="115" t="s">
        <v>1636</v>
      </c>
      <c r="K163" s="115" t="s">
        <v>1637</v>
      </c>
      <c r="L163" s="115" t="s">
        <v>734</v>
      </c>
      <c r="M163" s="115" t="s">
        <v>1767</v>
      </c>
      <c r="N163" s="115" t="s">
        <v>464</v>
      </c>
      <c r="O163" s="115" t="s">
        <v>465</v>
      </c>
      <c r="P163" s="115" t="s">
        <v>1768</v>
      </c>
      <c r="Q163" s="115" t="s">
        <v>1769</v>
      </c>
      <c r="R163" s="115" t="s">
        <v>1817</v>
      </c>
      <c r="S163" s="115" t="s">
        <v>1818</v>
      </c>
      <c r="T163" s="115" t="s">
        <v>1819</v>
      </c>
      <c r="U163" s="115" t="s">
        <v>1820</v>
      </c>
      <c r="V163" s="115" t="s">
        <v>1821</v>
      </c>
      <c r="W163" s="115" t="s">
        <v>1822</v>
      </c>
      <c r="X163" s="115" t="s">
        <v>125</v>
      </c>
      <c r="Y163" s="115" t="s">
        <v>126</v>
      </c>
      <c r="Z163" s="117">
        <v>200</v>
      </c>
      <c r="AA163" s="115" t="s">
        <v>127</v>
      </c>
      <c r="AB163" s="115" t="s">
        <v>1634</v>
      </c>
      <c r="AC163" s="117">
        <v>200</v>
      </c>
      <c r="AD163" s="117">
        <v>0</v>
      </c>
      <c r="AE163" s="117">
        <v>0</v>
      </c>
      <c r="AF163" s="117">
        <v>0</v>
      </c>
      <c r="AG163" s="118" t="s">
        <v>1823</v>
      </c>
      <c r="AH163" s="118" t="s">
        <v>1824</v>
      </c>
      <c r="AI163" s="118" t="s">
        <v>1825</v>
      </c>
      <c r="AJ163" s="115" t="s">
        <v>1826</v>
      </c>
      <c r="AK163" s="115"/>
      <c r="AL163" s="115" t="s">
        <v>1827</v>
      </c>
      <c r="AM163" s="116">
        <v>200</v>
      </c>
      <c r="AN163" s="119">
        <v>1</v>
      </c>
      <c r="AO163" s="120" t="s">
        <v>135</v>
      </c>
      <c r="AP163" s="116">
        <v>100</v>
      </c>
      <c r="AQ163" s="119">
        <v>1</v>
      </c>
      <c r="AR163" s="120" t="s">
        <v>135</v>
      </c>
      <c r="AS163" s="116"/>
      <c r="AT163" s="121"/>
      <c r="AU163" s="120"/>
      <c r="AV163" s="117">
        <v>300</v>
      </c>
      <c r="AW163" s="121">
        <v>1</v>
      </c>
      <c r="AX163" s="120" t="s">
        <v>135</v>
      </c>
      <c r="AY163" s="122">
        <v>0</v>
      </c>
      <c r="AZ163" s="122">
        <v>500000000</v>
      </c>
      <c r="BA163" s="122">
        <v>0</v>
      </c>
      <c r="BB163" s="122">
        <v>0</v>
      </c>
      <c r="BC163" s="122">
        <v>0</v>
      </c>
      <c r="BD163" s="122">
        <v>0</v>
      </c>
      <c r="BE163" s="122">
        <v>0</v>
      </c>
      <c r="BF163" s="122">
        <v>0</v>
      </c>
      <c r="BG163" s="122">
        <v>0</v>
      </c>
      <c r="BH163" s="122">
        <v>0</v>
      </c>
      <c r="BI163" s="122">
        <v>500000000</v>
      </c>
      <c r="BJ163" s="122">
        <v>0</v>
      </c>
      <c r="BK163" s="122">
        <v>500000000</v>
      </c>
      <c r="BL163" s="122">
        <v>0</v>
      </c>
      <c r="BM163" s="122">
        <v>0</v>
      </c>
      <c r="BN163" s="122">
        <v>0</v>
      </c>
      <c r="BO163" s="122">
        <v>500000000</v>
      </c>
      <c r="BP163" s="122">
        <v>6500000000</v>
      </c>
      <c r="BQ163" s="122">
        <v>0</v>
      </c>
      <c r="BR163" s="122">
        <v>0</v>
      </c>
      <c r="BS163" s="122">
        <v>0</v>
      </c>
      <c r="BT163" s="122">
        <v>7500000000</v>
      </c>
      <c r="BU163" s="122">
        <v>0</v>
      </c>
      <c r="BV163" s="122">
        <v>300000000</v>
      </c>
      <c r="BW163" s="122">
        <v>0</v>
      </c>
      <c r="BX163" s="122">
        <v>0</v>
      </c>
      <c r="BY163" s="122">
        <v>0</v>
      </c>
      <c r="BZ163" s="122">
        <v>0</v>
      </c>
      <c r="CA163" s="122">
        <v>0</v>
      </c>
      <c r="CB163" s="122">
        <v>0</v>
      </c>
      <c r="CC163" s="122">
        <v>0</v>
      </c>
      <c r="CD163" s="122">
        <v>0</v>
      </c>
      <c r="CE163" s="122">
        <v>300000000</v>
      </c>
      <c r="CF163" s="122">
        <v>0</v>
      </c>
      <c r="CG163" s="122">
        <v>600000000</v>
      </c>
      <c r="CH163" s="122">
        <v>0</v>
      </c>
      <c r="CI163" s="122">
        <v>0</v>
      </c>
      <c r="CJ163" s="122">
        <v>0</v>
      </c>
      <c r="CK163" s="122">
        <v>600000000</v>
      </c>
      <c r="CL163" s="122">
        <v>0</v>
      </c>
      <c r="CM163" s="122">
        <v>0</v>
      </c>
      <c r="CN163" s="122">
        <v>0</v>
      </c>
      <c r="CO163" s="122">
        <v>0</v>
      </c>
      <c r="CP163" s="122">
        <v>1200000000</v>
      </c>
      <c r="CQ163" s="122">
        <v>9500000000</v>
      </c>
      <c r="CR163" s="115"/>
      <c r="CS163" s="115" t="s">
        <v>1828</v>
      </c>
    </row>
    <row r="164" spans="1:97" ht="70.349999999999994" hidden="1" customHeight="1" x14ac:dyDescent="0.25">
      <c r="A164" s="114" t="s">
        <v>1829</v>
      </c>
      <c r="B164" s="115" t="s">
        <v>374</v>
      </c>
      <c r="C164" s="115" t="s">
        <v>104</v>
      </c>
      <c r="D164" s="115" t="s">
        <v>1694</v>
      </c>
      <c r="E164" s="116" t="s">
        <v>1695</v>
      </c>
      <c r="F164" s="115" t="s">
        <v>1633</v>
      </c>
      <c r="G164" s="115" t="s">
        <v>1696</v>
      </c>
      <c r="H164" s="115" t="s">
        <v>1697</v>
      </c>
      <c r="I164" s="116" t="s">
        <v>1698</v>
      </c>
      <c r="J164" s="115" t="s">
        <v>1699</v>
      </c>
      <c r="K164" s="115" t="s">
        <v>1637</v>
      </c>
      <c r="L164" s="115" t="s">
        <v>734</v>
      </c>
      <c r="M164" s="115" t="s">
        <v>1767</v>
      </c>
      <c r="N164" s="115" t="s">
        <v>464</v>
      </c>
      <c r="O164" s="115" t="s">
        <v>465</v>
      </c>
      <c r="P164" s="115" t="s">
        <v>1768</v>
      </c>
      <c r="Q164" s="115" t="s">
        <v>1769</v>
      </c>
      <c r="R164" s="115" t="s">
        <v>1830</v>
      </c>
      <c r="S164" s="115" t="s">
        <v>1831</v>
      </c>
      <c r="T164" s="115" t="s">
        <v>1830</v>
      </c>
      <c r="U164" s="115" t="s">
        <v>1832</v>
      </c>
      <c r="V164" s="115" t="s">
        <v>1761</v>
      </c>
      <c r="W164" s="115" t="s">
        <v>1833</v>
      </c>
      <c r="X164" s="115" t="s">
        <v>125</v>
      </c>
      <c r="Y164" s="115" t="s">
        <v>126</v>
      </c>
      <c r="Z164" s="117">
        <v>1</v>
      </c>
      <c r="AA164" s="115" t="s">
        <v>127</v>
      </c>
      <c r="AB164" s="115" t="s">
        <v>1634</v>
      </c>
      <c r="AC164" s="117">
        <v>1</v>
      </c>
      <c r="AD164" s="117">
        <v>0</v>
      </c>
      <c r="AE164" s="117">
        <v>0</v>
      </c>
      <c r="AF164" s="117">
        <v>0</v>
      </c>
      <c r="AG164" s="118" t="s">
        <v>1834</v>
      </c>
      <c r="AH164" s="118"/>
      <c r="AI164" s="118"/>
      <c r="AJ164" s="115"/>
      <c r="AK164" s="115"/>
      <c r="AL164" s="115" t="s">
        <v>1835</v>
      </c>
      <c r="AM164" s="116">
        <v>1</v>
      </c>
      <c r="AN164" s="119">
        <v>1</v>
      </c>
      <c r="AO164" s="120" t="s">
        <v>135</v>
      </c>
      <c r="AP164" s="116"/>
      <c r="AQ164" s="119"/>
      <c r="AR164" s="120"/>
      <c r="AS164" s="116"/>
      <c r="AT164" s="121"/>
      <c r="AU164" s="120"/>
      <c r="AV164" s="117">
        <v>1</v>
      </c>
      <c r="AW164" s="121">
        <v>1</v>
      </c>
      <c r="AX164" s="120" t="s">
        <v>135</v>
      </c>
      <c r="AY164" s="122">
        <v>0</v>
      </c>
      <c r="AZ164" s="122">
        <v>0</v>
      </c>
      <c r="BA164" s="122">
        <v>0</v>
      </c>
      <c r="BB164" s="122">
        <v>0</v>
      </c>
      <c r="BC164" s="122">
        <v>0</v>
      </c>
      <c r="BD164" s="122">
        <v>0</v>
      </c>
      <c r="BE164" s="122">
        <v>0</v>
      </c>
      <c r="BF164" s="122">
        <v>0</v>
      </c>
      <c r="BG164" s="122">
        <v>0</v>
      </c>
      <c r="BH164" s="122">
        <v>0</v>
      </c>
      <c r="BI164" s="122">
        <v>0</v>
      </c>
      <c r="BJ164" s="122">
        <v>0</v>
      </c>
      <c r="BK164" s="122">
        <v>0</v>
      </c>
      <c r="BL164" s="122">
        <v>0</v>
      </c>
      <c r="BM164" s="122">
        <v>0</v>
      </c>
      <c r="BN164" s="122">
        <v>0</v>
      </c>
      <c r="BO164" s="122">
        <v>0</v>
      </c>
      <c r="BP164" s="122">
        <v>0</v>
      </c>
      <c r="BQ164" s="122">
        <v>0</v>
      </c>
      <c r="BR164" s="122">
        <v>0</v>
      </c>
      <c r="BS164" s="122">
        <v>0</v>
      </c>
      <c r="BT164" s="122">
        <v>0</v>
      </c>
      <c r="BU164" s="122">
        <v>0</v>
      </c>
      <c r="BV164" s="122">
        <v>0</v>
      </c>
      <c r="BW164" s="122">
        <v>0</v>
      </c>
      <c r="BX164" s="122">
        <v>0</v>
      </c>
      <c r="BY164" s="122">
        <v>0</v>
      </c>
      <c r="BZ164" s="122">
        <v>0</v>
      </c>
      <c r="CA164" s="122">
        <v>0</v>
      </c>
      <c r="CB164" s="122">
        <v>0</v>
      </c>
      <c r="CC164" s="122">
        <v>0</v>
      </c>
      <c r="CD164" s="122">
        <v>0</v>
      </c>
      <c r="CE164" s="122">
        <v>0</v>
      </c>
      <c r="CF164" s="122">
        <v>0</v>
      </c>
      <c r="CG164" s="122">
        <v>0</v>
      </c>
      <c r="CH164" s="122">
        <v>0</v>
      </c>
      <c r="CI164" s="122">
        <v>0</v>
      </c>
      <c r="CJ164" s="122">
        <v>0</v>
      </c>
      <c r="CK164" s="122">
        <v>0</v>
      </c>
      <c r="CL164" s="122">
        <v>0</v>
      </c>
      <c r="CM164" s="122">
        <v>0</v>
      </c>
      <c r="CN164" s="122">
        <v>0</v>
      </c>
      <c r="CO164" s="122">
        <v>0</v>
      </c>
      <c r="CP164" s="122">
        <v>0</v>
      </c>
      <c r="CQ164" s="122">
        <v>0</v>
      </c>
      <c r="CR164" s="115"/>
      <c r="CS164" s="115" t="s">
        <v>1836</v>
      </c>
    </row>
    <row r="165" spans="1:97" ht="70.349999999999994" hidden="1" customHeight="1" x14ac:dyDescent="0.25">
      <c r="A165" s="114" t="s">
        <v>1837</v>
      </c>
      <c r="B165" s="115" t="s">
        <v>444</v>
      </c>
      <c r="C165" s="115" t="s">
        <v>104</v>
      </c>
      <c r="D165" s="115" t="s">
        <v>1631</v>
      </c>
      <c r="E165" s="116" t="s">
        <v>1632</v>
      </c>
      <c r="F165" s="115" t="s">
        <v>1633</v>
      </c>
      <c r="G165" s="115" t="s">
        <v>108</v>
      </c>
      <c r="H165" s="115" t="s">
        <v>1634</v>
      </c>
      <c r="I165" s="116" t="s">
        <v>1635</v>
      </c>
      <c r="J165" s="115" t="s">
        <v>1636</v>
      </c>
      <c r="K165" s="115" t="s">
        <v>1637</v>
      </c>
      <c r="L165" s="115" t="s">
        <v>734</v>
      </c>
      <c r="M165" s="115" t="s">
        <v>1767</v>
      </c>
      <c r="N165" s="115" t="s">
        <v>464</v>
      </c>
      <c r="O165" s="115" t="s">
        <v>465</v>
      </c>
      <c r="P165" s="115" t="s">
        <v>1768</v>
      </c>
      <c r="Q165" s="115" t="s">
        <v>1769</v>
      </c>
      <c r="R165" s="115" t="s">
        <v>1838</v>
      </c>
      <c r="S165" s="115" t="s">
        <v>1839</v>
      </c>
      <c r="T165" s="115" t="s">
        <v>1840</v>
      </c>
      <c r="U165" s="115" t="s">
        <v>1841</v>
      </c>
      <c r="V165" s="115" t="s">
        <v>1842</v>
      </c>
      <c r="W165" s="115" t="s">
        <v>1843</v>
      </c>
      <c r="X165" s="115" t="s">
        <v>125</v>
      </c>
      <c r="Y165" s="115" t="s">
        <v>126</v>
      </c>
      <c r="Z165" s="117">
        <v>28</v>
      </c>
      <c r="AA165" s="115" t="s">
        <v>127</v>
      </c>
      <c r="AB165" s="115" t="s">
        <v>1634</v>
      </c>
      <c r="AC165" s="117">
        <v>7</v>
      </c>
      <c r="AD165" s="117">
        <v>7</v>
      </c>
      <c r="AE165" s="117">
        <v>7</v>
      </c>
      <c r="AF165" s="117">
        <v>7</v>
      </c>
      <c r="AG165" s="118" t="s">
        <v>1844</v>
      </c>
      <c r="AH165" s="118" t="s">
        <v>1785</v>
      </c>
      <c r="AI165" s="118" t="s">
        <v>1845</v>
      </c>
      <c r="AJ165" s="115" t="s">
        <v>1846</v>
      </c>
      <c r="AK165" s="115"/>
      <c r="AL165" s="115" t="s">
        <v>1788</v>
      </c>
      <c r="AM165" s="116">
        <v>24</v>
      </c>
      <c r="AN165" s="119">
        <v>1</v>
      </c>
      <c r="AO165" s="120" t="s">
        <v>135</v>
      </c>
      <c r="AP165" s="116">
        <v>12</v>
      </c>
      <c r="AQ165" s="119">
        <v>1</v>
      </c>
      <c r="AR165" s="120" t="s">
        <v>135</v>
      </c>
      <c r="AS165" s="116"/>
      <c r="AT165" s="121">
        <v>1</v>
      </c>
      <c r="AU165" s="120" t="s">
        <v>135</v>
      </c>
      <c r="AV165" s="117">
        <v>36</v>
      </c>
      <c r="AW165" s="121">
        <v>1</v>
      </c>
      <c r="AX165" s="120" t="s">
        <v>135</v>
      </c>
      <c r="AY165" s="122">
        <v>0</v>
      </c>
      <c r="AZ165" s="122">
        <v>3863689250</v>
      </c>
      <c r="BA165" s="122">
        <v>0</v>
      </c>
      <c r="BB165" s="122">
        <v>0</v>
      </c>
      <c r="BC165" s="122">
        <v>0</v>
      </c>
      <c r="BD165" s="122">
        <v>0</v>
      </c>
      <c r="BE165" s="122">
        <v>0</v>
      </c>
      <c r="BF165" s="122">
        <v>0</v>
      </c>
      <c r="BG165" s="122">
        <v>0</v>
      </c>
      <c r="BH165" s="122">
        <v>0</v>
      </c>
      <c r="BI165" s="122">
        <v>3863689250</v>
      </c>
      <c r="BJ165" s="122">
        <v>0</v>
      </c>
      <c r="BK165" s="122">
        <v>3863689250</v>
      </c>
      <c r="BL165" s="122">
        <v>0</v>
      </c>
      <c r="BM165" s="122">
        <v>0</v>
      </c>
      <c r="BN165" s="122">
        <v>0</v>
      </c>
      <c r="BO165" s="122">
        <v>0</v>
      </c>
      <c r="BP165" s="122">
        <v>0</v>
      </c>
      <c r="BQ165" s="122">
        <v>0</v>
      </c>
      <c r="BR165" s="122">
        <v>0</v>
      </c>
      <c r="BS165" s="122">
        <v>0</v>
      </c>
      <c r="BT165" s="122">
        <v>3863689250</v>
      </c>
      <c r="BU165" s="122">
        <v>0</v>
      </c>
      <c r="BV165" s="122">
        <v>3863689250</v>
      </c>
      <c r="BW165" s="122">
        <v>0</v>
      </c>
      <c r="BX165" s="122">
        <v>0</v>
      </c>
      <c r="BY165" s="122">
        <v>0</v>
      </c>
      <c r="BZ165" s="122">
        <v>0</v>
      </c>
      <c r="CA165" s="122">
        <v>0</v>
      </c>
      <c r="CB165" s="122">
        <v>0</v>
      </c>
      <c r="CC165" s="122">
        <v>0</v>
      </c>
      <c r="CD165" s="122">
        <v>0</v>
      </c>
      <c r="CE165" s="122">
        <v>3863689250</v>
      </c>
      <c r="CF165" s="122">
        <v>0</v>
      </c>
      <c r="CG165" s="122">
        <v>3863689250</v>
      </c>
      <c r="CH165" s="122">
        <v>0</v>
      </c>
      <c r="CI165" s="122">
        <v>0</v>
      </c>
      <c r="CJ165" s="122">
        <v>0</v>
      </c>
      <c r="CK165" s="122">
        <v>0</v>
      </c>
      <c r="CL165" s="122">
        <v>0</v>
      </c>
      <c r="CM165" s="122">
        <v>0</v>
      </c>
      <c r="CN165" s="122">
        <v>0</v>
      </c>
      <c r="CO165" s="122">
        <v>0</v>
      </c>
      <c r="CP165" s="122">
        <v>3863689250</v>
      </c>
      <c r="CQ165" s="122">
        <v>15454757000</v>
      </c>
      <c r="CR165" s="115" t="s">
        <v>1847</v>
      </c>
      <c r="CS165" s="115" t="s">
        <v>1848</v>
      </c>
    </row>
    <row r="166" spans="1:97" ht="70.349999999999994" hidden="1" customHeight="1" x14ac:dyDescent="0.25">
      <c r="A166" s="114" t="s">
        <v>1849</v>
      </c>
      <c r="B166" s="115" t="s">
        <v>113</v>
      </c>
      <c r="C166" s="115" t="s">
        <v>104</v>
      </c>
      <c r="D166" s="115" t="s">
        <v>1631</v>
      </c>
      <c r="E166" s="116" t="s">
        <v>1632</v>
      </c>
      <c r="F166" s="115" t="s">
        <v>1633</v>
      </c>
      <c r="G166" s="115" t="s">
        <v>108</v>
      </c>
      <c r="H166" s="115" t="s">
        <v>1634</v>
      </c>
      <c r="I166" s="116" t="s">
        <v>1635</v>
      </c>
      <c r="J166" s="115" t="s">
        <v>1636</v>
      </c>
      <c r="K166" s="115" t="s">
        <v>1637</v>
      </c>
      <c r="L166" s="115" t="s">
        <v>748</v>
      </c>
      <c r="M166" s="115" t="s">
        <v>1850</v>
      </c>
      <c r="N166" s="115" t="s">
        <v>464</v>
      </c>
      <c r="O166" s="115" t="s">
        <v>465</v>
      </c>
      <c r="P166" s="115" t="s">
        <v>1768</v>
      </c>
      <c r="Q166" s="115" t="s">
        <v>1769</v>
      </c>
      <c r="R166" s="115" t="s">
        <v>525</v>
      </c>
      <c r="S166" s="115" t="s">
        <v>1851</v>
      </c>
      <c r="T166" s="115" t="s">
        <v>527</v>
      </c>
      <c r="U166" s="115" t="s">
        <v>1852</v>
      </c>
      <c r="V166" s="115" t="s">
        <v>529</v>
      </c>
      <c r="W166" s="115" t="s">
        <v>530</v>
      </c>
      <c r="X166" s="115" t="s">
        <v>247</v>
      </c>
      <c r="Y166" s="115" t="s">
        <v>126</v>
      </c>
      <c r="Z166" s="117">
        <v>1</v>
      </c>
      <c r="AA166" s="115" t="s">
        <v>127</v>
      </c>
      <c r="AB166" s="115" t="s">
        <v>1634</v>
      </c>
      <c r="AC166" s="117">
        <v>0</v>
      </c>
      <c r="AD166" s="117">
        <v>1</v>
      </c>
      <c r="AE166" s="117">
        <v>0</v>
      </c>
      <c r="AF166" s="117">
        <v>0</v>
      </c>
      <c r="AG166" s="118"/>
      <c r="AH166" s="118" t="s">
        <v>1853</v>
      </c>
      <c r="AI166" s="118" t="s">
        <v>1854</v>
      </c>
      <c r="AJ166" s="115"/>
      <c r="AK166" s="115"/>
      <c r="AL166" s="115"/>
      <c r="AM166" s="116"/>
      <c r="AN166" s="119"/>
      <c r="AO166" s="120"/>
      <c r="AP166" s="116">
        <v>1</v>
      </c>
      <c r="AQ166" s="119">
        <v>1</v>
      </c>
      <c r="AR166" s="120" t="s">
        <v>135</v>
      </c>
      <c r="AS166" s="116"/>
      <c r="AT166" s="121"/>
      <c r="AU166" s="120"/>
      <c r="AV166" s="117">
        <v>1</v>
      </c>
      <c r="AW166" s="121">
        <v>1</v>
      </c>
      <c r="AX166" s="120" t="s">
        <v>135</v>
      </c>
      <c r="AY166" s="122">
        <v>0</v>
      </c>
      <c r="AZ166" s="122">
        <v>30000000</v>
      </c>
      <c r="BA166" s="122">
        <v>0</v>
      </c>
      <c r="BB166" s="122">
        <v>0</v>
      </c>
      <c r="BC166" s="122">
        <v>0</v>
      </c>
      <c r="BD166" s="122">
        <v>0</v>
      </c>
      <c r="BE166" s="122">
        <v>0</v>
      </c>
      <c r="BF166" s="122">
        <v>0</v>
      </c>
      <c r="BG166" s="122">
        <v>0</v>
      </c>
      <c r="BH166" s="122">
        <v>0</v>
      </c>
      <c r="BI166" s="122">
        <v>30000000</v>
      </c>
      <c r="BJ166" s="122">
        <v>0</v>
      </c>
      <c r="BK166" s="122">
        <v>30000000</v>
      </c>
      <c r="BL166" s="122">
        <v>0</v>
      </c>
      <c r="BM166" s="122">
        <v>0</v>
      </c>
      <c r="BN166" s="122">
        <v>0</v>
      </c>
      <c r="BO166" s="122">
        <v>0</v>
      </c>
      <c r="BP166" s="122">
        <v>0</v>
      </c>
      <c r="BQ166" s="122">
        <v>0</v>
      </c>
      <c r="BR166" s="122">
        <v>0</v>
      </c>
      <c r="BS166" s="122">
        <v>0</v>
      </c>
      <c r="BT166" s="122">
        <v>30000000</v>
      </c>
      <c r="BU166" s="122">
        <v>0</v>
      </c>
      <c r="BV166" s="122">
        <v>30000000</v>
      </c>
      <c r="BW166" s="122">
        <v>0</v>
      </c>
      <c r="BX166" s="122">
        <v>0</v>
      </c>
      <c r="BY166" s="122">
        <v>0</v>
      </c>
      <c r="BZ166" s="122">
        <v>0</v>
      </c>
      <c r="CA166" s="122">
        <v>0</v>
      </c>
      <c r="CB166" s="122">
        <v>0</v>
      </c>
      <c r="CC166" s="122">
        <v>0</v>
      </c>
      <c r="CD166" s="122">
        <v>0</v>
      </c>
      <c r="CE166" s="122">
        <v>30000000</v>
      </c>
      <c r="CF166" s="122">
        <v>0</v>
      </c>
      <c r="CG166" s="122">
        <v>30000000</v>
      </c>
      <c r="CH166" s="122">
        <v>0</v>
      </c>
      <c r="CI166" s="122">
        <v>0</v>
      </c>
      <c r="CJ166" s="122">
        <v>0</v>
      </c>
      <c r="CK166" s="122">
        <v>0</v>
      </c>
      <c r="CL166" s="122">
        <v>0</v>
      </c>
      <c r="CM166" s="122">
        <v>0</v>
      </c>
      <c r="CN166" s="122">
        <v>0</v>
      </c>
      <c r="CO166" s="122">
        <v>0</v>
      </c>
      <c r="CP166" s="122">
        <v>30000000</v>
      </c>
      <c r="CQ166" s="122">
        <v>120000000</v>
      </c>
      <c r="CR166" s="115"/>
      <c r="CS166" s="115" t="s">
        <v>1855</v>
      </c>
    </row>
    <row r="167" spans="1:97" ht="70.349999999999994" hidden="1" customHeight="1" x14ac:dyDescent="0.25">
      <c r="A167" s="114" t="s">
        <v>1856</v>
      </c>
      <c r="B167" s="115" t="s">
        <v>103</v>
      </c>
      <c r="C167" s="115" t="s">
        <v>104</v>
      </c>
      <c r="D167" s="115" t="s">
        <v>1631</v>
      </c>
      <c r="E167" s="116" t="s">
        <v>1632</v>
      </c>
      <c r="F167" s="115" t="s">
        <v>1633</v>
      </c>
      <c r="G167" s="115" t="s">
        <v>108</v>
      </c>
      <c r="H167" s="115" t="s">
        <v>1634</v>
      </c>
      <c r="I167" s="116" t="s">
        <v>1635</v>
      </c>
      <c r="J167" s="115" t="s">
        <v>1636</v>
      </c>
      <c r="K167" s="115" t="s">
        <v>1637</v>
      </c>
      <c r="L167" s="115" t="s">
        <v>748</v>
      </c>
      <c r="M167" s="115" t="s">
        <v>1850</v>
      </c>
      <c r="N167" s="115" t="s">
        <v>464</v>
      </c>
      <c r="O167" s="115" t="s">
        <v>465</v>
      </c>
      <c r="P167" s="115" t="s">
        <v>1768</v>
      </c>
      <c r="Q167" s="115" t="s">
        <v>1769</v>
      </c>
      <c r="R167" s="115" t="s">
        <v>144</v>
      </c>
      <c r="S167" s="115" t="s">
        <v>1857</v>
      </c>
      <c r="T167" s="115" t="s">
        <v>1858</v>
      </c>
      <c r="U167" s="115" t="s">
        <v>1859</v>
      </c>
      <c r="V167" s="115" t="s">
        <v>1860</v>
      </c>
      <c r="W167" s="115" t="s">
        <v>1861</v>
      </c>
      <c r="X167" s="115" t="s">
        <v>125</v>
      </c>
      <c r="Y167" s="115" t="s">
        <v>126</v>
      </c>
      <c r="Z167" s="117">
        <v>16</v>
      </c>
      <c r="AA167" s="115" t="s">
        <v>127</v>
      </c>
      <c r="AB167" s="115" t="s">
        <v>1634</v>
      </c>
      <c r="AC167" s="117">
        <v>4</v>
      </c>
      <c r="AD167" s="117">
        <v>4</v>
      </c>
      <c r="AE167" s="117">
        <v>4</v>
      </c>
      <c r="AF167" s="117">
        <v>4</v>
      </c>
      <c r="AG167" s="118" t="s">
        <v>1862</v>
      </c>
      <c r="AH167" s="118" t="s">
        <v>1863</v>
      </c>
      <c r="AI167" s="118" t="s">
        <v>1864</v>
      </c>
      <c r="AJ167" s="115" t="s">
        <v>1865</v>
      </c>
      <c r="AK167" s="115"/>
      <c r="AL167" s="115" t="s">
        <v>1866</v>
      </c>
      <c r="AM167" s="116">
        <v>12</v>
      </c>
      <c r="AN167" s="119">
        <v>1</v>
      </c>
      <c r="AO167" s="120" t="s">
        <v>135</v>
      </c>
      <c r="AP167" s="116">
        <v>6</v>
      </c>
      <c r="AQ167" s="119">
        <v>1</v>
      </c>
      <c r="AR167" s="120" t="s">
        <v>135</v>
      </c>
      <c r="AS167" s="116"/>
      <c r="AT167" s="121">
        <v>1</v>
      </c>
      <c r="AU167" s="120" t="s">
        <v>135</v>
      </c>
      <c r="AV167" s="117">
        <v>18</v>
      </c>
      <c r="AW167" s="121">
        <v>1</v>
      </c>
      <c r="AX167" s="120" t="s">
        <v>135</v>
      </c>
      <c r="AY167" s="122">
        <v>0</v>
      </c>
      <c r="AZ167" s="122">
        <v>100000000</v>
      </c>
      <c r="BA167" s="122">
        <v>0</v>
      </c>
      <c r="BB167" s="122">
        <v>0</v>
      </c>
      <c r="BC167" s="122">
        <v>0</v>
      </c>
      <c r="BD167" s="122">
        <v>0</v>
      </c>
      <c r="BE167" s="122">
        <v>0</v>
      </c>
      <c r="BF167" s="122">
        <v>0</v>
      </c>
      <c r="BG167" s="122">
        <v>0</v>
      </c>
      <c r="BH167" s="122">
        <v>0</v>
      </c>
      <c r="BI167" s="122">
        <v>100000000</v>
      </c>
      <c r="BJ167" s="122">
        <v>0</v>
      </c>
      <c r="BK167" s="122">
        <v>120000000</v>
      </c>
      <c r="BL167" s="122">
        <v>0</v>
      </c>
      <c r="BM167" s="122">
        <v>0</v>
      </c>
      <c r="BN167" s="122">
        <v>0</v>
      </c>
      <c r="BO167" s="122">
        <v>0</v>
      </c>
      <c r="BP167" s="122">
        <v>0</v>
      </c>
      <c r="BQ167" s="122">
        <v>0</v>
      </c>
      <c r="BR167" s="122">
        <v>0</v>
      </c>
      <c r="BS167" s="122">
        <v>0</v>
      </c>
      <c r="BT167" s="122">
        <v>120000000</v>
      </c>
      <c r="BU167" s="122">
        <v>0</v>
      </c>
      <c r="BV167" s="122">
        <v>140000000</v>
      </c>
      <c r="BW167" s="122">
        <v>0</v>
      </c>
      <c r="BX167" s="122">
        <v>0</v>
      </c>
      <c r="BY167" s="122">
        <v>0</v>
      </c>
      <c r="BZ167" s="122">
        <v>0</v>
      </c>
      <c r="CA167" s="122">
        <v>0</v>
      </c>
      <c r="CB167" s="122">
        <v>0</v>
      </c>
      <c r="CC167" s="122">
        <v>0</v>
      </c>
      <c r="CD167" s="122">
        <v>0</v>
      </c>
      <c r="CE167" s="122">
        <v>140000000</v>
      </c>
      <c r="CF167" s="122">
        <v>0</v>
      </c>
      <c r="CG167" s="122">
        <v>150000000</v>
      </c>
      <c r="CH167" s="122">
        <v>0</v>
      </c>
      <c r="CI167" s="122">
        <v>0</v>
      </c>
      <c r="CJ167" s="122">
        <v>0</v>
      </c>
      <c r="CK167" s="122">
        <v>0</v>
      </c>
      <c r="CL167" s="122">
        <v>0</v>
      </c>
      <c r="CM167" s="122">
        <v>0</v>
      </c>
      <c r="CN167" s="122">
        <v>0</v>
      </c>
      <c r="CO167" s="122">
        <v>0</v>
      </c>
      <c r="CP167" s="122">
        <v>150000000</v>
      </c>
      <c r="CQ167" s="122">
        <v>510000000</v>
      </c>
      <c r="CR167" s="115" t="s">
        <v>1867</v>
      </c>
      <c r="CS167" s="115" t="s">
        <v>1678</v>
      </c>
    </row>
    <row r="168" spans="1:97" ht="70.349999999999994" hidden="1" customHeight="1" x14ac:dyDescent="0.25">
      <c r="A168" s="114" t="s">
        <v>1868</v>
      </c>
      <c r="B168" s="115" t="s">
        <v>139</v>
      </c>
      <c r="C168" s="115" t="s">
        <v>104</v>
      </c>
      <c r="D168" s="115" t="s">
        <v>1631</v>
      </c>
      <c r="E168" s="116" t="s">
        <v>1632</v>
      </c>
      <c r="F168" s="115" t="s">
        <v>1633</v>
      </c>
      <c r="G168" s="115" t="s">
        <v>108</v>
      </c>
      <c r="H168" s="115" t="s">
        <v>1634</v>
      </c>
      <c r="I168" s="116" t="s">
        <v>1635</v>
      </c>
      <c r="J168" s="115" t="s">
        <v>1636</v>
      </c>
      <c r="K168" s="115" t="s">
        <v>1637</v>
      </c>
      <c r="L168" s="115" t="s">
        <v>748</v>
      </c>
      <c r="M168" s="115" t="s">
        <v>1850</v>
      </c>
      <c r="N168" s="115" t="s">
        <v>140</v>
      </c>
      <c r="O168" s="115" t="s">
        <v>141</v>
      </c>
      <c r="P168" s="115" t="s">
        <v>1042</v>
      </c>
      <c r="Q168" s="115" t="s">
        <v>1043</v>
      </c>
      <c r="R168" s="115" t="s">
        <v>1869</v>
      </c>
      <c r="S168" s="115" t="s">
        <v>1870</v>
      </c>
      <c r="T168" s="115" t="s">
        <v>1869</v>
      </c>
      <c r="U168" s="115" t="s">
        <v>1871</v>
      </c>
      <c r="V168" s="115" t="s">
        <v>1872</v>
      </c>
      <c r="W168" s="115" t="s">
        <v>837</v>
      </c>
      <c r="X168" s="115" t="s">
        <v>247</v>
      </c>
      <c r="Y168" s="115" t="s">
        <v>126</v>
      </c>
      <c r="Z168" s="117">
        <v>1</v>
      </c>
      <c r="AA168" s="115" t="s">
        <v>127</v>
      </c>
      <c r="AB168" s="115" t="s">
        <v>1634</v>
      </c>
      <c r="AC168" s="117">
        <v>0</v>
      </c>
      <c r="AD168" s="117">
        <v>0</v>
      </c>
      <c r="AE168" s="117">
        <v>0</v>
      </c>
      <c r="AF168" s="117">
        <v>1</v>
      </c>
      <c r="AG168" s="118"/>
      <c r="AH168" s="118"/>
      <c r="AI168" s="118"/>
      <c r="AJ168" s="115"/>
      <c r="AK168" s="115"/>
      <c r="AL168" s="115" t="s">
        <v>1873</v>
      </c>
      <c r="AM168" s="116"/>
      <c r="AN168" s="119"/>
      <c r="AO168" s="120"/>
      <c r="AP168" s="116"/>
      <c r="AQ168" s="119"/>
      <c r="AR168" s="120"/>
      <c r="AS168" s="116"/>
      <c r="AT168" s="121"/>
      <c r="AU168" s="120"/>
      <c r="AV168" s="117">
        <v>0</v>
      </c>
      <c r="AW168" s="121">
        <v>0</v>
      </c>
      <c r="AX168" s="120" t="s">
        <v>175</v>
      </c>
      <c r="AY168" s="122">
        <v>0</v>
      </c>
      <c r="AZ168" s="122">
        <v>600000000</v>
      </c>
      <c r="BA168" s="122">
        <v>0</v>
      </c>
      <c r="BB168" s="122">
        <v>0</v>
      </c>
      <c r="BC168" s="122">
        <v>0</v>
      </c>
      <c r="BD168" s="122">
        <v>0</v>
      </c>
      <c r="BE168" s="122">
        <v>0</v>
      </c>
      <c r="BF168" s="122">
        <v>0</v>
      </c>
      <c r="BG168" s="122">
        <v>0</v>
      </c>
      <c r="BH168" s="122">
        <v>0</v>
      </c>
      <c r="BI168" s="122">
        <v>600000000</v>
      </c>
      <c r="BJ168" s="122">
        <v>0</v>
      </c>
      <c r="BK168" s="122">
        <v>600000000</v>
      </c>
      <c r="BL168" s="122">
        <v>0</v>
      </c>
      <c r="BM168" s="122">
        <v>0</v>
      </c>
      <c r="BN168" s="122">
        <v>0</v>
      </c>
      <c r="BO168" s="122">
        <v>0</v>
      </c>
      <c r="BP168" s="122">
        <v>0</v>
      </c>
      <c r="BQ168" s="122">
        <v>0</v>
      </c>
      <c r="BR168" s="122">
        <v>0</v>
      </c>
      <c r="BS168" s="122">
        <v>0</v>
      </c>
      <c r="BT168" s="122">
        <v>600000000</v>
      </c>
      <c r="BU168" s="122">
        <v>0</v>
      </c>
      <c r="BV168" s="122">
        <v>0</v>
      </c>
      <c r="BW168" s="122">
        <v>0</v>
      </c>
      <c r="BX168" s="122">
        <v>0</v>
      </c>
      <c r="BY168" s="122">
        <v>0</v>
      </c>
      <c r="BZ168" s="122">
        <v>0</v>
      </c>
      <c r="CA168" s="122">
        <v>0</v>
      </c>
      <c r="CB168" s="122">
        <v>0</v>
      </c>
      <c r="CC168" s="122">
        <v>0</v>
      </c>
      <c r="CD168" s="122">
        <v>0</v>
      </c>
      <c r="CE168" s="122">
        <v>0</v>
      </c>
      <c r="CF168" s="122">
        <v>0</v>
      </c>
      <c r="CG168" s="122">
        <v>0</v>
      </c>
      <c r="CH168" s="122">
        <v>0</v>
      </c>
      <c r="CI168" s="122">
        <v>0</v>
      </c>
      <c r="CJ168" s="122">
        <v>0</v>
      </c>
      <c r="CK168" s="122">
        <v>0</v>
      </c>
      <c r="CL168" s="122">
        <v>0</v>
      </c>
      <c r="CM168" s="122">
        <v>0</v>
      </c>
      <c r="CN168" s="122">
        <v>0</v>
      </c>
      <c r="CO168" s="122">
        <v>0</v>
      </c>
      <c r="CP168" s="122">
        <v>0</v>
      </c>
      <c r="CQ168" s="122">
        <v>1200000000</v>
      </c>
      <c r="CR168" s="115"/>
      <c r="CS168" s="115"/>
    </row>
    <row r="169" spans="1:97" ht="70.349999999999994" hidden="1" customHeight="1" x14ac:dyDescent="0.25">
      <c r="A169" s="114" t="s">
        <v>1874</v>
      </c>
      <c r="B169" s="115" t="s">
        <v>113</v>
      </c>
      <c r="C169" s="115" t="s">
        <v>104</v>
      </c>
      <c r="D169" s="115" t="s">
        <v>1875</v>
      </c>
      <c r="E169" s="116" t="s">
        <v>1876</v>
      </c>
      <c r="F169" s="115" t="s">
        <v>126</v>
      </c>
      <c r="G169" s="115" t="s">
        <v>108</v>
      </c>
      <c r="H169" s="115" t="s">
        <v>1877</v>
      </c>
      <c r="I169" s="116" t="s">
        <v>1878</v>
      </c>
      <c r="J169" s="115" t="s">
        <v>1879</v>
      </c>
      <c r="K169" s="115" t="s">
        <v>1880</v>
      </c>
      <c r="L169" s="115" t="s">
        <v>761</v>
      </c>
      <c r="M169" s="115" t="s">
        <v>1881</v>
      </c>
      <c r="N169" s="115" t="s">
        <v>1882</v>
      </c>
      <c r="O169" s="115" t="s">
        <v>964</v>
      </c>
      <c r="P169" s="115" t="s">
        <v>1881</v>
      </c>
      <c r="Q169" s="115" t="s">
        <v>1397</v>
      </c>
      <c r="R169" s="115" t="s">
        <v>1883</v>
      </c>
      <c r="S169" s="115" t="s">
        <v>1884</v>
      </c>
      <c r="T169" s="115" t="s">
        <v>257</v>
      </c>
      <c r="U169" s="115" t="s">
        <v>1885</v>
      </c>
      <c r="V169" s="115" t="s">
        <v>1886</v>
      </c>
      <c r="W169" s="115" t="s">
        <v>149</v>
      </c>
      <c r="X169" s="115" t="s">
        <v>125</v>
      </c>
      <c r="Y169" s="115" t="s">
        <v>126</v>
      </c>
      <c r="Z169" s="117">
        <v>300</v>
      </c>
      <c r="AA169" s="115" t="s">
        <v>127</v>
      </c>
      <c r="AB169" s="115" t="s">
        <v>1887</v>
      </c>
      <c r="AC169" s="117">
        <v>0</v>
      </c>
      <c r="AD169" s="117">
        <v>0</v>
      </c>
      <c r="AE169" s="117">
        <v>150</v>
      </c>
      <c r="AF169" s="117">
        <v>150</v>
      </c>
      <c r="AG169" s="118"/>
      <c r="AH169" s="118"/>
      <c r="AI169" s="118"/>
      <c r="AJ169" s="115" t="s">
        <v>1888</v>
      </c>
      <c r="AK169" s="115"/>
      <c r="AL169" s="115" t="s">
        <v>1889</v>
      </c>
      <c r="AM169" s="116"/>
      <c r="AN169" s="119"/>
      <c r="AO169" s="120"/>
      <c r="AP169" s="116"/>
      <c r="AQ169" s="119"/>
      <c r="AR169" s="120"/>
      <c r="AS169" s="116"/>
      <c r="AT169" s="121">
        <v>0</v>
      </c>
      <c r="AU169" s="120" t="s">
        <v>175</v>
      </c>
      <c r="AV169" s="117">
        <v>0</v>
      </c>
      <c r="AW169" s="121">
        <v>0</v>
      </c>
      <c r="AX169" s="120" t="s">
        <v>175</v>
      </c>
      <c r="AY169" s="122">
        <v>0</v>
      </c>
      <c r="AZ169" s="122">
        <v>50000000</v>
      </c>
      <c r="BA169" s="122">
        <v>0</v>
      </c>
      <c r="BB169" s="122">
        <v>0</v>
      </c>
      <c r="BC169" s="122">
        <v>0</v>
      </c>
      <c r="BD169" s="122">
        <v>0</v>
      </c>
      <c r="BE169" s="122">
        <v>0</v>
      </c>
      <c r="BF169" s="122">
        <v>0</v>
      </c>
      <c r="BG169" s="122">
        <v>0</v>
      </c>
      <c r="BH169" s="122">
        <v>0</v>
      </c>
      <c r="BI169" s="122">
        <v>50000000</v>
      </c>
      <c r="BJ169" s="122">
        <v>0</v>
      </c>
      <c r="BK169" s="122">
        <v>175000000</v>
      </c>
      <c r="BL169" s="122">
        <v>0</v>
      </c>
      <c r="BM169" s="122">
        <v>0</v>
      </c>
      <c r="BN169" s="122">
        <v>0</v>
      </c>
      <c r="BO169" s="122">
        <v>0</v>
      </c>
      <c r="BP169" s="122">
        <v>0</v>
      </c>
      <c r="BQ169" s="122">
        <v>0</v>
      </c>
      <c r="BR169" s="122">
        <v>0</v>
      </c>
      <c r="BS169" s="122">
        <v>0</v>
      </c>
      <c r="BT169" s="122">
        <v>175000000</v>
      </c>
      <c r="BU169" s="122">
        <v>0</v>
      </c>
      <c r="BV169" s="122">
        <v>200000000</v>
      </c>
      <c r="BW169" s="122">
        <v>0</v>
      </c>
      <c r="BX169" s="122">
        <v>0</v>
      </c>
      <c r="BY169" s="122">
        <v>0</v>
      </c>
      <c r="BZ169" s="122">
        <v>0</v>
      </c>
      <c r="CA169" s="122">
        <v>0</v>
      </c>
      <c r="CB169" s="122">
        <v>0</v>
      </c>
      <c r="CC169" s="122">
        <v>0</v>
      </c>
      <c r="CD169" s="122">
        <v>0</v>
      </c>
      <c r="CE169" s="122">
        <v>200000000</v>
      </c>
      <c r="CF169" s="122">
        <v>0</v>
      </c>
      <c r="CG169" s="122">
        <v>225000000</v>
      </c>
      <c r="CH169" s="122">
        <v>0</v>
      </c>
      <c r="CI169" s="122">
        <v>0</v>
      </c>
      <c r="CJ169" s="122">
        <v>0</v>
      </c>
      <c r="CK169" s="122">
        <v>0</v>
      </c>
      <c r="CL169" s="122">
        <v>0</v>
      </c>
      <c r="CM169" s="122">
        <v>0</v>
      </c>
      <c r="CN169" s="122">
        <v>0</v>
      </c>
      <c r="CO169" s="122">
        <v>0</v>
      </c>
      <c r="CP169" s="122">
        <v>225000000</v>
      </c>
      <c r="CQ169" s="122">
        <v>650000000</v>
      </c>
      <c r="CR169" s="115"/>
      <c r="CS169" s="115" t="s">
        <v>1890</v>
      </c>
    </row>
    <row r="170" spans="1:97" ht="70.349999999999994" hidden="1" customHeight="1" x14ac:dyDescent="0.25">
      <c r="A170" s="114" t="s">
        <v>1891</v>
      </c>
      <c r="B170" s="115" t="s">
        <v>103</v>
      </c>
      <c r="C170" s="115" t="s">
        <v>104</v>
      </c>
      <c r="D170" s="115" t="s">
        <v>1875</v>
      </c>
      <c r="E170" s="116" t="s">
        <v>1876</v>
      </c>
      <c r="F170" s="115" t="s">
        <v>126</v>
      </c>
      <c r="G170" s="115" t="s">
        <v>108</v>
      </c>
      <c r="H170" s="115" t="s">
        <v>1877</v>
      </c>
      <c r="I170" s="116" t="s">
        <v>1878</v>
      </c>
      <c r="J170" s="115" t="s">
        <v>1879</v>
      </c>
      <c r="K170" s="115" t="s">
        <v>1880</v>
      </c>
      <c r="L170" s="115" t="s">
        <v>761</v>
      </c>
      <c r="M170" s="115" t="s">
        <v>1881</v>
      </c>
      <c r="N170" s="115" t="s">
        <v>1882</v>
      </c>
      <c r="O170" s="115" t="s">
        <v>964</v>
      </c>
      <c r="P170" s="115" t="s">
        <v>1881</v>
      </c>
      <c r="Q170" s="115" t="s">
        <v>1397</v>
      </c>
      <c r="R170" s="115" t="s">
        <v>1892</v>
      </c>
      <c r="S170" s="115" t="s">
        <v>1893</v>
      </c>
      <c r="T170" s="115" t="s">
        <v>257</v>
      </c>
      <c r="U170" s="115" t="s">
        <v>1894</v>
      </c>
      <c r="V170" s="115" t="s">
        <v>1895</v>
      </c>
      <c r="W170" s="115" t="s">
        <v>149</v>
      </c>
      <c r="X170" s="115" t="s">
        <v>125</v>
      </c>
      <c r="Y170" s="115" t="s">
        <v>126</v>
      </c>
      <c r="Z170" s="117">
        <v>126</v>
      </c>
      <c r="AA170" s="115" t="s">
        <v>127</v>
      </c>
      <c r="AB170" s="115" t="s">
        <v>1887</v>
      </c>
      <c r="AC170" s="117">
        <v>0</v>
      </c>
      <c r="AD170" s="117">
        <v>126</v>
      </c>
      <c r="AE170" s="117">
        <v>0</v>
      </c>
      <c r="AF170" s="117">
        <v>0</v>
      </c>
      <c r="AG170" s="118"/>
      <c r="AH170" s="118"/>
      <c r="AI170" s="118"/>
      <c r="AJ170" s="115"/>
      <c r="AK170" s="115"/>
      <c r="AL170" s="115" t="s">
        <v>1896</v>
      </c>
      <c r="AM170" s="116"/>
      <c r="AN170" s="119"/>
      <c r="AO170" s="120"/>
      <c r="AP170" s="116">
        <v>0</v>
      </c>
      <c r="AQ170" s="119">
        <v>0</v>
      </c>
      <c r="AR170" s="120" t="s">
        <v>175</v>
      </c>
      <c r="AS170" s="116"/>
      <c r="AT170" s="121"/>
      <c r="AU170" s="120"/>
      <c r="AV170" s="117">
        <v>0</v>
      </c>
      <c r="AW170" s="121">
        <v>0</v>
      </c>
      <c r="AX170" s="120" t="s">
        <v>175</v>
      </c>
      <c r="AY170" s="122">
        <v>0</v>
      </c>
      <c r="AZ170" s="122">
        <v>0</v>
      </c>
      <c r="BA170" s="122">
        <v>0</v>
      </c>
      <c r="BB170" s="122">
        <v>0</v>
      </c>
      <c r="BC170" s="122">
        <v>0</v>
      </c>
      <c r="BD170" s="122">
        <v>0</v>
      </c>
      <c r="BE170" s="122">
        <v>0</v>
      </c>
      <c r="BF170" s="122">
        <v>0</v>
      </c>
      <c r="BG170" s="122">
        <v>340000000</v>
      </c>
      <c r="BH170" s="122">
        <v>0</v>
      </c>
      <c r="BI170" s="122">
        <v>340000000</v>
      </c>
      <c r="BJ170" s="122">
        <v>0</v>
      </c>
      <c r="BK170" s="122">
        <v>0</v>
      </c>
      <c r="BL170" s="122">
        <v>0</v>
      </c>
      <c r="BM170" s="122">
        <v>0</v>
      </c>
      <c r="BN170" s="122">
        <v>0</v>
      </c>
      <c r="BO170" s="122">
        <v>0</v>
      </c>
      <c r="BP170" s="122">
        <v>0</v>
      </c>
      <c r="BQ170" s="122">
        <v>0</v>
      </c>
      <c r="BR170" s="122">
        <v>315000000</v>
      </c>
      <c r="BS170" s="122">
        <v>0</v>
      </c>
      <c r="BT170" s="122">
        <v>315000000</v>
      </c>
      <c r="BU170" s="122">
        <v>0</v>
      </c>
      <c r="BV170" s="122">
        <v>0</v>
      </c>
      <c r="BW170" s="122">
        <v>0</v>
      </c>
      <c r="BX170" s="122">
        <v>0</v>
      </c>
      <c r="BY170" s="122">
        <v>0</v>
      </c>
      <c r="BZ170" s="122">
        <v>0</v>
      </c>
      <c r="CA170" s="122">
        <v>0</v>
      </c>
      <c r="CB170" s="122">
        <v>0</v>
      </c>
      <c r="CC170" s="122">
        <v>0</v>
      </c>
      <c r="CD170" s="122">
        <v>0</v>
      </c>
      <c r="CE170" s="122">
        <v>0</v>
      </c>
      <c r="CF170" s="122">
        <v>0</v>
      </c>
      <c r="CG170" s="122">
        <v>0</v>
      </c>
      <c r="CH170" s="122">
        <v>0</v>
      </c>
      <c r="CI170" s="122">
        <v>0</v>
      </c>
      <c r="CJ170" s="122">
        <v>0</v>
      </c>
      <c r="CK170" s="122">
        <v>0</v>
      </c>
      <c r="CL170" s="122">
        <v>0</v>
      </c>
      <c r="CM170" s="122">
        <v>0</v>
      </c>
      <c r="CN170" s="122">
        <v>0</v>
      </c>
      <c r="CO170" s="122">
        <v>0</v>
      </c>
      <c r="CP170" s="122">
        <v>0</v>
      </c>
      <c r="CQ170" s="122">
        <v>655000000</v>
      </c>
      <c r="CR170" s="115"/>
      <c r="CS170" s="115"/>
    </row>
    <row r="171" spans="1:97" ht="70.349999999999994" hidden="1" customHeight="1" x14ac:dyDescent="0.25">
      <c r="A171" s="114" t="s">
        <v>1897</v>
      </c>
      <c r="B171" s="115" t="s">
        <v>139</v>
      </c>
      <c r="C171" s="115" t="s">
        <v>104</v>
      </c>
      <c r="D171" s="115" t="s">
        <v>1875</v>
      </c>
      <c r="E171" s="116" t="s">
        <v>1876</v>
      </c>
      <c r="F171" s="115" t="s">
        <v>126</v>
      </c>
      <c r="G171" s="115" t="s">
        <v>108</v>
      </c>
      <c r="H171" s="115" t="s">
        <v>1877</v>
      </c>
      <c r="I171" s="116" t="s">
        <v>1878</v>
      </c>
      <c r="J171" s="115" t="s">
        <v>1879</v>
      </c>
      <c r="K171" s="115" t="s">
        <v>1880</v>
      </c>
      <c r="L171" s="115" t="s">
        <v>761</v>
      </c>
      <c r="M171" s="115" t="s">
        <v>1881</v>
      </c>
      <c r="N171" s="115" t="s">
        <v>1882</v>
      </c>
      <c r="O171" s="115" t="s">
        <v>964</v>
      </c>
      <c r="P171" s="115" t="s">
        <v>1881</v>
      </c>
      <c r="Q171" s="115" t="s">
        <v>1397</v>
      </c>
      <c r="R171" s="115" t="s">
        <v>1898</v>
      </c>
      <c r="S171" s="115" t="s">
        <v>1899</v>
      </c>
      <c r="T171" s="115" t="s">
        <v>1900</v>
      </c>
      <c r="U171" s="115" t="s">
        <v>1901</v>
      </c>
      <c r="V171" s="115" t="s">
        <v>1902</v>
      </c>
      <c r="W171" s="115" t="s">
        <v>1903</v>
      </c>
      <c r="X171" s="115" t="s">
        <v>125</v>
      </c>
      <c r="Y171" s="115" t="s">
        <v>531</v>
      </c>
      <c r="Z171" s="117">
        <v>172</v>
      </c>
      <c r="AA171" s="115" t="s">
        <v>127</v>
      </c>
      <c r="AB171" s="115" t="s">
        <v>1887</v>
      </c>
      <c r="AC171" s="117">
        <v>42</v>
      </c>
      <c r="AD171" s="117">
        <v>43</v>
      </c>
      <c r="AE171" s="117">
        <v>43</v>
      </c>
      <c r="AF171" s="117">
        <v>44</v>
      </c>
      <c r="AG171" s="118" t="s">
        <v>1904</v>
      </c>
      <c r="AH171" s="118" t="s">
        <v>1905</v>
      </c>
      <c r="AI171" s="118" t="s">
        <v>1906</v>
      </c>
      <c r="AJ171" s="115" t="s">
        <v>1907</v>
      </c>
      <c r="AK171" s="115"/>
      <c r="AL171" s="115" t="s">
        <v>1908</v>
      </c>
      <c r="AM171" s="116">
        <v>51</v>
      </c>
      <c r="AN171" s="119">
        <v>1</v>
      </c>
      <c r="AO171" s="120" t="s">
        <v>135</v>
      </c>
      <c r="AP171" s="116">
        <v>163808498.30000001</v>
      </c>
      <c r="AQ171" s="119">
        <v>1</v>
      </c>
      <c r="AR171" s="120" t="s">
        <v>135</v>
      </c>
      <c r="AS171" s="116"/>
      <c r="AT171" s="121">
        <v>1</v>
      </c>
      <c r="AU171" s="120" t="s">
        <v>135</v>
      </c>
      <c r="AV171" s="117">
        <v>163808549.30000001</v>
      </c>
      <c r="AW171" s="121">
        <v>1</v>
      </c>
      <c r="AX171" s="120" t="s">
        <v>135</v>
      </c>
      <c r="AY171" s="122">
        <v>0</v>
      </c>
      <c r="AZ171" s="122">
        <v>840000000</v>
      </c>
      <c r="BA171" s="122">
        <v>0</v>
      </c>
      <c r="BB171" s="122">
        <v>0</v>
      </c>
      <c r="BC171" s="122">
        <v>0</v>
      </c>
      <c r="BD171" s="122">
        <v>0</v>
      </c>
      <c r="BE171" s="122">
        <v>0</v>
      </c>
      <c r="BF171" s="122">
        <v>0</v>
      </c>
      <c r="BG171" s="122">
        <v>0</v>
      </c>
      <c r="BH171" s="122">
        <v>0</v>
      </c>
      <c r="BI171" s="122">
        <v>840000000</v>
      </c>
      <c r="BJ171" s="122">
        <v>0</v>
      </c>
      <c r="BK171" s="122">
        <v>990000000</v>
      </c>
      <c r="BL171" s="122">
        <v>0</v>
      </c>
      <c r="BM171" s="122">
        <v>0</v>
      </c>
      <c r="BN171" s="122">
        <v>0</v>
      </c>
      <c r="BO171" s="122">
        <v>0</v>
      </c>
      <c r="BP171" s="122">
        <v>0</v>
      </c>
      <c r="BQ171" s="122">
        <v>0</v>
      </c>
      <c r="BR171" s="122">
        <v>0</v>
      </c>
      <c r="BS171" s="122">
        <v>0</v>
      </c>
      <c r="BT171" s="122">
        <v>990000000</v>
      </c>
      <c r="BU171" s="122">
        <v>0</v>
      </c>
      <c r="BV171" s="122">
        <v>1060000000</v>
      </c>
      <c r="BW171" s="122">
        <v>0</v>
      </c>
      <c r="BX171" s="122">
        <v>0</v>
      </c>
      <c r="BY171" s="122">
        <v>0</v>
      </c>
      <c r="BZ171" s="122">
        <v>0</v>
      </c>
      <c r="CA171" s="122">
        <v>0</v>
      </c>
      <c r="CB171" s="122">
        <v>0</v>
      </c>
      <c r="CC171" s="122">
        <v>0</v>
      </c>
      <c r="CD171" s="122">
        <v>0</v>
      </c>
      <c r="CE171" s="122">
        <v>1060000000</v>
      </c>
      <c r="CF171" s="122">
        <v>0</v>
      </c>
      <c r="CG171" s="122">
        <v>1210000000</v>
      </c>
      <c r="CH171" s="122">
        <v>0</v>
      </c>
      <c r="CI171" s="122">
        <v>0</v>
      </c>
      <c r="CJ171" s="122">
        <v>0</v>
      </c>
      <c r="CK171" s="122">
        <v>0</v>
      </c>
      <c r="CL171" s="122">
        <v>0</v>
      </c>
      <c r="CM171" s="122">
        <v>0</v>
      </c>
      <c r="CN171" s="122">
        <v>0</v>
      </c>
      <c r="CO171" s="122">
        <v>0</v>
      </c>
      <c r="CP171" s="122">
        <v>1210000000</v>
      </c>
      <c r="CQ171" s="122">
        <v>4100000000</v>
      </c>
      <c r="CR171" s="115" t="s">
        <v>1909</v>
      </c>
      <c r="CS171" s="115" t="s">
        <v>1910</v>
      </c>
    </row>
    <row r="172" spans="1:97" ht="70.349999999999994" hidden="1" customHeight="1" x14ac:dyDescent="0.25">
      <c r="A172" s="114" t="s">
        <v>1911</v>
      </c>
      <c r="B172" s="115" t="s">
        <v>179</v>
      </c>
      <c r="C172" s="115" t="s">
        <v>104</v>
      </c>
      <c r="D172" s="115" t="s">
        <v>1875</v>
      </c>
      <c r="E172" s="116" t="s">
        <v>1876</v>
      </c>
      <c r="F172" s="115" t="s">
        <v>126</v>
      </c>
      <c r="G172" s="115" t="s">
        <v>108</v>
      </c>
      <c r="H172" s="115" t="s">
        <v>1877</v>
      </c>
      <c r="I172" s="116" t="s">
        <v>1878</v>
      </c>
      <c r="J172" s="115" t="s">
        <v>1879</v>
      </c>
      <c r="K172" s="115" t="s">
        <v>1880</v>
      </c>
      <c r="L172" s="115" t="s">
        <v>761</v>
      </c>
      <c r="M172" s="115" t="s">
        <v>1881</v>
      </c>
      <c r="N172" s="115" t="s">
        <v>1882</v>
      </c>
      <c r="O172" s="115" t="s">
        <v>964</v>
      </c>
      <c r="P172" s="115" t="s">
        <v>1881</v>
      </c>
      <c r="Q172" s="115" t="s">
        <v>1397</v>
      </c>
      <c r="R172" s="115" t="s">
        <v>1912</v>
      </c>
      <c r="S172" s="115" t="s">
        <v>1913</v>
      </c>
      <c r="T172" s="115" t="s">
        <v>1914</v>
      </c>
      <c r="U172" s="115" t="s">
        <v>1915</v>
      </c>
      <c r="V172" s="115" t="s">
        <v>1916</v>
      </c>
      <c r="W172" s="115" t="s">
        <v>149</v>
      </c>
      <c r="X172" s="115" t="s">
        <v>125</v>
      </c>
      <c r="Y172" s="115" t="s">
        <v>126</v>
      </c>
      <c r="Z172" s="117">
        <v>150</v>
      </c>
      <c r="AA172" s="115" t="s">
        <v>127</v>
      </c>
      <c r="AB172" s="115" t="s">
        <v>1887</v>
      </c>
      <c r="AC172" s="117">
        <v>0</v>
      </c>
      <c r="AD172" s="117">
        <v>40</v>
      </c>
      <c r="AE172" s="117">
        <v>40</v>
      </c>
      <c r="AF172" s="117">
        <v>70</v>
      </c>
      <c r="AG172" s="118"/>
      <c r="AH172" s="118" t="s">
        <v>1917</v>
      </c>
      <c r="AI172" s="118" t="s">
        <v>1918</v>
      </c>
      <c r="AJ172" s="115" t="s">
        <v>1919</v>
      </c>
      <c r="AK172" s="115" t="s">
        <v>1920</v>
      </c>
      <c r="AL172" s="115" t="s">
        <v>1921</v>
      </c>
      <c r="AM172" s="116"/>
      <c r="AN172" s="119"/>
      <c r="AO172" s="120"/>
      <c r="AP172" s="116">
        <v>100</v>
      </c>
      <c r="AQ172" s="119">
        <v>1</v>
      </c>
      <c r="AR172" s="120" t="s">
        <v>135</v>
      </c>
      <c r="AS172" s="116">
        <v>50</v>
      </c>
      <c r="AT172" s="121">
        <v>1</v>
      </c>
      <c r="AU172" s="120" t="s">
        <v>135</v>
      </c>
      <c r="AV172" s="117">
        <v>150</v>
      </c>
      <c r="AW172" s="121">
        <v>1</v>
      </c>
      <c r="AX172" s="120" t="s">
        <v>135</v>
      </c>
      <c r="AY172" s="122">
        <v>0</v>
      </c>
      <c r="AZ172" s="122">
        <v>15000000</v>
      </c>
      <c r="BA172" s="122">
        <v>0</v>
      </c>
      <c r="BB172" s="122">
        <v>0</v>
      </c>
      <c r="BC172" s="122">
        <v>0</v>
      </c>
      <c r="BD172" s="122">
        <v>0</v>
      </c>
      <c r="BE172" s="122">
        <v>0</v>
      </c>
      <c r="BF172" s="122">
        <v>0</v>
      </c>
      <c r="BG172" s="122">
        <v>0</v>
      </c>
      <c r="BH172" s="122">
        <v>0</v>
      </c>
      <c r="BI172" s="122">
        <v>15000000</v>
      </c>
      <c r="BJ172" s="122">
        <v>0</v>
      </c>
      <c r="BK172" s="122">
        <v>15000000</v>
      </c>
      <c r="BL172" s="122">
        <v>0</v>
      </c>
      <c r="BM172" s="122">
        <v>0</v>
      </c>
      <c r="BN172" s="122">
        <v>0</v>
      </c>
      <c r="BO172" s="122">
        <v>0</v>
      </c>
      <c r="BP172" s="122">
        <v>0</v>
      </c>
      <c r="BQ172" s="122">
        <v>0</v>
      </c>
      <c r="BR172" s="122">
        <v>0</v>
      </c>
      <c r="BS172" s="122">
        <v>0</v>
      </c>
      <c r="BT172" s="122">
        <v>15000000</v>
      </c>
      <c r="BU172" s="122">
        <v>0</v>
      </c>
      <c r="BV172" s="122">
        <v>15000000</v>
      </c>
      <c r="BW172" s="122">
        <v>0</v>
      </c>
      <c r="BX172" s="122">
        <v>0</v>
      </c>
      <c r="BY172" s="122">
        <v>0</v>
      </c>
      <c r="BZ172" s="122">
        <v>0</v>
      </c>
      <c r="CA172" s="122">
        <v>0</v>
      </c>
      <c r="CB172" s="122">
        <v>0</v>
      </c>
      <c r="CC172" s="122">
        <v>0</v>
      </c>
      <c r="CD172" s="122">
        <v>0</v>
      </c>
      <c r="CE172" s="122">
        <v>15000000</v>
      </c>
      <c r="CF172" s="122">
        <v>0</v>
      </c>
      <c r="CG172" s="122">
        <v>15000000</v>
      </c>
      <c r="CH172" s="122">
        <v>0</v>
      </c>
      <c r="CI172" s="122">
        <v>0</v>
      </c>
      <c r="CJ172" s="122">
        <v>0</v>
      </c>
      <c r="CK172" s="122">
        <v>0</v>
      </c>
      <c r="CL172" s="122">
        <v>0</v>
      </c>
      <c r="CM172" s="122">
        <v>0</v>
      </c>
      <c r="CN172" s="122">
        <v>1000000000</v>
      </c>
      <c r="CO172" s="122">
        <v>0</v>
      </c>
      <c r="CP172" s="122">
        <v>1015000000</v>
      </c>
      <c r="CQ172" s="122">
        <v>1060000000</v>
      </c>
      <c r="CR172" s="115"/>
      <c r="CS172" s="115" t="s">
        <v>1922</v>
      </c>
    </row>
    <row r="173" spans="1:97" ht="70.349999999999994" hidden="1" customHeight="1" x14ac:dyDescent="0.25">
      <c r="A173" s="114" t="s">
        <v>1923</v>
      </c>
      <c r="B173" s="115" t="s">
        <v>254</v>
      </c>
      <c r="C173" s="115" t="s">
        <v>104</v>
      </c>
      <c r="D173" s="115" t="s">
        <v>1924</v>
      </c>
      <c r="E173" s="116" t="s">
        <v>1925</v>
      </c>
      <c r="F173" s="115" t="s">
        <v>1926</v>
      </c>
      <c r="G173" s="115" t="s">
        <v>108</v>
      </c>
      <c r="H173" s="115" t="s">
        <v>1887</v>
      </c>
      <c r="I173" s="116" t="s">
        <v>1927</v>
      </c>
      <c r="J173" s="115" t="s">
        <v>1928</v>
      </c>
      <c r="K173" s="115" t="s">
        <v>1880</v>
      </c>
      <c r="L173" s="115" t="s">
        <v>761</v>
      </c>
      <c r="M173" s="115" t="s">
        <v>1881</v>
      </c>
      <c r="N173" s="115" t="s">
        <v>1882</v>
      </c>
      <c r="O173" s="115" t="s">
        <v>964</v>
      </c>
      <c r="P173" s="115" t="s">
        <v>1881</v>
      </c>
      <c r="Q173" s="115" t="s">
        <v>1397</v>
      </c>
      <c r="R173" s="115" t="s">
        <v>1929</v>
      </c>
      <c r="S173" s="115" t="s">
        <v>1930</v>
      </c>
      <c r="T173" s="115" t="s">
        <v>1914</v>
      </c>
      <c r="U173" s="115" t="s">
        <v>1931</v>
      </c>
      <c r="V173" s="115" t="s">
        <v>1932</v>
      </c>
      <c r="W173" s="115" t="s">
        <v>149</v>
      </c>
      <c r="X173" s="115" t="s">
        <v>125</v>
      </c>
      <c r="Y173" s="115" t="s">
        <v>126</v>
      </c>
      <c r="Z173" s="117">
        <v>70</v>
      </c>
      <c r="AA173" s="115" t="s">
        <v>186</v>
      </c>
      <c r="AB173" s="115" t="s">
        <v>1887</v>
      </c>
      <c r="AC173" s="117">
        <v>70</v>
      </c>
      <c r="AD173" s="117">
        <v>70</v>
      </c>
      <c r="AE173" s="117">
        <v>70</v>
      </c>
      <c r="AF173" s="117">
        <v>70</v>
      </c>
      <c r="AG173" s="118" t="s">
        <v>1933</v>
      </c>
      <c r="AH173" s="118" t="s">
        <v>1934</v>
      </c>
      <c r="AI173" s="118" t="s">
        <v>1935</v>
      </c>
      <c r="AJ173" s="115" t="s">
        <v>1936</v>
      </c>
      <c r="AK173" s="115"/>
      <c r="AL173" s="115" t="s">
        <v>1937</v>
      </c>
      <c r="AM173" s="116">
        <v>70</v>
      </c>
      <c r="AN173" s="119">
        <v>1</v>
      </c>
      <c r="AO173" s="120" t="s">
        <v>135</v>
      </c>
      <c r="AP173" s="116">
        <v>77</v>
      </c>
      <c r="AQ173" s="119">
        <v>1</v>
      </c>
      <c r="AR173" s="120" t="s">
        <v>135</v>
      </c>
      <c r="AS173" s="116"/>
      <c r="AT173" s="121">
        <v>0</v>
      </c>
      <c r="AU173" s="120" t="s">
        <v>175</v>
      </c>
      <c r="AV173" s="117">
        <v>147</v>
      </c>
      <c r="AW173" s="121">
        <v>1</v>
      </c>
      <c r="AX173" s="120" t="s">
        <v>135</v>
      </c>
      <c r="AY173" s="122">
        <v>0</v>
      </c>
      <c r="AZ173" s="122">
        <v>25000000</v>
      </c>
      <c r="BA173" s="122">
        <v>0</v>
      </c>
      <c r="BB173" s="122">
        <v>0</v>
      </c>
      <c r="BC173" s="122">
        <v>0</v>
      </c>
      <c r="BD173" s="122">
        <v>0</v>
      </c>
      <c r="BE173" s="122">
        <v>0</v>
      </c>
      <c r="BF173" s="122">
        <v>0</v>
      </c>
      <c r="BG173" s="122">
        <v>0</v>
      </c>
      <c r="BH173" s="122">
        <v>0</v>
      </c>
      <c r="BI173" s="122">
        <v>25000000</v>
      </c>
      <c r="BJ173" s="122">
        <v>0</v>
      </c>
      <c r="BK173" s="122">
        <v>35000000</v>
      </c>
      <c r="BL173" s="122">
        <v>0</v>
      </c>
      <c r="BM173" s="122">
        <v>0</v>
      </c>
      <c r="BN173" s="122">
        <v>0</v>
      </c>
      <c r="BO173" s="122">
        <v>0</v>
      </c>
      <c r="BP173" s="122">
        <v>0</v>
      </c>
      <c r="BQ173" s="122">
        <v>0</v>
      </c>
      <c r="BR173" s="122">
        <v>0</v>
      </c>
      <c r="BS173" s="122">
        <v>0</v>
      </c>
      <c r="BT173" s="122">
        <v>35000000</v>
      </c>
      <c r="BU173" s="122">
        <v>0</v>
      </c>
      <c r="BV173" s="122">
        <v>40000000</v>
      </c>
      <c r="BW173" s="122">
        <v>0</v>
      </c>
      <c r="BX173" s="122">
        <v>0</v>
      </c>
      <c r="BY173" s="122">
        <v>0</v>
      </c>
      <c r="BZ173" s="122">
        <v>0</v>
      </c>
      <c r="CA173" s="122">
        <v>0</v>
      </c>
      <c r="CB173" s="122">
        <v>0</v>
      </c>
      <c r="CC173" s="122">
        <v>0</v>
      </c>
      <c r="CD173" s="122">
        <v>0</v>
      </c>
      <c r="CE173" s="122">
        <v>40000000</v>
      </c>
      <c r="CF173" s="122">
        <v>0</v>
      </c>
      <c r="CG173" s="122">
        <v>45000000</v>
      </c>
      <c r="CH173" s="122">
        <v>0</v>
      </c>
      <c r="CI173" s="122">
        <v>0</v>
      </c>
      <c r="CJ173" s="122">
        <v>0</v>
      </c>
      <c r="CK173" s="122">
        <v>0</v>
      </c>
      <c r="CL173" s="122">
        <v>0</v>
      </c>
      <c r="CM173" s="122">
        <v>0</v>
      </c>
      <c r="CN173" s="122">
        <v>0</v>
      </c>
      <c r="CO173" s="122">
        <v>0</v>
      </c>
      <c r="CP173" s="122">
        <v>45000000</v>
      </c>
      <c r="CQ173" s="122">
        <v>145000000</v>
      </c>
      <c r="CR173" s="115" t="s">
        <v>1938</v>
      </c>
      <c r="CS173" s="115" t="s">
        <v>1936</v>
      </c>
    </row>
    <row r="174" spans="1:97" ht="70.349999999999994" hidden="1" customHeight="1" x14ac:dyDescent="0.25">
      <c r="A174" s="114" t="s">
        <v>1939</v>
      </c>
      <c r="B174" s="115" t="s">
        <v>374</v>
      </c>
      <c r="C174" s="115" t="s">
        <v>104</v>
      </c>
      <c r="D174" s="115" t="s">
        <v>1875</v>
      </c>
      <c r="E174" s="116" t="s">
        <v>1876</v>
      </c>
      <c r="F174" s="115" t="s">
        <v>126</v>
      </c>
      <c r="G174" s="115" t="s">
        <v>108</v>
      </c>
      <c r="H174" s="115" t="s">
        <v>1877</v>
      </c>
      <c r="I174" s="116" t="s">
        <v>1878</v>
      </c>
      <c r="J174" s="115" t="s">
        <v>1879</v>
      </c>
      <c r="K174" s="115" t="s">
        <v>1880</v>
      </c>
      <c r="L174" s="115" t="s">
        <v>761</v>
      </c>
      <c r="M174" s="115" t="s">
        <v>1881</v>
      </c>
      <c r="N174" s="115" t="s">
        <v>1882</v>
      </c>
      <c r="O174" s="115" t="s">
        <v>964</v>
      </c>
      <c r="P174" s="115" t="s">
        <v>1881</v>
      </c>
      <c r="Q174" s="115" t="s">
        <v>1397</v>
      </c>
      <c r="R174" s="115" t="s">
        <v>1940</v>
      </c>
      <c r="S174" s="115" t="s">
        <v>1941</v>
      </c>
      <c r="T174" s="115" t="s">
        <v>1914</v>
      </c>
      <c r="U174" s="115" t="s">
        <v>1942</v>
      </c>
      <c r="V174" s="115" t="s">
        <v>1943</v>
      </c>
      <c r="W174" s="115" t="s">
        <v>149</v>
      </c>
      <c r="X174" s="115" t="s">
        <v>125</v>
      </c>
      <c r="Y174" s="115" t="s">
        <v>126</v>
      </c>
      <c r="Z174" s="117">
        <v>400</v>
      </c>
      <c r="AA174" s="115" t="s">
        <v>127</v>
      </c>
      <c r="AB174" s="115" t="s">
        <v>1887</v>
      </c>
      <c r="AC174" s="117">
        <v>100</v>
      </c>
      <c r="AD174" s="117">
        <v>100</v>
      </c>
      <c r="AE174" s="117">
        <v>100</v>
      </c>
      <c r="AF174" s="117">
        <v>100</v>
      </c>
      <c r="AG174" s="118" t="s">
        <v>1944</v>
      </c>
      <c r="AH174" s="118" t="s">
        <v>1945</v>
      </c>
      <c r="AI174" s="118" t="s">
        <v>1946</v>
      </c>
      <c r="AJ174" s="115" t="s">
        <v>1947</v>
      </c>
      <c r="AK174" s="115" t="s">
        <v>1948</v>
      </c>
      <c r="AL174" s="115" t="s">
        <v>1949</v>
      </c>
      <c r="AM174" s="116">
        <v>100</v>
      </c>
      <c r="AN174" s="119">
        <v>1</v>
      </c>
      <c r="AO174" s="120" t="s">
        <v>135</v>
      </c>
      <c r="AP174" s="116">
        <v>200</v>
      </c>
      <c r="AQ174" s="119">
        <v>1</v>
      </c>
      <c r="AR174" s="120" t="s">
        <v>135</v>
      </c>
      <c r="AS174" s="116">
        <v>20</v>
      </c>
      <c r="AT174" s="121">
        <v>1</v>
      </c>
      <c r="AU174" s="120" t="s">
        <v>135</v>
      </c>
      <c r="AV174" s="117">
        <v>320</v>
      </c>
      <c r="AW174" s="121">
        <v>0.8</v>
      </c>
      <c r="AX174" s="120" t="s">
        <v>174</v>
      </c>
      <c r="AY174" s="122">
        <v>0</v>
      </c>
      <c r="AZ174" s="122">
        <v>30000000</v>
      </c>
      <c r="BA174" s="122">
        <v>0</v>
      </c>
      <c r="BB174" s="122">
        <v>0</v>
      </c>
      <c r="BC174" s="122">
        <v>0</v>
      </c>
      <c r="BD174" s="122">
        <v>0</v>
      </c>
      <c r="BE174" s="122">
        <v>0</v>
      </c>
      <c r="BF174" s="122">
        <v>0</v>
      </c>
      <c r="BG174" s="122">
        <v>0</v>
      </c>
      <c r="BH174" s="122">
        <v>0</v>
      </c>
      <c r="BI174" s="122">
        <v>30000000</v>
      </c>
      <c r="BJ174" s="122">
        <v>0</v>
      </c>
      <c r="BK174" s="122">
        <v>30000000</v>
      </c>
      <c r="BL174" s="122">
        <v>0</v>
      </c>
      <c r="BM174" s="122">
        <v>0</v>
      </c>
      <c r="BN174" s="122">
        <v>0</v>
      </c>
      <c r="BO174" s="122">
        <v>0</v>
      </c>
      <c r="BP174" s="122">
        <v>0</v>
      </c>
      <c r="BQ174" s="122">
        <v>0</v>
      </c>
      <c r="BR174" s="122">
        <v>0</v>
      </c>
      <c r="BS174" s="122">
        <v>0</v>
      </c>
      <c r="BT174" s="122">
        <v>30000000</v>
      </c>
      <c r="BU174" s="122">
        <v>0</v>
      </c>
      <c r="BV174" s="122">
        <v>30000000</v>
      </c>
      <c r="BW174" s="122">
        <v>0</v>
      </c>
      <c r="BX174" s="122">
        <v>0</v>
      </c>
      <c r="BY174" s="122">
        <v>0</v>
      </c>
      <c r="BZ174" s="122">
        <v>0</v>
      </c>
      <c r="CA174" s="122">
        <v>0</v>
      </c>
      <c r="CB174" s="122">
        <v>0</v>
      </c>
      <c r="CC174" s="122">
        <v>0</v>
      </c>
      <c r="CD174" s="122">
        <v>0</v>
      </c>
      <c r="CE174" s="122">
        <v>30000000</v>
      </c>
      <c r="CF174" s="122">
        <v>0</v>
      </c>
      <c r="CG174" s="122">
        <v>30000000</v>
      </c>
      <c r="CH174" s="122">
        <v>0</v>
      </c>
      <c r="CI174" s="122">
        <v>0</v>
      </c>
      <c r="CJ174" s="122">
        <v>0</v>
      </c>
      <c r="CK174" s="122">
        <v>0</v>
      </c>
      <c r="CL174" s="122">
        <v>0</v>
      </c>
      <c r="CM174" s="122">
        <v>0</v>
      </c>
      <c r="CN174" s="122">
        <v>0</v>
      </c>
      <c r="CO174" s="122">
        <v>0</v>
      </c>
      <c r="CP174" s="122">
        <v>30000000</v>
      </c>
      <c r="CQ174" s="122">
        <v>120000000</v>
      </c>
      <c r="CR174" s="115"/>
      <c r="CS174" s="115" t="s">
        <v>1950</v>
      </c>
    </row>
    <row r="175" spans="1:97" ht="70.349999999999994" hidden="1" customHeight="1" x14ac:dyDescent="0.25">
      <c r="A175" s="114" t="s">
        <v>1951</v>
      </c>
      <c r="B175" s="115" t="s">
        <v>444</v>
      </c>
      <c r="C175" s="115" t="s">
        <v>104</v>
      </c>
      <c r="D175" s="115" t="s">
        <v>1875</v>
      </c>
      <c r="E175" s="116" t="s">
        <v>1876</v>
      </c>
      <c r="F175" s="115" t="s">
        <v>126</v>
      </c>
      <c r="G175" s="115" t="s">
        <v>108</v>
      </c>
      <c r="H175" s="115" t="s">
        <v>1877</v>
      </c>
      <c r="I175" s="116" t="s">
        <v>1878</v>
      </c>
      <c r="J175" s="115" t="s">
        <v>1879</v>
      </c>
      <c r="K175" s="115" t="s">
        <v>1880</v>
      </c>
      <c r="L175" s="115" t="s">
        <v>761</v>
      </c>
      <c r="M175" s="115" t="s">
        <v>1881</v>
      </c>
      <c r="N175" s="115" t="s">
        <v>1882</v>
      </c>
      <c r="O175" s="115" t="s">
        <v>964</v>
      </c>
      <c r="P175" s="115" t="s">
        <v>1881</v>
      </c>
      <c r="Q175" s="115" t="s">
        <v>1397</v>
      </c>
      <c r="R175" s="115" t="s">
        <v>1952</v>
      </c>
      <c r="S175" s="115" t="s">
        <v>1953</v>
      </c>
      <c r="T175" s="115" t="s">
        <v>1954</v>
      </c>
      <c r="U175" s="115" t="s">
        <v>1955</v>
      </c>
      <c r="V175" s="115" t="s">
        <v>1956</v>
      </c>
      <c r="W175" s="115" t="s">
        <v>530</v>
      </c>
      <c r="X175" s="115" t="s">
        <v>247</v>
      </c>
      <c r="Y175" s="115" t="s">
        <v>126</v>
      </c>
      <c r="Z175" s="117">
        <v>1</v>
      </c>
      <c r="AA175" s="115" t="s">
        <v>127</v>
      </c>
      <c r="AB175" s="115" t="s">
        <v>1887</v>
      </c>
      <c r="AC175" s="117">
        <v>0</v>
      </c>
      <c r="AD175" s="117">
        <v>0</v>
      </c>
      <c r="AE175" s="117">
        <v>1</v>
      </c>
      <c r="AF175" s="117">
        <v>0</v>
      </c>
      <c r="AG175" s="118"/>
      <c r="AH175" s="118"/>
      <c r="AI175" s="118"/>
      <c r="AJ175" s="115" t="s">
        <v>1957</v>
      </c>
      <c r="AK175" s="115"/>
      <c r="AL175" s="115"/>
      <c r="AM175" s="116"/>
      <c r="AN175" s="119"/>
      <c r="AO175" s="120"/>
      <c r="AP175" s="116"/>
      <c r="AQ175" s="119"/>
      <c r="AR175" s="120"/>
      <c r="AS175" s="116"/>
      <c r="AT175" s="121">
        <v>0</v>
      </c>
      <c r="AU175" s="120" t="s">
        <v>175</v>
      </c>
      <c r="AV175" s="117">
        <v>0</v>
      </c>
      <c r="AW175" s="121">
        <v>0</v>
      </c>
      <c r="AX175" s="120" t="s">
        <v>175</v>
      </c>
      <c r="AY175" s="122"/>
      <c r="AZ175" s="122"/>
      <c r="BA175" s="122"/>
      <c r="BB175" s="122"/>
      <c r="BC175" s="122"/>
      <c r="BD175" s="122"/>
      <c r="BE175" s="122"/>
      <c r="BF175" s="122"/>
      <c r="BG175" s="122"/>
      <c r="BH175" s="122"/>
      <c r="BI175" s="122">
        <v>0</v>
      </c>
      <c r="BJ175" s="122">
        <v>0</v>
      </c>
      <c r="BK175" s="122">
        <v>300000000</v>
      </c>
      <c r="BL175" s="122">
        <v>0</v>
      </c>
      <c r="BM175" s="122">
        <v>0</v>
      </c>
      <c r="BN175" s="122">
        <v>0</v>
      </c>
      <c r="BO175" s="122">
        <v>0</v>
      </c>
      <c r="BP175" s="122">
        <v>0</v>
      </c>
      <c r="BQ175" s="122">
        <v>0</v>
      </c>
      <c r="BR175" s="122">
        <v>0</v>
      </c>
      <c r="BS175" s="122">
        <v>0</v>
      </c>
      <c r="BT175" s="122">
        <v>300000000</v>
      </c>
      <c r="BU175" s="122">
        <v>0</v>
      </c>
      <c r="BV175" s="122">
        <v>0</v>
      </c>
      <c r="BW175" s="122">
        <v>0</v>
      </c>
      <c r="BX175" s="122">
        <v>0</v>
      </c>
      <c r="BY175" s="122">
        <v>0</v>
      </c>
      <c r="BZ175" s="122">
        <v>0</v>
      </c>
      <c r="CA175" s="122">
        <v>0</v>
      </c>
      <c r="CB175" s="122">
        <v>0</v>
      </c>
      <c r="CC175" s="122">
        <v>0</v>
      </c>
      <c r="CD175" s="122">
        <v>0</v>
      </c>
      <c r="CE175" s="122">
        <v>0</v>
      </c>
      <c r="CF175" s="122">
        <v>0</v>
      </c>
      <c r="CG175" s="122">
        <v>0</v>
      </c>
      <c r="CH175" s="122">
        <v>0</v>
      </c>
      <c r="CI175" s="122">
        <v>0</v>
      </c>
      <c r="CJ175" s="122">
        <v>0</v>
      </c>
      <c r="CK175" s="122">
        <v>0</v>
      </c>
      <c r="CL175" s="122">
        <v>0</v>
      </c>
      <c r="CM175" s="122">
        <v>0</v>
      </c>
      <c r="CN175" s="122">
        <v>0</v>
      </c>
      <c r="CO175" s="122">
        <v>0</v>
      </c>
      <c r="CP175" s="122">
        <v>0</v>
      </c>
      <c r="CQ175" s="122">
        <v>300000000</v>
      </c>
      <c r="CR175" s="115"/>
      <c r="CS175" s="115" t="s">
        <v>1958</v>
      </c>
    </row>
    <row r="176" spans="1:97" ht="70.349999999999994" hidden="1" customHeight="1" x14ac:dyDescent="0.25">
      <c r="A176" s="114" t="s">
        <v>1959</v>
      </c>
      <c r="B176" s="115" t="s">
        <v>463</v>
      </c>
      <c r="C176" s="115" t="s">
        <v>104</v>
      </c>
      <c r="D176" s="115" t="s">
        <v>1875</v>
      </c>
      <c r="E176" s="116" t="s">
        <v>1876</v>
      </c>
      <c r="F176" s="115" t="s">
        <v>126</v>
      </c>
      <c r="G176" s="115" t="s">
        <v>108</v>
      </c>
      <c r="H176" s="115" t="s">
        <v>1877</v>
      </c>
      <c r="I176" s="116" t="s">
        <v>1878</v>
      </c>
      <c r="J176" s="115" t="s">
        <v>1879</v>
      </c>
      <c r="K176" s="115" t="s">
        <v>1880</v>
      </c>
      <c r="L176" s="115" t="s">
        <v>761</v>
      </c>
      <c r="M176" s="115" t="s">
        <v>1881</v>
      </c>
      <c r="N176" s="115" t="s">
        <v>1882</v>
      </c>
      <c r="O176" s="115" t="s">
        <v>964</v>
      </c>
      <c r="P176" s="115" t="s">
        <v>1881</v>
      </c>
      <c r="Q176" s="115" t="s">
        <v>1397</v>
      </c>
      <c r="R176" s="115" t="s">
        <v>1960</v>
      </c>
      <c r="S176" s="115" t="s">
        <v>1961</v>
      </c>
      <c r="T176" s="115" t="s">
        <v>1962</v>
      </c>
      <c r="U176" s="115" t="s">
        <v>1963</v>
      </c>
      <c r="V176" s="115" t="s">
        <v>1964</v>
      </c>
      <c r="W176" s="115" t="s">
        <v>1965</v>
      </c>
      <c r="X176" s="115" t="s">
        <v>125</v>
      </c>
      <c r="Y176" s="115" t="s">
        <v>126</v>
      </c>
      <c r="Z176" s="117">
        <v>130</v>
      </c>
      <c r="AA176" s="115" t="s">
        <v>127</v>
      </c>
      <c r="AB176" s="115" t="s">
        <v>1887</v>
      </c>
      <c r="AC176" s="117">
        <v>15</v>
      </c>
      <c r="AD176" s="117">
        <v>35</v>
      </c>
      <c r="AE176" s="117">
        <v>40</v>
      </c>
      <c r="AF176" s="117">
        <v>40</v>
      </c>
      <c r="AG176" s="118" t="s">
        <v>1966</v>
      </c>
      <c r="AH176" s="118" t="s">
        <v>1967</v>
      </c>
      <c r="AI176" s="118" t="s">
        <v>1968</v>
      </c>
      <c r="AJ176" s="115" t="s">
        <v>1969</v>
      </c>
      <c r="AK176" s="115" t="s">
        <v>1970</v>
      </c>
      <c r="AL176" s="115" t="s">
        <v>1971</v>
      </c>
      <c r="AM176" s="116">
        <v>28</v>
      </c>
      <c r="AN176" s="119">
        <v>1</v>
      </c>
      <c r="AO176" s="120" t="s">
        <v>135</v>
      </c>
      <c r="AP176" s="116">
        <v>77</v>
      </c>
      <c r="AQ176" s="119">
        <v>1</v>
      </c>
      <c r="AR176" s="120" t="s">
        <v>135</v>
      </c>
      <c r="AS176" s="116">
        <v>11</v>
      </c>
      <c r="AT176" s="121">
        <v>1</v>
      </c>
      <c r="AU176" s="120" t="s">
        <v>135</v>
      </c>
      <c r="AV176" s="117">
        <v>116</v>
      </c>
      <c r="AW176" s="121">
        <v>0.89230769230769236</v>
      </c>
      <c r="AX176" s="120" t="s">
        <v>174</v>
      </c>
      <c r="AY176" s="122">
        <v>0</v>
      </c>
      <c r="AZ176" s="122">
        <v>130000000</v>
      </c>
      <c r="BA176" s="122">
        <v>0</v>
      </c>
      <c r="BB176" s="122">
        <v>0</v>
      </c>
      <c r="BC176" s="122">
        <v>0</v>
      </c>
      <c r="BD176" s="122">
        <v>0</v>
      </c>
      <c r="BE176" s="122">
        <v>0</v>
      </c>
      <c r="BF176" s="122">
        <v>0</v>
      </c>
      <c r="BG176" s="122">
        <v>0</v>
      </c>
      <c r="BH176" s="122">
        <v>0</v>
      </c>
      <c r="BI176" s="122">
        <v>130000000</v>
      </c>
      <c r="BJ176" s="122">
        <v>0</v>
      </c>
      <c r="BK176" s="122">
        <v>180000000</v>
      </c>
      <c r="BL176" s="122">
        <v>0</v>
      </c>
      <c r="BM176" s="122">
        <v>0</v>
      </c>
      <c r="BN176" s="122">
        <v>0</v>
      </c>
      <c r="BO176" s="122">
        <v>0</v>
      </c>
      <c r="BP176" s="122">
        <v>0</v>
      </c>
      <c r="BQ176" s="122">
        <v>0</v>
      </c>
      <c r="BR176" s="122">
        <v>0</v>
      </c>
      <c r="BS176" s="122">
        <v>0</v>
      </c>
      <c r="BT176" s="122">
        <v>180000000</v>
      </c>
      <c r="BU176" s="122">
        <v>0</v>
      </c>
      <c r="BV176" s="122">
        <v>200000000</v>
      </c>
      <c r="BW176" s="122">
        <v>0</v>
      </c>
      <c r="BX176" s="122">
        <v>0</v>
      </c>
      <c r="BY176" s="122">
        <v>0</v>
      </c>
      <c r="BZ176" s="122">
        <v>0</v>
      </c>
      <c r="CA176" s="122">
        <v>0</v>
      </c>
      <c r="CB176" s="122">
        <v>0</v>
      </c>
      <c r="CC176" s="122">
        <v>0</v>
      </c>
      <c r="CD176" s="122">
        <v>0</v>
      </c>
      <c r="CE176" s="122">
        <v>200000000</v>
      </c>
      <c r="CF176" s="122">
        <v>0</v>
      </c>
      <c r="CG176" s="122">
        <v>230000000</v>
      </c>
      <c r="CH176" s="122">
        <v>0</v>
      </c>
      <c r="CI176" s="122">
        <v>0</v>
      </c>
      <c r="CJ176" s="122">
        <v>0</v>
      </c>
      <c r="CK176" s="122">
        <v>0</v>
      </c>
      <c r="CL176" s="122">
        <v>0</v>
      </c>
      <c r="CM176" s="122">
        <v>0</v>
      </c>
      <c r="CN176" s="122">
        <v>0</v>
      </c>
      <c r="CO176" s="122">
        <v>0</v>
      </c>
      <c r="CP176" s="122">
        <v>230000000</v>
      </c>
      <c r="CQ176" s="122">
        <v>740000000</v>
      </c>
      <c r="CR176" s="115" t="s">
        <v>1972</v>
      </c>
      <c r="CS176" s="115" t="s">
        <v>1973</v>
      </c>
    </row>
    <row r="177" spans="1:97" ht="70.349999999999994" hidden="1" customHeight="1" x14ac:dyDescent="0.25">
      <c r="A177" s="114" t="s">
        <v>1974</v>
      </c>
      <c r="B177" s="115" t="s">
        <v>478</v>
      </c>
      <c r="C177" s="115" t="s">
        <v>104</v>
      </c>
      <c r="D177" s="115" t="s">
        <v>1875</v>
      </c>
      <c r="E177" s="116" t="s">
        <v>1876</v>
      </c>
      <c r="F177" s="115" t="s">
        <v>126</v>
      </c>
      <c r="G177" s="115" t="s">
        <v>108</v>
      </c>
      <c r="H177" s="115" t="s">
        <v>1877</v>
      </c>
      <c r="I177" s="116" t="s">
        <v>1878</v>
      </c>
      <c r="J177" s="115" t="s">
        <v>1879</v>
      </c>
      <c r="K177" s="115" t="s">
        <v>1880</v>
      </c>
      <c r="L177" s="115" t="s">
        <v>761</v>
      </c>
      <c r="M177" s="115" t="s">
        <v>1881</v>
      </c>
      <c r="N177" s="115" t="s">
        <v>1882</v>
      </c>
      <c r="O177" s="115" t="s">
        <v>964</v>
      </c>
      <c r="P177" s="115" t="s">
        <v>1881</v>
      </c>
      <c r="Q177" s="115" t="s">
        <v>1397</v>
      </c>
      <c r="R177" s="115" t="s">
        <v>1975</v>
      </c>
      <c r="S177" s="115" t="s">
        <v>1976</v>
      </c>
      <c r="T177" s="115" t="s">
        <v>1977</v>
      </c>
      <c r="U177" s="115" t="s">
        <v>1978</v>
      </c>
      <c r="V177" s="115" t="s">
        <v>1979</v>
      </c>
      <c r="W177" s="115" t="s">
        <v>1980</v>
      </c>
      <c r="X177" s="115" t="s">
        <v>125</v>
      </c>
      <c r="Y177" s="115" t="s">
        <v>126</v>
      </c>
      <c r="Z177" s="117">
        <v>117</v>
      </c>
      <c r="AA177" s="115" t="s">
        <v>127</v>
      </c>
      <c r="AB177" s="115" t="s">
        <v>1887</v>
      </c>
      <c r="AC177" s="117">
        <v>43</v>
      </c>
      <c r="AD177" s="117">
        <v>22</v>
      </c>
      <c r="AE177" s="117">
        <v>23</v>
      </c>
      <c r="AF177" s="117">
        <v>29</v>
      </c>
      <c r="AG177" s="118" t="s">
        <v>1981</v>
      </c>
      <c r="AH177" s="118" t="s">
        <v>1982</v>
      </c>
      <c r="AI177" s="118" t="s">
        <v>1983</v>
      </c>
      <c r="AJ177" s="115" t="s">
        <v>1984</v>
      </c>
      <c r="AK177" s="115"/>
      <c r="AL177" s="115" t="s">
        <v>1985</v>
      </c>
      <c r="AM177" s="116">
        <v>46</v>
      </c>
      <c r="AN177" s="119">
        <v>1</v>
      </c>
      <c r="AO177" s="120" t="s">
        <v>135</v>
      </c>
      <c r="AP177" s="116">
        <v>29</v>
      </c>
      <c r="AQ177" s="119">
        <v>1</v>
      </c>
      <c r="AR177" s="120" t="s">
        <v>135</v>
      </c>
      <c r="AS177" s="116"/>
      <c r="AT177" s="121">
        <v>0</v>
      </c>
      <c r="AU177" s="120" t="s">
        <v>175</v>
      </c>
      <c r="AV177" s="117">
        <v>75</v>
      </c>
      <c r="AW177" s="121">
        <v>0.64102564102564108</v>
      </c>
      <c r="AX177" s="120" t="s">
        <v>174</v>
      </c>
      <c r="AY177" s="122">
        <v>0</v>
      </c>
      <c r="AZ177" s="122">
        <v>250000000</v>
      </c>
      <c r="BA177" s="122">
        <v>0</v>
      </c>
      <c r="BB177" s="122">
        <v>0</v>
      </c>
      <c r="BC177" s="122">
        <v>0</v>
      </c>
      <c r="BD177" s="122">
        <v>0</v>
      </c>
      <c r="BE177" s="122">
        <v>0</v>
      </c>
      <c r="BF177" s="122">
        <v>0</v>
      </c>
      <c r="BG177" s="122">
        <v>1702000000</v>
      </c>
      <c r="BH177" s="122">
        <v>0</v>
      </c>
      <c r="BI177" s="122">
        <v>1952000000</v>
      </c>
      <c r="BJ177" s="122">
        <v>0</v>
      </c>
      <c r="BK177" s="122">
        <v>500000000</v>
      </c>
      <c r="BL177" s="122">
        <v>0</v>
      </c>
      <c r="BM177" s="122">
        <v>0</v>
      </c>
      <c r="BN177" s="122">
        <v>0</v>
      </c>
      <c r="BO177" s="122">
        <v>0</v>
      </c>
      <c r="BP177" s="122">
        <v>0</v>
      </c>
      <c r="BQ177" s="122">
        <v>0</v>
      </c>
      <c r="BR177" s="122">
        <v>0</v>
      </c>
      <c r="BS177" s="122">
        <v>0</v>
      </c>
      <c r="BT177" s="122">
        <v>500000000</v>
      </c>
      <c r="BU177" s="122">
        <v>0</v>
      </c>
      <c r="BV177" s="122">
        <v>500000000</v>
      </c>
      <c r="BW177" s="122">
        <v>0</v>
      </c>
      <c r="BX177" s="122">
        <v>0</v>
      </c>
      <c r="BY177" s="122">
        <v>0</v>
      </c>
      <c r="BZ177" s="122">
        <v>0</v>
      </c>
      <c r="CA177" s="122">
        <v>0</v>
      </c>
      <c r="CB177" s="122">
        <v>0</v>
      </c>
      <c r="CC177" s="122">
        <v>0</v>
      </c>
      <c r="CD177" s="122">
        <v>0</v>
      </c>
      <c r="CE177" s="122">
        <v>500000000</v>
      </c>
      <c r="CF177" s="122">
        <v>0</v>
      </c>
      <c r="CG177" s="122">
        <v>500000000</v>
      </c>
      <c r="CH177" s="122">
        <v>0</v>
      </c>
      <c r="CI177" s="122">
        <v>0</v>
      </c>
      <c r="CJ177" s="122">
        <v>0</v>
      </c>
      <c r="CK177" s="122">
        <v>0</v>
      </c>
      <c r="CL177" s="122">
        <v>0</v>
      </c>
      <c r="CM177" s="122">
        <v>0</v>
      </c>
      <c r="CN177" s="122">
        <v>0</v>
      </c>
      <c r="CO177" s="122">
        <v>0</v>
      </c>
      <c r="CP177" s="122">
        <v>500000000</v>
      </c>
      <c r="CQ177" s="122">
        <v>3452000000</v>
      </c>
      <c r="CR177" s="115" t="s">
        <v>1986</v>
      </c>
      <c r="CS177" s="115" t="s">
        <v>1987</v>
      </c>
    </row>
    <row r="178" spans="1:97" ht="70.349999999999994" hidden="1" customHeight="1" x14ac:dyDescent="0.25">
      <c r="A178" s="114" t="s">
        <v>1988</v>
      </c>
      <c r="B178" s="115" t="s">
        <v>668</v>
      </c>
      <c r="C178" s="115" t="s">
        <v>104</v>
      </c>
      <c r="D178" s="115" t="s">
        <v>1989</v>
      </c>
      <c r="E178" s="116" t="s">
        <v>103</v>
      </c>
      <c r="F178" s="115" t="s">
        <v>126</v>
      </c>
      <c r="G178" s="115" t="s">
        <v>108</v>
      </c>
      <c r="H178" s="115" t="s">
        <v>1877</v>
      </c>
      <c r="I178" s="116" t="s">
        <v>374</v>
      </c>
      <c r="J178" s="115" t="s">
        <v>1990</v>
      </c>
      <c r="K178" s="115" t="s">
        <v>1880</v>
      </c>
      <c r="L178" s="115" t="s">
        <v>761</v>
      </c>
      <c r="M178" s="115" t="s">
        <v>1881</v>
      </c>
      <c r="N178" s="115" t="s">
        <v>1882</v>
      </c>
      <c r="O178" s="115" t="s">
        <v>964</v>
      </c>
      <c r="P178" s="115" t="s">
        <v>1881</v>
      </c>
      <c r="Q178" s="115" t="s">
        <v>1397</v>
      </c>
      <c r="R178" s="115" t="s">
        <v>1991</v>
      </c>
      <c r="S178" s="115" t="s">
        <v>1992</v>
      </c>
      <c r="T178" s="115" t="s">
        <v>1991</v>
      </c>
      <c r="U178" s="115" t="s">
        <v>1993</v>
      </c>
      <c r="V178" s="115" t="s">
        <v>1994</v>
      </c>
      <c r="W178" s="115" t="s">
        <v>1995</v>
      </c>
      <c r="X178" s="115" t="s">
        <v>125</v>
      </c>
      <c r="Y178" s="115" t="s">
        <v>126</v>
      </c>
      <c r="Z178" s="117">
        <v>2</v>
      </c>
      <c r="AA178" s="115" t="s">
        <v>127</v>
      </c>
      <c r="AB178" s="115" t="s">
        <v>1887</v>
      </c>
      <c r="AC178" s="117">
        <v>0</v>
      </c>
      <c r="AD178" s="117">
        <v>1</v>
      </c>
      <c r="AE178" s="117">
        <v>0</v>
      </c>
      <c r="AF178" s="117">
        <v>1</v>
      </c>
      <c r="AG178" s="118"/>
      <c r="AH178" s="118"/>
      <c r="AI178" s="118"/>
      <c r="AJ178" s="115" t="s">
        <v>1996</v>
      </c>
      <c r="AK178" s="115"/>
      <c r="AL178" s="115" t="s">
        <v>1997</v>
      </c>
      <c r="AM178" s="116"/>
      <c r="AN178" s="119"/>
      <c r="AO178" s="120"/>
      <c r="AP178" s="116">
        <v>0</v>
      </c>
      <c r="AQ178" s="119">
        <v>0</v>
      </c>
      <c r="AR178" s="120" t="s">
        <v>175</v>
      </c>
      <c r="AS178" s="116"/>
      <c r="AT178" s="121"/>
      <c r="AU178" s="120"/>
      <c r="AV178" s="117">
        <v>0</v>
      </c>
      <c r="AW178" s="121">
        <v>0</v>
      </c>
      <c r="AX178" s="120" t="s">
        <v>175</v>
      </c>
      <c r="AY178" s="122"/>
      <c r="AZ178" s="122"/>
      <c r="BA178" s="122"/>
      <c r="BB178" s="122"/>
      <c r="BC178" s="122"/>
      <c r="BD178" s="122"/>
      <c r="BE178" s="122"/>
      <c r="BF178" s="122"/>
      <c r="BG178" s="122"/>
      <c r="BH178" s="122"/>
      <c r="BI178" s="122">
        <v>0</v>
      </c>
      <c r="BJ178" s="122">
        <v>0</v>
      </c>
      <c r="BK178" s="122">
        <v>300000000</v>
      </c>
      <c r="BL178" s="122">
        <v>0</v>
      </c>
      <c r="BM178" s="122">
        <v>0</v>
      </c>
      <c r="BN178" s="122">
        <v>0</v>
      </c>
      <c r="BO178" s="122">
        <v>0</v>
      </c>
      <c r="BP178" s="122">
        <v>0</v>
      </c>
      <c r="BQ178" s="122">
        <v>0</v>
      </c>
      <c r="BR178" s="122">
        <v>10000000000</v>
      </c>
      <c r="BS178" s="122">
        <v>0</v>
      </c>
      <c r="BT178" s="122">
        <v>10300000000</v>
      </c>
      <c r="BU178" s="122">
        <v>0</v>
      </c>
      <c r="BV178" s="122">
        <v>0</v>
      </c>
      <c r="BW178" s="122">
        <v>0</v>
      </c>
      <c r="BX178" s="122">
        <v>0</v>
      </c>
      <c r="BY178" s="122">
        <v>0</v>
      </c>
      <c r="BZ178" s="122">
        <v>0</v>
      </c>
      <c r="CA178" s="122">
        <v>0</v>
      </c>
      <c r="CB178" s="122">
        <v>0</v>
      </c>
      <c r="CC178" s="122">
        <v>0</v>
      </c>
      <c r="CD178" s="122">
        <v>4000000000</v>
      </c>
      <c r="CE178" s="122">
        <v>4000000000</v>
      </c>
      <c r="CF178" s="122">
        <v>0</v>
      </c>
      <c r="CG178" s="122">
        <v>0</v>
      </c>
      <c r="CH178" s="122">
        <v>0</v>
      </c>
      <c r="CI178" s="122">
        <v>0</v>
      </c>
      <c r="CJ178" s="122">
        <v>0</v>
      </c>
      <c r="CK178" s="122">
        <v>0</v>
      </c>
      <c r="CL178" s="122">
        <v>0</v>
      </c>
      <c r="CM178" s="122">
        <v>0</v>
      </c>
      <c r="CN178" s="122">
        <v>0</v>
      </c>
      <c r="CO178" s="122">
        <v>0</v>
      </c>
      <c r="CP178" s="122">
        <v>0</v>
      </c>
      <c r="CQ178" s="122">
        <v>14300000000</v>
      </c>
      <c r="CR178" s="115" t="s">
        <v>1998</v>
      </c>
      <c r="CS178" s="115" t="s">
        <v>1999</v>
      </c>
    </row>
    <row r="179" spans="1:97" ht="70.349999999999994" hidden="1" customHeight="1" x14ac:dyDescent="0.25">
      <c r="A179" s="114" t="s">
        <v>2000</v>
      </c>
      <c r="B179" s="115" t="s">
        <v>682</v>
      </c>
      <c r="C179" s="115" t="s">
        <v>104</v>
      </c>
      <c r="D179" s="115" t="s">
        <v>1989</v>
      </c>
      <c r="E179" s="116" t="s">
        <v>103</v>
      </c>
      <c r="F179" s="115" t="s">
        <v>126</v>
      </c>
      <c r="G179" s="115" t="s">
        <v>108</v>
      </c>
      <c r="H179" s="115" t="s">
        <v>1877</v>
      </c>
      <c r="I179" s="116" t="s">
        <v>374</v>
      </c>
      <c r="J179" s="115" t="s">
        <v>1990</v>
      </c>
      <c r="K179" s="115" t="s">
        <v>1880</v>
      </c>
      <c r="L179" s="115" t="s">
        <v>761</v>
      </c>
      <c r="M179" s="115" t="s">
        <v>1881</v>
      </c>
      <c r="N179" s="115" t="s">
        <v>1882</v>
      </c>
      <c r="O179" s="115" t="s">
        <v>964</v>
      </c>
      <c r="P179" s="115" t="s">
        <v>1881</v>
      </c>
      <c r="Q179" s="115" t="s">
        <v>1397</v>
      </c>
      <c r="R179" s="115" t="s">
        <v>2001</v>
      </c>
      <c r="S179" s="115" t="s">
        <v>2002</v>
      </c>
      <c r="T179" s="115" t="s">
        <v>2001</v>
      </c>
      <c r="U179" s="115" t="s">
        <v>2003</v>
      </c>
      <c r="V179" s="115" t="s">
        <v>2004</v>
      </c>
      <c r="W179" s="115" t="s">
        <v>1995</v>
      </c>
      <c r="X179" s="115" t="s">
        <v>125</v>
      </c>
      <c r="Y179" s="115" t="s">
        <v>126</v>
      </c>
      <c r="Z179" s="117">
        <v>2</v>
      </c>
      <c r="AA179" s="115" t="s">
        <v>127</v>
      </c>
      <c r="AB179" s="115" t="s">
        <v>1887</v>
      </c>
      <c r="AC179" s="117">
        <v>0</v>
      </c>
      <c r="AD179" s="117">
        <v>1</v>
      </c>
      <c r="AE179" s="117">
        <v>0</v>
      </c>
      <c r="AF179" s="117">
        <v>1</v>
      </c>
      <c r="AG179" s="118"/>
      <c r="AH179" s="118"/>
      <c r="AI179" s="118"/>
      <c r="AJ179" s="115" t="s">
        <v>2005</v>
      </c>
      <c r="AK179" s="115"/>
      <c r="AL179" s="115" t="s">
        <v>2006</v>
      </c>
      <c r="AM179" s="116"/>
      <c r="AN179" s="119"/>
      <c r="AO179" s="120"/>
      <c r="AP179" s="116">
        <v>0</v>
      </c>
      <c r="AQ179" s="119">
        <v>0</v>
      </c>
      <c r="AR179" s="120" t="s">
        <v>175</v>
      </c>
      <c r="AS179" s="116"/>
      <c r="AT179" s="121"/>
      <c r="AU179" s="120"/>
      <c r="AV179" s="117">
        <v>0</v>
      </c>
      <c r="AW179" s="121">
        <v>0</v>
      </c>
      <c r="AX179" s="120" t="s">
        <v>175</v>
      </c>
      <c r="AY179" s="122">
        <v>0</v>
      </c>
      <c r="AZ179" s="122">
        <v>0</v>
      </c>
      <c r="BA179" s="122">
        <v>0</v>
      </c>
      <c r="BB179" s="122">
        <v>0</v>
      </c>
      <c r="BC179" s="122">
        <v>0</v>
      </c>
      <c r="BD179" s="122">
        <v>0</v>
      </c>
      <c r="BE179" s="122">
        <v>0</v>
      </c>
      <c r="BF179" s="122">
        <v>0</v>
      </c>
      <c r="BG179" s="122">
        <v>10000000000</v>
      </c>
      <c r="BH179" s="122">
        <v>0</v>
      </c>
      <c r="BI179" s="122">
        <v>10000000000</v>
      </c>
      <c r="BJ179" s="122">
        <v>0</v>
      </c>
      <c r="BK179" s="122">
        <v>0</v>
      </c>
      <c r="BL179" s="122">
        <v>0</v>
      </c>
      <c r="BM179" s="122">
        <v>0</v>
      </c>
      <c r="BN179" s="122">
        <v>0</v>
      </c>
      <c r="BO179" s="122">
        <v>0</v>
      </c>
      <c r="BP179" s="122">
        <v>0</v>
      </c>
      <c r="BQ179" s="122">
        <v>0</v>
      </c>
      <c r="BR179" s="122">
        <v>0</v>
      </c>
      <c r="BS179" s="122">
        <v>0</v>
      </c>
      <c r="BT179" s="122">
        <v>0</v>
      </c>
      <c r="BU179" s="122">
        <v>0</v>
      </c>
      <c r="BV179" s="122">
        <v>0</v>
      </c>
      <c r="BW179" s="122">
        <v>0</v>
      </c>
      <c r="BX179" s="122">
        <v>0</v>
      </c>
      <c r="BY179" s="122">
        <v>0</v>
      </c>
      <c r="BZ179" s="122">
        <v>0</v>
      </c>
      <c r="CA179" s="122">
        <v>0</v>
      </c>
      <c r="CB179" s="122">
        <v>0</v>
      </c>
      <c r="CC179" s="122">
        <v>0</v>
      </c>
      <c r="CD179" s="122">
        <v>0</v>
      </c>
      <c r="CE179" s="122">
        <v>0</v>
      </c>
      <c r="CF179" s="122">
        <v>0</v>
      </c>
      <c r="CG179" s="122">
        <v>0</v>
      </c>
      <c r="CH179" s="122">
        <v>0</v>
      </c>
      <c r="CI179" s="122">
        <v>0</v>
      </c>
      <c r="CJ179" s="122">
        <v>0</v>
      </c>
      <c r="CK179" s="122">
        <v>0</v>
      </c>
      <c r="CL179" s="122">
        <v>0</v>
      </c>
      <c r="CM179" s="122">
        <v>0</v>
      </c>
      <c r="CN179" s="122">
        <v>0</v>
      </c>
      <c r="CO179" s="122">
        <v>0</v>
      </c>
      <c r="CP179" s="122">
        <v>0</v>
      </c>
      <c r="CQ179" s="122">
        <v>10000000000</v>
      </c>
      <c r="CR179" s="115" t="s">
        <v>2007</v>
      </c>
      <c r="CS179" s="115" t="s">
        <v>2008</v>
      </c>
    </row>
    <row r="180" spans="1:97" ht="70.349999999999994" hidden="1" customHeight="1" x14ac:dyDescent="0.25">
      <c r="A180" s="114" t="s">
        <v>2009</v>
      </c>
      <c r="B180" s="115" t="s">
        <v>696</v>
      </c>
      <c r="C180" s="115" t="s">
        <v>104</v>
      </c>
      <c r="D180" s="115" t="s">
        <v>1875</v>
      </c>
      <c r="E180" s="116" t="s">
        <v>1876</v>
      </c>
      <c r="F180" s="115" t="s">
        <v>126</v>
      </c>
      <c r="G180" s="115" t="s">
        <v>108</v>
      </c>
      <c r="H180" s="115" t="s">
        <v>1877</v>
      </c>
      <c r="I180" s="116" t="s">
        <v>1878</v>
      </c>
      <c r="J180" s="115" t="s">
        <v>1879</v>
      </c>
      <c r="K180" s="115" t="s">
        <v>1880</v>
      </c>
      <c r="L180" s="115" t="s">
        <v>761</v>
      </c>
      <c r="M180" s="115" t="s">
        <v>1881</v>
      </c>
      <c r="N180" s="115" t="s">
        <v>1882</v>
      </c>
      <c r="O180" s="115" t="s">
        <v>964</v>
      </c>
      <c r="P180" s="115" t="s">
        <v>1881</v>
      </c>
      <c r="Q180" s="115" t="s">
        <v>1397</v>
      </c>
      <c r="R180" s="115" t="s">
        <v>2010</v>
      </c>
      <c r="S180" s="115" t="s">
        <v>2011</v>
      </c>
      <c r="T180" s="115" t="s">
        <v>1914</v>
      </c>
      <c r="U180" s="115" t="s">
        <v>2012</v>
      </c>
      <c r="V180" s="115" t="s">
        <v>2013</v>
      </c>
      <c r="W180" s="115" t="s">
        <v>149</v>
      </c>
      <c r="X180" s="115" t="s">
        <v>125</v>
      </c>
      <c r="Y180" s="115" t="s">
        <v>126</v>
      </c>
      <c r="Z180" s="117">
        <v>400</v>
      </c>
      <c r="AA180" s="115" t="s">
        <v>127</v>
      </c>
      <c r="AB180" s="115" t="s">
        <v>1887</v>
      </c>
      <c r="AC180" s="117">
        <v>100</v>
      </c>
      <c r="AD180" s="117">
        <v>100</v>
      </c>
      <c r="AE180" s="117">
        <v>100</v>
      </c>
      <c r="AF180" s="117">
        <v>100</v>
      </c>
      <c r="AG180" s="118" t="s">
        <v>2014</v>
      </c>
      <c r="AH180" s="118" t="s">
        <v>2015</v>
      </c>
      <c r="AI180" s="118" t="s">
        <v>2016</v>
      </c>
      <c r="AJ180" s="115" t="s">
        <v>2017</v>
      </c>
      <c r="AK180" s="115"/>
      <c r="AL180" s="115" t="s">
        <v>2018</v>
      </c>
      <c r="AM180" s="116">
        <v>711</v>
      </c>
      <c r="AN180" s="119">
        <v>1</v>
      </c>
      <c r="AO180" s="120" t="s">
        <v>135</v>
      </c>
      <c r="AP180" s="116">
        <v>75</v>
      </c>
      <c r="AQ180" s="119">
        <v>1</v>
      </c>
      <c r="AR180" s="120" t="s">
        <v>135</v>
      </c>
      <c r="AS180" s="116"/>
      <c r="AT180" s="121">
        <v>1</v>
      </c>
      <c r="AU180" s="120" t="s">
        <v>135</v>
      </c>
      <c r="AV180" s="117">
        <v>786</v>
      </c>
      <c r="AW180" s="121">
        <v>1</v>
      </c>
      <c r="AX180" s="120" t="s">
        <v>135</v>
      </c>
      <c r="AY180" s="122">
        <v>0</v>
      </c>
      <c r="AZ180" s="122">
        <v>20000000</v>
      </c>
      <c r="BA180" s="122">
        <v>0</v>
      </c>
      <c r="BB180" s="122">
        <v>0</v>
      </c>
      <c r="BC180" s="122">
        <v>0</v>
      </c>
      <c r="BD180" s="122">
        <v>0</v>
      </c>
      <c r="BE180" s="122">
        <v>0</v>
      </c>
      <c r="BF180" s="122">
        <v>0</v>
      </c>
      <c r="BG180" s="122">
        <v>0</v>
      </c>
      <c r="BH180" s="122">
        <v>0</v>
      </c>
      <c r="BI180" s="122">
        <v>20000000</v>
      </c>
      <c r="BJ180" s="122">
        <v>0</v>
      </c>
      <c r="BK180" s="122">
        <v>23000000</v>
      </c>
      <c r="BL180" s="122">
        <v>0</v>
      </c>
      <c r="BM180" s="122">
        <v>0</v>
      </c>
      <c r="BN180" s="122">
        <v>0</v>
      </c>
      <c r="BO180" s="122">
        <v>0</v>
      </c>
      <c r="BP180" s="122">
        <v>0</v>
      </c>
      <c r="BQ180" s="122">
        <v>0</v>
      </c>
      <c r="BR180" s="122">
        <v>0</v>
      </c>
      <c r="BS180" s="122">
        <v>0</v>
      </c>
      <c r="BT180" s="122">
        <v>23000000</v>
      </c>
      <c r="BU180" s="122">
        <v>0</v>
      </c>
      <c r="BV180" s="122">
        <v>25000000</v>
      </c>
      <c r="BW180" s="122">
        <v>0</v>
      </c>
      <c r="BX180" s="122">
        <v>0</v>
      </c>
      <c r="BY180" s="122">
        <v>0</v>
      </c>
      <c r="BZ180" s="122">
        <v>0</v>
      </c>
      <c r="CA180" s="122">
        <v>0</v>
      </c>
      <c r="CB180" s="122">
        <v>0</v>
      </c>
      <c r="CC180" s="122">
        <v>0</v>
      </c>
      <c r="CD180" s="122">
        <v>0</v>
      </c>
      <c r="CE180" s="122">
        <v>25000000</v>
      </c>
      <c r="CF180" s="122">
        <v>0</v>
      </c>
      <c r="CG180" s="122">
        <v>27000000</v>
      </c>
      <c r="CH180" s="122">
        <v>0</v>
      </c>
      <c r="CI180" s="122">
        <v>0</v>
      </c>
      <c r="CJ180" s="122">
        <v>0</v>
      </c>
      <c r="CK180" s="122">
        <v>0</v>
      </c>
      <c r="CL180" s="122">
        <v>0</v>
      </c>
      <c r="CM180" s="122">
        <v>0</v>
      </c>
      <c r="CN180" s="122">
        <v>0</v>
      </c>
      <c r="CO180" s="122">
        <v>0</v>
      </c>
      <c r="CP180" s="122">
        <v>27000000</v>
      </c>
      <c r="CQ180" s="122">
        <v>95000000</v>
      </c>
      <c r="CR180" s="115"/>
      <c r="CS180" s="115" t="s">
        <v>2017</v>
      </c>
    </row>
    <row r="181" spans="1:97" ht="70.349999999999994" hidden="1" customHeight="1" x14ac:dyDescent="0.25">
      <c r="A181" s="114" t="s">
        <v>2019</v>
      </c>
      <c r="B181" s="115" t="s">
        <v>709</v>
      </c>
      <c r="C181" s="115" t="s">
        <v>104</v>
      </c>
      <c r="D181" s="115" t="s">
        <v>1875</v>
      </c>
      <c r="E181" s="116" t="s">
        <v>1876</v>
      </c>
      <c r="F181" s="115" t="s">
        <v>126</v>
      </c>
      <c r="G181" s="115" t="s">
        <v>108</v>
      </c>
      <c r="H181" s="115" t="s">
        <v>1877</v>
      </c>
      <c r="I181" s="116" t="s">
        <v>1878</v>
      </c>
      <c r="J181" s="115" t="s">
        <v>1879</v>
      </c>
      <c r="K181" s="115" t="s">
        <v>1880</v>
      </c>
      <c r="L181" s="115" t="s">
        <v>761</v>
      </c>
      <c r="M181" s="115" t="s">
        <v>1881</v>
      </c>
      <c r="N181" s="115" t="s">
        <v>1882</v>
      </c>
      <c r="O181" s="115" t="s">
        <v>964</v>
      </c>
      <c r="P181" s="115" t="s">
        <v>1881</v>
      </c>
      <c r="Q181" s="115" t="s">
        <v>1397</v>
      </c>
      <c r="R181" s="115" t="s">
        <v>2020</v>
      </c>
      <c r="S181" s="115" t="s">
        <v>2021</v>
      </c>
      <c r="T181" s="115" t="s">
        <v>2022</v>
      </c>
      <c r="U181" s="115" t="s">
        <v>2023</v>
      </c>
      <c r="V181" s="115" t="s">
        <v>2024</v>
      </c>
      <c r="W181" s="115" t="s">
        <v>2025</v>
      </c>
      <c r="X181" s="115" t="s">
        <v>125</v>
      </c>
      <c r="Y181" s="115" t="s">
        <v>126</v>
      </c>
      <c r="Z181" s="117">
        <v>100</v>
      </c>
      <c r="AA181" s="115" t="s">
        <v>127</v>
      </c>
      <c r="AB181" s="115" t="s">
        <v>1887</v>
      </c>
      <c r="AC181" s="117">
        <v>39</v>
      </c>
      <c r="AD181" s="117">
        <v>21</v>
      </c>
      <c r="AE181" s="117">
        <v>20</v>
      </c>
      <c r="AF181" s="117">
        <v>20</v>
      </c>
      <c r="AG181" s="118" t="s">
        <v>2026</v>
      </c>
      <c r="AH181" s="118"/>
      <c r="AI181" s="118"/>
      <c r="AJ181" s="115" t="s">
        <v>2027</v>
      </c>
      <c r="AK181" s="115"/>
      <c r="AL181" s="115" t="s">
        <v>2028</v>
      </c>
      <c r="AM181" s="116">
        <v>36</v>
      </c>
      <c r="AN181" s="119">
        <v>0.92307692307692324</v>
      </c>
      <c r="AO181" s="120" t="s">
        <v>174</v>
      </c>
      <c r="AP181" s="116">
        <v>0</v>
      </c>
      <c r="AQ181" s="119">
        <v>0</v>
      </c>
      <c r="AR181" s="120" t="s">
        <v>175</v>
      </c>
      <c r="AS181" s="116"/>
      <c r="AT181" s="121">
        <v>0</v>
      </c>
      <c r="AU181" s="120" t="s">
        <v>175</v>
      </c>
      <c r="AV181" s="117">
        <v>36</v>
      </c>
      <c r="AW181" s="121">
        <v>0.36</v>
      </c>
      <c r="AX181" s="120" t="s">
        <v>235</v>
      </c>
      <c r="AY181" s="122">
        <v>0</v>
      </c>
      <c r="AZ181" s="122">
        <v>60000000</v>
      </c>
      <c r="BA181" s="122">
        <v>0</v>
      </c>
      <c r="BB181" s="122">
        <v>0</v>
      </c>
      <c r="BC181" s="122">
        <v>0</v>
      </c>
      <c r="BD181" s="122">
        <v>0</v>
      </c>
      <c r="BE181" s="122">
        <v>0</v>
      </c>
      <c r="BF181" s="122">
        <v>0</v>
      </c>
      <c r="BG181" s="122">
        <v>0</v>
      </c>
      <c r="BH181" s="122">
        <v>0</v>
      </c>
      <c r="BI181" s="122">
        <v>60000000</v>
      </c>
      <c r="BJ181" s="122">
        <v>0</v>
      </c>
      <c r="BK181" s="122">
        <v>80000000</v>
      </c>
      <c r="BL181" s="122">
        <v>0</v>
      </c>
      <c r="BM181" s="122">
        <v>0</v>
      </c>
      <c r="BN181" s="122">
        <v>0</v>
      </c>
      <c r="BO181" s="122">
        <v>0</v>
      </c>
      <c r="BP181" s="122">
        <v>0</v>
      </c>
      <c r="BQ181" s="122">
        <v>0</v>
      </c>
      <c r="BR181" s="122">
        <v>0</v>
      </c>
      <c r="BS181" s="122">
        <v>0</v>
      </c>
      <c r="BT181" s="122">
        <v>80000000</v>
      </c>
      <c r="BU181" s="122">
        <v>0</v>
      </c>
      <c r="BV181" s="122">
        <v>80000000</v>
      </c>
      <c r="BW181" s="122">
        <v>0</v>
      </c>
      <c r="BX181" s="122">
        <v>0</v>
      </c>
      <c r="BY181" s="122">
        <v>0</v>
      </c>
      <c r="BZ181" s="122">
        <v>0</v>
      </c>
      <c r="CA181" s="122">
        <v>0</v>
      </c>
      <c r="CB181" s="122">
        <v>0</v>
      </c>
      <c r="CC181" s="122">
        <v>0</v>
      </c>
      <c r="CD181" s="122">
        <v>0</v>
      </c>
      <c r="CE181" s="122">
        <v>80000000</v>
      </c>
      <c r="CF181" s="122">
        <v>0</v>
      </c>
      <c r="CG181" s="122">
        <v>80000000</v>
      </c>
      <c r="CH181" s="122">
        <v>0</v>
      </c>
      <c r="CI181" s="122">
        <v>0</v>
      </c>
      <c r="CJ181" s="122">
        <v>0</v>
      </c>
      <c r="CK181" s="122">
        <v>0</v>
      </c>
      <c r="CL181" s="122">
        <v>0</v>
      </c>
      <c r="CM181" s="122">
        <v>0</v>
      </c>
      <c r="CN181" s="122">
        <v>0</v>
      </c>
      <c r="CO181" s="122">
        <v>0</v>
      </c>
      <c r="CP181" s="122">
        <v>80000000</v>
      </c>
      <c r="CQ181" s="122">
        <v>300000000</v>
      </c>
      <c r="CR181" s="115" t="s">
        <v>2029</v>
      </c>
      <c r="CS181" s="115" t="s">
        <v>2030</v>
      </c>
    </row>
    <row r="182" spans="1:97" ht="70.349999999999994" hidden="1" customHeight="1" x14ac:dyDescent="0.25">
      <c r="A182" s="114" t="s">
        <v>2031</v>
      </c>
      <c r="B182" s="115" t="s">
        <v>724</v>
      </c>
      <c r="C182" s="115" t="s">
        <v>104</v>
      </c>
      <c r="D182" s="115" t="s">
        <v>1989</v>
      </c>
      <c r="E182" s="116" t="s">
        <v>103</v>
      </c>
      <c r="F182" s="115" t="s">
        <v>126</v>
      </c>
      <c r="G182" s="115" t="s">
        <v>108</v>
      </c>
      <c r="H182" s="115" t="s">
        <v>1877</v>
      </c>
      <c r="I182" s="116" t="s">
        <v>374</v>
      </c>
      <c r="J182" s="115" t="s">
        <v>1990</v>
      </c>
      <c r="K182" s="115" t="s">
        <v>1880</v>
      </c>
      <c r="L182" s="115" t="s">
        <v>761</v>
      </c>
      <c r="M182" s="115" t="s">
        <v>1881</v>
      </c>
      <c r="N182" s="115" t="s">
        <v>1882</v>
      </c>
      <c r="O182" s="115" t="s">
        <v>964</v>
      </c>
      <c r="P182" s="115" t="s">
        <v>1881</v>
      </c>
      <c r="Q182" s="115" t="s">
        <v>1397</v>
      </c>
      <c r="R182" s="115" t="s">
        <v>2032</v>
      </c>
      <c r="S182" s="115" t="s">
        <v>2033</v>
      </c>
      <c r="T182" s="115" t="s">
        <v>2034</v>
      </c>
      <c r="U182" s="115" t="s">
        <v>2035</v>
      </c>
      <c r="V182" s="115" t="s">
        <v>2036</v>
      </c>
      <c r="W182" s="115" t="s">
        <v>2037</v>
      </c>
      <c r="X182" s="115" t="s">
        <v>125</v>
      </c>
      <c r="Y182" s="115" t="s">
        <v>126</v>
      </c>
      <c r="Z182" s="117">
        <v>1</v>
      </c>
      <c r="AA182" s="115" t="s">
        <v>127</v>
      </c>
      <c r="AB182" s="115" t="s">
        <v>1887</v>
      </c>
      <c r="AC182" s="117">
        <v>0</v>
      </c>
      <c r="AD182" s="117">
        <v>0</v>
      </c>
      <c r="AE182" s="117">
        <v>1</v>
      </c>
      <c r="AF182" s="117">
        <v>0</v>
      </c>
      <c r="AG182" s="118"/>
      <c r="AH182" s="118" t="s">
        <v>2038</v>
      </c>
      <c r="AI182" s="118" t="s">
        <v>2039</v>
      </c>
      <c r="AJ182" s="115" t="s">
        <v>2040</v>
      </c>
      <c r="AK182" s="115"/>
      <c r="AL182" s="115"/>
      <c r="AM182" s="116"/>
      <c r="AN182" s="119"/>
      <c r="AO182" s="120"/>
      <c r="AP182" s="116">
        <v>64</v>
      </c>
      <c r="AQ182" s="119">
        <v>1</v>
      </c>
      <c r="AR182" s="120" t="s">
        <v>135</v>
      </c>
      <c r="AS182" s="116"/>
      <c r="AT182" s="121">
        <v>1</v>
      </c>
      <c r="AU182" s="120" t="s">
        <v>135</v>
      </c>
      <c r="AV182" s="117">
        <v>64</v>
      </c>
      <c r="AW182" s="121">
        <v>1</v>
      </c>
      <c r="AX182" s="120" t="s">
        <v>135</v>
      </c>
      <c r="AY182" s="122"/>
      <c r="AZ182" s="122"/>
      <c r="BA182" s="122"/>
      <c r="BB182" s="122"/>
      <c r="BC182" s="122"/>
      <c r="BD182" s="122"/>
      <c r="BE182" s="122"/>
      <c r="BF182" s="122"/>
      <c r="BG182" s="122"/>
      <c r="BH182" s="122"/>
      <c r="BI182" s="122">
        <v>0</v>
      </c>
      <c r="BJ182" s="122">
        <v>0</v>
      </c>
      <c r="BK182" s="122">
        <v>0</v>
      </c>
      <c r="BL182" s="122">
        <v>0</v>
      </c>
      <c r="BM182" s="122">
        <v>0</v>
      </c>
      <c r="BN182" s="122">
        <v>0</v>
      </c>
      <c r="BO182" s="122">
        <v>0</v>
      </c>
      <c r="BP182" s="122">
        <v>0</v>
      </c>
      <c r="BQ182" s="122">
        <v>0</v>
      </c>
      <c r="BR182" s="122">
        <v>0</v>
      </c>
      <c r="BS182" s="122">
        <v>0</v>
      </c>
      <c r="BT182" s="122">
        <v>0</v>
      </c>
      <c r="BU182" s="122">
        <v>0</v>
      </c>
      <c r="BV182" s="122">
        <v>100000000</v>
      </c>
      <c r="BW182" s="122">
        <v>0</v>
      </c>
      <c r="BX182" s="122">
        <v>0</v>
      </c>
      <c r="BY182" s="122">
        <v>0</v>
      </c>
      <c r="BZ182" s="122">
        <v>0</v>
      </c>
      <c r="CA182" s="122">
        <v>0</v>
      </c>
      <c r="CB182" s="122">
        <v>0</v>
      </c>
      <c r="CC182" s="122">
        <v>0</v>
      </c>
      <c r="CD182" s="122">
        <v>0</v>
      </c>
      <c r="CE182" s="122">
        <v>100000000</v>
      </c>
      <c r="CF182" s="122">
        <v>0</v>
      </c>
      <c r="CG182" s="122">
        <v>0</v>
      </c>
      <c r="CH182" s="122">
        <v>0</v>
      </c>
      <c r="CI182" s="122">
        <v>0</v>
      </c>
      <c r="CJ182" s="122">
        <v>0</v>
      </c>
      <c r="CK182" s="122">
        <v>0</v>
      </c>
      <c r="CL182" s="122">
        <v>0</v>
      </c>
      <c r="CM182" s="122">
        <v>0</v>
      </c>
      <c r="CN182" s="122">
        <v>0</v>
      </c>
      <c r="CO182" s="122">
        <v>0</v>
      </c>
      <c r="CP182" s="122">
        <v>0</v>
      </c>
      <c r="CQ182" s="122">
        <v>100000000</v>
      </c>
      <c r="CR182" s="115" t="s">
        <v>2041</v>
      </c>
      <c r="CS182" s="115"/>
    </row>
    <row r="183" spans="1:97" ht="166.35" hidden="1" customHeight="1" x14ac:dyDescent="0.25">
      <c r="A183" s="114" t="s">
        <v>2042</v>
      </c>
      <c r="B183" s="115" t="s">
        <v>734</v>
      </c>
      <c r="C183" s="115" t="s">
        <v>104</v>
      </c>
      <c r="D183" s="115" t="s">
        <v>1875</v>
      </c>
      <c r="E183" s="116" t="s">
        <v>1876</v>
      </c>
      <c r="F183" s="115" t="s">
        <v>126</v>
      </c>
      <c r="G183" s="115" t="s">
        <v>108</v>
      </c>
      <c r="H183" s="115" t="s">
        <v>1877</v>
      </c>
      <c r="I183" s="116" t="s">
        <v>1878</v>
      </c>
      <c r="J183" s="115" t="s">
        <v>1879</v>
      </c>
      <c r="K183" s="115" t="s">
        <v>1880</v>
      </c>
      <c r="L183" s="115" t="s">
        <v>761</v>
      </c>
      <c r="M183" s="115" t="s">
        <v>1881</v>
      </c>
      <c r="N183" s="115" t="s">
        <v>1882</v>
      </c>
      <c r="O183" s="115" t="s">
        <v>964</v>
      </c>
      <c r="P183" s="115" t="s">
        <v>1881</v>
      </c>
      <c r="Q183" s="115" t="s">
        <v>1397</v>
      </c>
      <c r="R183" s="115" t="s">
        <v>2043</v>
      </c>
      <c r="S183" s="115" t="s">
        <v>2044</v>
      </c>
      <c r="T183" s="115" t="s">
        <v>2045</v>
      </c>
      <c r="U183" s="115" t="s">
        <v>2046</v>
      </c>
      <c r="V183" s="115" t="s">
        <v>2047</v>
      </c>
      <c r="W183" s="115" t="s">
        <v>2048</v>
      </c>
      <c r="X183" s="115" t="s">
        <v>125</v>
      </c>
      <c r="Y183" s="115" t="s">
        <v>126</v>
      </c>
      <c r="Z183" s="117">
        <v>50</v>
      </c>
      <c r="AA183" s="115" t="s">
        <v>127</v>
      </c>
      <c r="AB183" s="115" t="s">
        <v>1887</v>
      </c>
      <c r="AC183" s="117">
        <v>28</v>
      </c>
      <c r="AD183" s="117">
        <v>0</v>
      </c>
      <c r="AE183" s="117">
        <v>0</v>
      </c>
      <c r="AF183" s="117">
        <v>22</v>
      </c>
      <c r="AG183" s="118" t="s">
        <v>2049</v>
      </c>
      <c r="AH183" s="118" t="s">
        <v>2050</v>
      </c>
      <c r="AI183" s="118" t="s">
        <v>2051</v>
      </c>
      <c r="AJ183" s="115"/>
      <c r="AK183" s="115"/>
      <c r="AL183" s="115" t="s">
        <v>2052</v>
      </c>
      <c r="AM183" s="116">
        <v>28</v>
      </c>
      <c r="AN183" s="119">
        <v>1</v>
      </c>
      <c r="AO183" s="120" t="s">
        <v>135</v>
      </c>
      <c r="AP183" s="116">
        <v>200</v>
      </c>
      <c r="AQ183" s="119">
        <v>1</v>
      </c>
      <c r="AR183" s="120" t="s">
        <v>135</v>
      </c>
      <c r="AS183" s="116"/>
      <c r="AT183" s="121"/>
      <c r="AU183" s="120"/>
      <c r="AV183" s="117">
        <v>228</v>
      </c>
      <c r="AW183" s="121">
        <v>1</v>
      </c>
      <c r="AX183" s="120" t="s">
        <v>135</v>
      </c>
      <c r="AY183" s="122">
        <v>0</v>
      </c>
      <c r="AZ183" s="122">
        <v>760000000</v>
      </c>
      <c r="BA183" s="122">
        <v>0</v>
      </c>
      <c r="BB183" s="122">
        <v>0</v>
      </c>
      <c r="BC183" s="122">
        <v>0</v>
      </c>
      <c r="BD183" s="122">
        <v>0</v>
      </c>
      <c r="BE183" s="122">
        <v>0</v>
      </c>
      <c r="BF183" s="122">
        <v>0</v>
      </c>
      <c r="BG183" s="122">
        <v>0</v>
      </c>
      <c r="BH183" s="122">
        <v>0</v>
      </c>
      <c r="BI183" s="122">
        <v>760000000</v>
      </c>
      <c r="BJ183" s="122">
        <v>0</v>
      </c>
      <c r="BK183" s="122">
        <v>0</v>
      </c>
      <c r="BL183" s="122">
        <v>0</v>
      </c>
      <c r="BM183" s="122">
        <v>0</v>
      </c>
      <c r="BN183" s="122">
        <v>0</v>
      </c>
      <c r="BO183" s="122">
        <v>0</v>
      </c>
      <c r="BP183" s="122">
        <v>0</v>
      </c>
      <c r="BQ183" s="122">
        <v>0</v>
      </c>
      <c r="BR183" s="122">
        <v>0</v>
      </c>
      <c r="BS183" s="122">
        <v>0</v>
      </c>
      <c r="BT183" s="122">
        <v>0</v>
      </c>
      <c r="BU183" s="122">
        <v>0</v>
      </c>
      <c r="BV183" s="122">
        <v>0</v>
      </c>
      <c r="BW183" s="122">
        <v>0</v>
      </c>
      <c r="BX183" s="122">
        <v>0</v>
      </c>
      <c r="BY183" s="122">
        <v>0</v>
      </c>
      <c r="BZ183" s="122">
        <v>0</v>
      </c>
      <c r="CA183" s="122">
        <v>0</v>
      </c>
      <c r="CB183" s="122">
        <v>0</v>
      </c>
      <c r="CC183" s="122">
        <v>0</v>
      </c>
      <c r="CD183" s="122">
        <v>0</v>
      </c>
      <c r="CE183" s="122">
        <v>0</v>
      </c>
      <c r="CF183" s="122">
        <v>0</v>
      </c>
      <c r="CG183" s="122">
        <v>1500000000</v>
      </c>
      <c r="CH183" s="122">
        <v>0</v>
      </c>
      <c r="CI183" s="122">
        <v>0</v>
      </c>
      <c r="CJ183" s="122">
        <v>0</v>
      </c>
      <c r="CK183" s="122">
        <v>0</v>
      </c>
      <c r="CL183" s="122">
        <v>0</v>
      </c>
      <c r="CM183" s="122">
        <v>0</v>
      </c>
      <c r="CN183" s="122">
        <v>0</v>
      </c>
      <c r="CO183" s="122">
        <v>0</v>
      </c>
      <c r="CP183" s="122">
        <v>1500000000</v>
      </c>
      <c r="CQ183" s="122">
        <v>2260000000</v>
      </c>
      <c r="CR183" s="115"/>
      <c r="CS183" s="115" t="s">
        <v>2053</v>
      </c>
    </row>
    <row r="184" spans="1:97" ht="70.349999999999994" hidden="1" customHeight="1" x14ac:dyDescent="0.25">
      <c r="A184" s="114" t="s">
        <v>2054</v>
      </c>
      <c r="B184" s="115" t="s">
        <v>748</v>
      </c>
      <c r="C184" s="115" t="s">
        <v>104</v>
      </c>
      <c r="D184" s="115" t="s">
        <v>2055</v>
      </c>
      <c r="E184" s="116" t="s">
        <v>2056</v>
      </c>
      <c r="F184" s="115" t="s">
        <v>126</v>
      </c>
      <c r="G184" s="115" t="s">
        <v>108</v>
      </c>
      <c r="H184" s="115" t="s">
        <v>2057</v>
      </c>
      <c r="I184" s="116" t="s">
        <v>2058</v>
      </c>
      <c r="J184" s="115" t="s">
        <v>1990</v>
      </c>
      <c r="K184" s="115" t="s">
        <v>1880</v>
      </c>
      <c r="L184" s="115" t="s">
        <v>761</v>
      </c>
      <c r="M184" s="115" t="s">
        <v>1881</v>
      </c>
      <c r="N184" s="115" t="s">
        <v>1882</v>
      </c>
      <c r="O184" s="115" t="s">
        <v>964</v>
      </c>
      <c r="P184" s="115" t="s">
        <v>1881</v>
      </c>
      <c r="Q184" s="115" t="s">
        <v>1397</v>
      </c>
      <c r="R184" s="115" t="s">
        <v>2059</v>
      </c>
      <c r="S184" s="115" t="s">
        <v>2060</v>
      </c>
      <c r="T184" s="115" t="s">
        <v>2061</v>
      </c>
      <c r="U184" s="115" t="s">
        <v>2062</v>
      </c>
      <c r="V184" s="115" t="s">
        <v>2063</v>
      </c>
      <c r="W184" s="115" t="s">
        <v>1797</v>
      </c>
      <c r="X184" s="115" t="s">
        <v>125</v>
      </c>
      <c r="Y184" s="115" t="s">
        <v>126</v>
      </c>
      <c r="Z184" s="117">
        <v>604</v>
      </c>
      <c r="AA184" s="115" t="s">
        <v>127</v>
      </c>
      <c r="AB184" s="115" t="s">
        <v>1887</v>
      </c>
      <c r="AC184" s="117">
        <v>140</v>
      </c>
      <c r="AD184" s="117">
        <v>145</v>
      </c>
      <c r="AE184" s="117">
        <v>150</v>
      </c>
      <c r="AF184" s="117">
        <v>169</v>
      </c>
      <c r="AG184" s="118" t="s">
        <v>2064</v>
      </c>
      <c r="AH184" s="118"/>
      <c r="AI184" s="118"/>
      <c r="AJ184" s="115" t="s">
        <v>2065</v>
      </c>
      <c r="AK184" s="115"/>
      <c r="AL184" s="115" t="s">
        <v>2066</v>
      </c>
      <c r="AM184" s="116">
        <v>126</v>
      </c>
      <c r="AN184" s="119">
        <v>0.9</v>
      </c>
      <c r="AO184" s="120" t="s">
        <v>174</v>
      </c>
      <c r="AP184" s="116">
        <v>0</v>
      </c>
      <c r="AQ184" s="119">
        <v>0</v>
      </c>
      <c r="AR184" s="120" t="s">
        <v>175</v>
      </c>
      <c r="AS184" s="116"/>
      <c r="AT184" s="121">
        <v>0</v>
      </c>
      <c r="AU184" s="120" t="s">
        <v>175</v>
      </c>
      <c r="AV184" s="117">
        <v>126</v>
      </c>
      <c r="AW184" s="121">
        <v>0.20860927152317882</v>
      </c>
      <c r="AX184" s="120" t="s">
        <v>175</v>
      </c>
      <c r="AY184" s="122">
        <v>0</v>
      </c>
      <c r="AZ184" s="122">
        <v>750000000</v>
      </c>
      <c r="BA184" s="122">
        <v>0</v>
      </c>
      <c r="BB184" s="122">
        <v>0</v>
      </c>
      <c r="BC184" s="122">
        <v>0</v>
      </c>
      <c r="BD184" s="122">
        <v>0</v>
      </c>
      <c r="BE184" s="122">
        <v>0</v>
      </c>
      <c r="BF184" s="122">
        <v>0</v>
      </c>
      <c r="BG184" s="122">
        <v>0</v>
      </c>
      <c r="BH184" s="122">
        <v>0</v>
      </c>
      <c r="BI184" s="122">
        <v>750000000</v>
      </c>
      <c r="BJ184" s="122">
        <v>0</v>
      </c>
      <c r="BK184" s="122">
        <v>910000000</v>
      </c>
      <c r="BL184" s="122">
        <v>0</v>
      </c>
      <c r="BM184" s="122">
        <v>0</v>
      </c>
      <c r="BN184" s="122">
        <v>0</v>
      </c>
      <c r="BO184" s="122">
        <v>0</v>
      </c>
      <c r="BP184" s="122">
        <v>0</v>
      </c>
      <c r="BQ184" s="122">
        <v>0</v>
      </c>
      <c r="BR184" s="122">
        <v>0</v>
      </c>
      <c r="BS184" s="122">
        <v>0</v>
      </c>
      <c r="BT184" s="122">
        <v>910000000</v>
      </c>
      <c r="BU184" s="122">
        <v>0</v>
      </c>
      <c r="BV184" s="122">
        <v>60000000</v>
      </c>
      <c r="BW184" s="122">
        <v>0</v>
      </c>
      <c r="BX184" s="122">
        <v>0</v>
      </c>
      <c r="BY184" s="122">
        <v>0</v>
      </c>
      <c r="BZ184" s="122">
        <v>0</v>
      </c>
      <c r="CA184" s="122">
        <v>0</v>
      </c>
      <c r="CB184" s="122">
        <v>0</v>
      </c>
      <c r="CC184" s="122">
        <v>2500000000</v>
      </c>
      <c r="CD184" s="122">
        <v>0</v>
      </c>
      <c r="CE184" s="122">
        <v>2560000000</v>
      </c>
      <c r="CF184" s="122">
        <v>0</v>
      </c>
      <c r="CG184" s="122">
        <v>120000000</v>
      </c>
      <c r="CH184" s="122">
        <v>0</v>
      </c>
      <c r="CI184" s="122">
        <v>0</v>
      </c>
      <c r="CJ184" s="122">
        <v>0</v>
      </c>
      <c r="CK184" s="122">
        <v>0</v>
      </c>
      <c r="CL184" s="122">
        <v>0</v>
      </c>
      <c r="CM184" s="122">
        <v>0</v>
      </c>
      <c r="CN184" s="122">
        <v>2500000000</v>
      </c>
      <c r="CO184" s="122">
        <v>0</v>
      </c>
      <c r="CP184" s="122">
        <v>2620000000</v>
      </c>
      <c r="CQ184" s="122">
        <v>6840000000</v>
      </c>
      <c r="CR184" s="115" t="s">
        <v>2067</v>
      </c>
      <c r="CS184" s="115" t="s">
        <v>2068</v>
      </c>
    </row>
    <row r="185" spans="1:97" ht="70.349999999999994" hidden="1" customHeight="1" x14ac:dyDescent="0.25">
      <c r="A185" s="114" t="s">
        <v>2069</v>
      </c>
      <c r="B185" s="115" t="s">
        <v>113</v>
      </c>
      <c r="C185" s="115" t="s">
        <v>104</v>
      </c>
      <c r="D185" s="115" t="s">
        <v>2070</v>
      </c>
      <c r="E185" s="116" t="s">
        <v>682</v>
      </c>
      <c r="F185" s="115" t="s">
        <v>126</v>
      </c>
      <c r="G185" s="115" t="s">
        <v>108</v>
      </c>
      <c r="H185" s="115" t="s">
        <v>1877</v>
      </c>
      <c r="I185" s="116" t="s">
        <v>478</v>
      </c>
      <c r="J185" s="115" t="s">
        <v>2071</v>
      </c>
      <c r="K185" s="115" t="s">
        <v>1880</v>
      </c>
      <c r="L185" s="115" t="s">
        <v>775</v>
      </c>
      <c r="M185" s="115" t="s">
        <v>2072</v>
      </c>
      <c r="N185" s="115" t="s">
        <v>1882</v>
      </c>
      <c r="O185" s="115" t="s">
        <v>964</v>
      </c>
      <c r="P185" s="115" t="s">
        <v>2073</v>
      </c>
      <c r="Q185" s="115" t="s">
        <v>2074</v>
      </c>
      <c r="R185" s="115" t="s">
        <v>585</v>
      </c>
      <c r="S185" s="115" t="s">
        <v>2075</v>
      </c>
      <c r="T185" s="115" t="s">
        <v>1653</v>
      </c>
      <c r="U185" s="115" t="s">
        <v>2076</v>
      </c>
      <c r="V185" s="115" t="s">
        <v>2077</v>
      </c>
      <c r="W185" s="115" t="s">
        <v>530</v>
      </c>
      <c r="X185" s="115" t="s">
        <v>125</v>
      </c>
      <c r="Y185" s="115" t="s">
        <v>126</v>
      </c>
      <c r="Z185" s="117">
        <v>9</v>
      </c>
      <c r="AA185" s="115" t="s">
        <v>127</v>
      </c>
      <c r="AB185" s="115" t="s">
        <v>1887</v>
      </c>
      <c r="AC185" s="117">
        <v>0</v>
      </c>
      <c r="AD185" s="117">
        <v>1</v>
      </c>
      <c r="AE185" s="117">
        <v>4</v>
      </c>
      <c r="AF185" s="117">
        <v>4</v>
      </c>
      <c r="AG185" s="118"/>
      <c r="AH185" s="118" t="s">
        <v>2078</v>
      </c>
      <c r="AI185" s="118" t="s">
        <v>2079</v>
      </c>
      <c r="AJ185" s="115" t="s">
        <v>2080</v>
      </c>
      <c r="AK185" s="115"/>
      <c r="AL185" s="115" t="s">
        <v>2081</v>
      </c>
      <c r="AM185" s="116"/>
      <c r="AN185" s="119"/>
      <c r="AO185" s="120"/>
      <c r="AP185" s="116">
        <v>1</v>
      </c>
      <c r="AQ185" s="119">
        <v>1</v>
      </c>
      <c r="AR185" s="120" t="s">
        <v>135</v>
      </c>
      <c r="AS185" s="116"/>
      <c r="AT185" s="121">
        <v>0</v>
      </c>
      <c r="AU185" s="120" t="s">
        <v>175</v>
      </c>
      <c r="AV185" s="117">
        <v>1</v>
      </c>
      <c r="AW185" s="121">
        <v>0.1111111111111111</v>
      </c>
      <c r="AX185" s="120" t="s">
        <v>175</v>
      </c>
      <c r="AY185" s="122">
        <v>0</v>
      </c>
      <c r="AZ185" s="122">
        <v>50000000</v>
      </c>
      <c r="BA185" s="122">
        <v>0</v>
      </c>
      <c r="BB185" s="122">
        <v>0</v>
      </c>
      <c r="BC185" s="122">
        <v>0</v>
      </c>
      <c r="BD185" s="122">
        <v>0</v>
      </c>
      <c r="BE185" s="122">
        <v>0</v>
      </c>
      <c r="BF185" s="122">
        <v>0</v>
      </c>
      <c r="BG185" s="122">
        <v>0</v>
      </c>
      <c r="BH185" s="122">
        <v>200000000</v>
      </c>
      <c r="BI185" s="122">
        <v>250000000</v>
      </c>
      <c r="BJ185" s="122">
        <v>0</v>
      </c>
      <c r="BK185" s="122">
        <v>195000000</v>
      </c>
      <c r="BL185" s="122">
        <v>0</v>
      </c>
      <c r="BM185" s="122">
        <v>0</v>
      </c>
      <c r="BN185" s="122">
        <v>0</v>
      </c>
      <c r="BO185" s="122">
        <v>0</v>
      </c>
      <c r="BP185" s="122">
        <v>0</v>
      </c>
      <c r="BQ185" s="122">
        <v>0</v>
      </c>
      <c r="BR185" s="122">
        <v>0</v>
      </c>
      <c r="BS185" s="122">
        <v>90000000</v>
      </c>
      <c r="BT185" s="122">
        <v>285000000</v>
      </c>
      <c r="BU185" s="122">
        <v>0</v>
      </c>
      <c r="BV185" s="122">
        <v>125000000</v>
      </c>
      <c r="BW185" s="122">
        <v>0</v>
      </c>
      <c r="BX185" s="122">
        <v>0</v>
      </c>
      <c r="BY185" s="122">
        <v>0</v>
      </c>
      <c r="BZ185" s="122">
        <v>0</v>
      </c>
      <c r="CA185" s="122">
        <v>0</v>
      </c>
      <c r="CB185" s="122">
        <v>0</v>
      </c>
      <c r="CC185" s="122">
        <v>0</v>
      </c>
      <c r="CD185" s="122">
        <v>240000000</v>
      </c>
      <c r="CE185" s="122">
        <v>365000000</v>
      </c>
      <c r="CF185" s="122">
        <v>0</v>
      </c>
      <c r="CG185" s="122">
        <v>125000000</v>
      </c>
      <c r="CH185" s="122">
        <v>0</v>
      </c>
      <c r="CI185" s="122">
        <v>0</v>
      </c>
      <c r="CJ185" s="122">
        <v>0</v>
      </c>
      <c r="CK185" s="122">
        <v>0</v>
      </c>
      <c r="CL185" s="122">
        <v>0</v>
      </c>
      <c r="CM185" s="122">
        <v>0</v>
      </c>
      <c r="CN185" s="122">
        <v>0</v>
      </c>
      <c r="CO185" s="122">
        <v>240000000</v>
      </c>
      <c r="CP185" s="122">
        <v>365000000</v>
      </c>
      <c r="CQ185" s="122">
        <v>1265000000</v>
      </c>
      <c r="CR185" s="115"/>
      <c r="CS185" s="115" t="s">
        <v>2082</v>
      </c>
    </row>
    <row r="186" spans="1:97" ht="70.349999999999994" hidden="1" customHeight="1" x14ac:dyDescent="0.25">
      <c r="A186" s="114" t="s">
        <v>2083</v>
      </c>
      <c r="B186" s="115" t="s">
        <v>103</v>
      </c>
      <c r="C186" s="115" t="s">
        <v>104</v>
      </c>
      <c r="D186" s="115" t="s">
        <v>2084</v>
      </c>
      <c r="E186" s="116" t="s">
        <v>196</v>
      </c>
      <c r="F186" s="115" t="s">
        <v>126</v>
      </c>
      <c r="G186" s="115" t="s">
        <v>108</v>
      </c>
      <c r="H186" s="115" t="s">
        <v>1877</v>
      </c>
      <c r="I186" s="116" t="s">
        <v>2085</v>
      </c>
      <c r="J186" s="115" t="s">
        <v>2071</v>
      </c>
      <c r="K186" s="115" t="s">
        <v>1880</v>
      </c>
      <c r="L186" s="115" t="s">
        <v>775</v>
      </c>
      <c r="M186" s="115" t="s">
        <v>2072</v>
      </c>
      <c r="N186" s="115" t="s">
        <v>1882</v>
      </c>
      <c r="O186" s="115" t="s">
        <v>964</v>
      </c>
      <c r="P186" s="115" t="s">
        <v>2073</v>
      </c>
      <c r="Q186" s="115" t="s">
        <v>2074</v>
      </c>
      <c r="R186" s="115" t="s">
        <v>2086</v>
      </c>
      <c r="S186" s="115" t="s">
        <v>2087</v>
      </c>
      <c r="T186" s="115" t="s">
        <v>1858</v>
      </c>
      <c r="U186" s="115" t="s">
        <v>2088</v>
      </c>
      <c r="V186" s="115" t="s">
        <v>2089</v>
      </c>
      <c r="W186" s="115" t="s">
        <v>1861</v>
      </c>
      <c r="X186" s="115" t="s">
        <v>125</v>
      </c>
      <c r="Y186" s="115" t="s">
        <v>126</v>
      </c>
      <c r="Z186" s="117">
        <v>200</v>
      </c>
      <c r="AA186" s="115" t="s">
        <v>127</v>
      </c>
      <c r="AB186" s="115" t="s">
        <v>1887</v>
      </c>
      <c r="AC186" s="117">
        <v>20</v>
      </c>
      <c r="AD186" s="117">
        <v>60</v>
      </c>
      <c r="AE186" s="117">
        <v>60</v>
      </c>
      <c r="AF186" s="117">
        <v>60</v>
      </c>
      <c r="AG186" s="118" t="s">
        <v>2090</v>
      </c>
      <c r="AH186" s="118" t="s">
        <v>2091</v>
      </c>
      <c r="AI186" s="118" t="s">
        <v>2092</v>
      </c>
      <c r="AJ186" s="115" t="s">
        <v>2093</v>
      </c>
      <c r="AK186" s="115"/>
      <c r="AL186" s="115" t="s">
        <v>2094</v>
      </c>
      <c r="AM186" s="116">
        <v>40</v>
      </c>
      <c r="AN186" s="119">
        <v>1</v>
      </c>
      <c r="AO186" s="120" t="s">
        <v>135</v>
      </c>
      <c r="AP186" s="116">
        <v>20</v>
      </c>
      <c r="AQ186" s="119">
        <v>0.66666666666666663</v>
      </c>
      <c r="AR186" s="120" t="s">
        <v>174</v>
      </c>
      <c r="AS186" s="116"/>
      <c r="AT186" s="121">
        <v>0</v>
      </c>
      <c r="AU186" s="120" t="s">
        <v>175</v>
      </c>
      <c r="AV186" s="117">
        <v>60</v>
      </c>
      <c r="AW186" s="121">
        <v>0.3</v>
      </c>
      <c r="AX186" s="120" t="s">
        <v>235</v>
      </c>
      <c r="AY186" s="122">
        <v>100000000</v>
      </c>
      <c r="AZ186" s="122">
        <v>20000000</v>
      </c>
      <c r="BA186" s="122">
        <v>0</v>
      </c>
      <c r="BB186" s="122">
        <v>0</v>
      </c>
      <c r="BC186" s="122">
        <v>0</v>
      </c>
      <c r="BD186" s="122">
        <v>0</v>
      </c>
      <c r="BE186" s="122">
        <v>0</v>
      </c>
      <c r="BF186" s="122">
        <v>0</v>
      </c>
      <c r="BG186" s="122">
        <v>0</v>
      </c>
      <c r="BH186" s="122">
        <v>0</v>
      </c>
      <c r="BI186" s="122">
        <v>120000000</v>
      </c>
      <c r="BJ186" s="122">
        <v>100000000</v>
      </c>
      <c r="BK186" s="122">
        <v>50000000</v>
      </c>
      <c r="BL186" s="122">
        <v>0</v>
      </c>
      <c r="BM186" s="122">
        <v>0</v>
      </c>
      <c r="BN186" s="122">
        <v>0</v>
      </c>
      <c r="BO186" s="122">
        <v>0</v>
      </c>
      <c r="BP186" s="122">
        <v>0</v>
      </c>
      <c r="BQ186" s="122">
        <v>0</v>
      </c>
      <c r="BR186" s="122">
        <v>0</v>
      </c>
      <c r="BS186" s="122">
        <v>0</v>
      </c>
      <c r="BT186" s="122">
        <v>150000000</v>
      </c>
      <c r="BU186" s="122">
        <v>0</v>
      </c>
      <c r="BV186" s="122">
        <v>50000000</v>
      </c>
      <c r="BW186" s="122">
        <v>0</v>
      </c>
      <c r="BX186" s="122">
        <v>0</v>
      </c>
      <c r="BY186" s="122">
        <v>0</v>
      </c>
      <c r="BZ186" s="122">
        <v>0</v>
      </c>
      <c r="CA186" s="122">
        <v>0</v>
      </c>
      <c r="CB186" s="122">
        <v>0</v>
      </c>
      <c r="CC186" s="122">
        <v>0</v>
      </c>
      <c r="CD186" s="122">
        <v>0</v>
      </c>
      <c r="CE186" s="122">
        <v>50000000</v>
      </c>
      <c r="CF186" s="122">
        <v>0</v>
      </c>
      <c r="CG186" s="122">
        <v>50000000</v>
      </c>
      <c r="CH186" s="122">
        <v>0</v>
      </c>
      <c r="CI186" s="122">
        <v>0</v>
      </c>
      <c r="CJ186" s="122">
        <v>0</v>
      </c>
      <c r="CK186" s="122">
        <v>0</v>
      </c>
      <c r="CL186" s="122">
        <v>0</v>
      </c>
      <c r="CM186" s="122">
        <v>0</v>
      </c>
      <c r="CN186" s="122">
        <v>0</v>
      </c>
      <c r="CO186" s="122">
        <v>0</v>
      </c>
      <c r="CP186" s="122">
        <v>50000000</v>
      </c>
      <c r="CQ186" s="122">
        <v>370000000</v>
      </c>
      <c r="CR186" s="115" t="s">
        <v>2095</v>
      </c>
      <c r="CS186" s="115" t="s">
        <v>2096</v>
      </c>
    </row>
    <row r="187" spans="1:97" ht="70.349999999999994" hidden="1" customHeight="1" x14ac:dyDescent="0.25">
      <c r="A187" s="114" t="s">
        <v>2097</v>
      </c>
      <c r="B187" s="115" t="s">
        <v>139</v>
      </c>
      <c r="C187" s="115" t="s">
        <v>104</v>
      </c>
      <c r="D187" s="115" t="s">
        <v>2098</v>
      </c>
      <c r="E187" s="116" t="s">
        <v>103</v>
      </c>
      <c r="F187" s="115" t="s">
        <v>126</v>
      </c>
      <c r="G187" s="115" t="s">
        <v>108</v>
      </c>
      <c r="H187" s="115" t="s">
        <v>2057</v>
      </c>
      <c r="I187" s="116" t="s">
        <v>179</v>
      </c>
      <c r="J187" s="115" t="s">
        <v>2099</v>
      </c>
      <c r="K187" s="115" t="s">
        <v>1880</v>
      </c>
      <c r="L187" s="115" t="s">
        <v>775</v>
      </c>
      <c r="M187" s="115" t="s">
        <v>2072</v>
      </c>
      <c r="N187" s="115" t="s">
        <v>1882</v>
      </c>
      <c r="O187" s="115" t="s">
        <v>964</v>
      </c>
      <c r="P187" s="115" t="s">
        <v>2073</v>
      </c>
      <c r="Q187" s="115" t="s">
        <v>2074</v>
      </c>
      <c r="R187" s="115" t="s">
        <v>2100</v>
      </c>
      <c r="S187" s="115" t="s">
        <v>2101</v>
      </c>
      <c r="T187" s="115" t="s">
        <v>1858</v>
      </c>
      <c r="U187" s="115" t="s">
        <v>2102</v>
      </c>
      <c r="V187" s="115" t="s">
        <v>2103</v>
      </c>
      <c r="W187" s="115" t="s">
        <v>1861</v>
      </c>
      <c r="X187" s="115" t="s">
        <v>125</v>
      </c>
      <c r="Y187" s="115" t="s">
        <v>126</v>
      </c>
      <c r="Z187" s="117">
        <v>4</v>
      </c>
      <c r="AA187" s="115" t="s">
        <v>127</v>
      </c>
      <c r="AB187" s="115" t="s">
        <v>1887</v>
      </c>
      <c r="AC187" s="117">
        <v>0</v>
      </c>
      <c r="AD187" s="117">
        <v>0</v>
      </c>
      <c r="AE187" s="117">
        <v>2</v>
      </c>
      <c r="AF187" s="117">
        <v>2</v>
      </c>
      <c r="AG187" s="118"/>
      <c r="AH187" s="118"/>
      <c r="AI187" s="118"/>
      <c r="AJ187" s="115" t="s">
        <v>2104</v>
      </c>
      <c r="AK187" s="115"/>
      <c r="AL187" s="115" t="s">
        <v>2105</v>
      </c>
      <c r="AM187" s="116"/>
      <c r="AN187" s="119"/>
      <c r="AO187" s="120"/>
      <c r="AP187" s="116"/>
      <c r="AQ187" s="119"/>
      <c r="AR187" s="120"/>
      <c r="AS187" s="116"/>
      <c r="AT187" s="121">
        <v>0</v>
      </c>
      <c r="AU187" s="120" t="s">
        <v>175</v>
      </c>
      <c r="AV187" s="117">
        <v>0</v>
      </c>
      <c r="AW187" s="121">
        <v>0</v>
      </c>
      <c r="AX187" s="120" t="s">
        <v>175</v>
      </c>
      <c r="AY187" s="122">
        <v>0</v>
      </c>
      <c r="AZ187" s="122">
        <v>12000000</v>
      </c>
      <c r="BA187" s="122">
        <v>0</v>
      </c>
      <c r="BB187" s="122">
        <v>0</v>
      </c>
      <c r="BC187" s="122">
        <v>0</v>
      </c>
      <c r="BD187" s="122">
        <v>0</v>
      </c>
      <c r="BE187" s="122">
        <v>0</v>
      </c>
      <c r="BF187" s="122">
        <v>0</v>
      </c>
      <c r="BG187" s="122">
        <v>0</v>
      </c>
      <c r="BH187" s="122">
        <v>0</v>
      </c>
      <c r="BI187" s="122">
        <v>12000000</v>
      </c>
      <c r="BJ187" s="122">
        <v>0</v>
      </c>
      <c r="BK187" s="122">
        <v>30000000</v>
      </c>
      <c r="BL187" s="122">
        <v>0</v>
      </c>
      <c r="BM187" s="122">
        <v>0</v>
      </c>
      <c r="BN187" s="122">
        <v>0</v>
      </c>
      <c r="BO187" s="122">
        <v>0</v>
      </c>
      <c r="BP187" s="122">
        <v>0</v>
      </c>
      <c r="BQ187" s="122">
        <v>0</v>
      </c>
      <c r="BR187" s="122">
        <v>0</v>
      </c>
      <c r="BS187" s="122">
        <v>0</v>
      </c>
      <c r="BT187" s="122">
        <v>30000000</v>
      </c>
      <c r="BU187" s="122">
        <v>0</v>
      </c>
      <c r="BV187" s="122">
        <v>30000000</v>
      </c>
      <c r="BW187" s="122">
        <v>0</v>
      </c>
      <c r="BX187" s="122">
        <v>0</v>
      </c>
      <c r="BY187" s="122">
        <v>0</v>
      </c>
      <c r="BZ187" s="122">
        <v>0</v>
      </c>
      <c r="CA187" s="122">
        <v>0</v>
      </c>
      <c r="CB187" s="122">
        <v>0</v>
      </c>
      <c r="CC187" s="122">
        <v>0</v>
      </c>
      <c r="CD187" s="122">
        <v>0</v>
      </c>
      <c r="CE187" s="122">
        <v>30000000</v>
      </c>
      <c r="CF187" s="122">
        <v>0</v>
      </c>
      <c r="CG187" s="122">
        <v>30000000</v>
      </c>
      <c r="CH187" s="122">
        <v>0</v>
      </c>
      <c r="CI187" s="122">
        <v>0</v>
      </c>
      <c r="CJ187" s="122">
        <v>0</v>
      </c>
      <c r="CK187" s="122">
        <v>0</v>
      </c>
      <c r="CL187" s="122">
        <v>0</v>
      </c>
      <c r="CM187" s="122">
        <v>0</v>
      </c>
      <c r="CN187" s="122">
        <v>0</v>
      </c>
      <c r="CO187" s="122">
        <v>0</v>
      </c>
      <c r="CP187" s="122">
        <v>30000000</v>
      </c>
      <c r="CQ187" s="122">
        <v>102000000</v>
      </c>
      <c r="CR187" s="115" t="s">
        <v>2106</v>
      </c>
      <c r="CS187" s="115" t="s">
        <v>2104</v>
      </c>
    </row>
    <row r="188" spans="1:97" ht="70.349999999999994" hidden="1" customHeight="1" x14ac:dyDescent="0.25">
      <c r="A188" s="114" t="s">
        <v>2107</v>
      </c>
      <c r="B188" s="115" t="s">
        <v>179</v>
      </c>
      <c r="C188" s="115" t="s">
        <v>104</v>
      </c>
      <c r="D188" s="115" t="s">
        <v>1875</v>
      </c>
      <c r="E188" s="116" t="s">
        <v>1876</v>
      </c>
      <c r="F188" s="115" t="s">
        <v>126</v>
      </c>
      <c r="G188" s="115" t="s">
        <v>108</v>
      </c>
      <c r="H188" s="115" t="s">
        <v>1877</v>
      </c>
      <c r="I188" s="116" t="s">
        <v>1878</v>
      </c>
      <c r="J188" s="115" t="s">
        <v>1879</v>
      </c>
      <c r="K188" s="115" t="s">
        <v>1880</v>
      </c>
      <c r="L188" s="115" t="s">
        <v>775</v>
      </c>
      <c r="M188" s="115" t="s">
        <v>2072</v>
      </c>
      <c r="N188" s="115" t="s">
        <v>1882</v>
      </c>
      <c r="O188" s="115" t="s">
        <v>964</v>
      </c>
      <c r="P188" s="115" t="s">
        <v>2073</v>
      </c>
      <c r="Q188" s="115" t="s">
        <v>2074</v>
      </c>
      <c r="R188" s="115" t="s">
        <v>2108</v>
      </c>
      <c r="S188" s="115" t="s">
        <v>2109</v>
      </c>
      <c r="T188" s="115" t="s">
        <v>2110</v>
      </c>
      <c r="U188" s="115" t="s">
        <v>2111</v>
      </c>
      <c r="V188" s="115" t="s">
        <v>2112</v>
      </c>
      <c r="W188" s="115" t="s">
        <v>879</v>
      </c>
      <c r="X188" s="115" t="s">
        <v>125</v>
      </c>
      <c r="Y188" s="115" t="s">
        <v>126</v>
      </c>
      <c r="Z188" s="117">
        <v>12</v>
      </c>
      <c r="AA188" s="115" t="s">
        <v>127</v>
      </c>
      <c r="AB188" s="115" t="s">
        <v>1887</v>
      </c>
      <c r="AC188" s="117">
        <v>0</v>
      </c>
      <c r="AD188" s="117">
        <v>4</v>
      </c>
      <c r="AE188" s="117">
        <v>4</v>
      </c>
      <c r="AF188" s="117">
        <v>4</v>
      </c>
      <c r="AG188" s="118"/>
      <c r="AH188" s="118" t="s">
        <v>2113</v>
      </c>
      <c r="AI188" s="118" t="s">
        <v>2114</v>
      </c>
      <c r="AJ188" s="115" t="s">
        <v>2115</v>
      </c>
      <c r="AK188" s="115"/>
      <c r="AL188" s="115" t="s">
        <v>2116</v>
      </c>
      <c r="AM188" s="116"/>
      <c r="AN188" s="119"/>
      <c r="AO188" s="120"/>
      <c r="AP188" s="116">
        <v>10</v>
      </c>
      <c r="AQ188" s="119">
        <v>1</v>
      </c>
      <c r="AR188" s="120" t="s">
        <v>135</v>
      </c>
      <c r="AS188" s="116"/>
      <c r="AT188" s="121">
        <v>1</v>
      </c>
      <c r="AU188" s="120" t="s">
        <v>135</v>
      </c>
      <c r="AV188" s="117">
        <v>10</v>
      </c>
      <c r="AW188" s="121">
        <v>0.83333333333333337</v>
      </c>
      <c r="AX188" s="120" t="s">
        <v>174</v>
      </c>
      <c r="AY188" s="122">
        <v>0</v>
      </c>
      <c r="AZ188" s="122">
        <v>0</v>
      </c>
      <c r="BA188" s="122">
        <v>0</v>
      </c>
      <c r="BB188" s="122">
        <v>0</v>
      </c>
      <c r="BC188" s="122">
        <v>0</v>
      </c>
      <c r="BD188" s="122">
        <v>0</v>
      </c>
      <c r="BE188" s="122">
        <v>0</v>
      </c>
      <c r="BF188" s="122">
        <v>0</v>
      </c>
      <c r="BG188" s="122">
        <v>0</v>
      </c>
      <c r="BH188" s="122">
        <v>0</v>
      </c>
      <c r="BI188" s="122">
        <v>0</v>
      </c>
      <c r="BJ188" s="122">
        <v>0</v>
      </c>
      <c r="BK188" s="122">
        <v>5000000</v>
      </c>
      <c r="BL188" s="122">
        <v>0</v>
      </c>
      <c r="BM188" s="122">
        <v>0</v>
      </c>
      <c r="BN188" s="122">
        <v>0</v>
      </c>
      <c r="BO188" s="122">
        <v>0</v>
      </c>
      <c r="BP188" s="122">
        <v>0</v>
      </c>
      <c r="BQ188" s="122">
        <v>0</v>
      </c>
      <c r="BR188" s="122">
        <v>0</v>
      </c>
      <c r="BS188" s="122">
        <v>0</v>
      </c>
      <c r="BT188" s="122">
        <v>5000000</v>
      </c>
      <c r="BU188" s="122">
        <v>0</v>
      </c>
      <c r="BV188" s="122">
        <v>0</v>
      </c>
      <c r="BW188" s="122">
        <v>0</v>
      </c>
      <c r="BX188" s="122">
        <v>0</v>
      </c>
      <c r="BY188" s="122">
        <v>0</v>
      </c>
      <c r="BZ188" s="122">
        <v>0</v>
      </c>
      <c r="CA188" s="122">
        <v>0</v>
      </c>
      <c r="CB188" s="122">
        <v>0</v>
      </c>
      <c r="CC188" s="122">
        <v>0</v>
      </c>
      <c r="CD188" s="122">
        <v>0</v>
      </c>
      <c r="CE188" s="122">
        <v>0</v>
      </c>
      <c r="CF188" s="122">
        <v>0</v>
      </c>
      <c r="CG188" s="122">
        <v>5000000</v>
      </c>
      <c r="CH188" s="122">
        <v>0</v>
      </c>
      <c r="CI188" s="122">
        <v>0</v>
      </c>
      <c r="CJ188" s="122">
        <v>0</v>
      </c>
      <c r="CK188" s="122">
        <v>0</v>
      </c>
      <c r="CL188" s="122">
        <v>0</v>
      </c>
      <c r="CM188" s="122">
        <v>0</v>
      </c>
      <c r="CN188" s="122">
        <v>0</v>
      </c>
      <c r="CO188" s="122">
        <v>0</v>
      </c>
      <c r="CP188" s="122">
        <v>5000000</v>
      </c>
      <c r="CQ188" s="122">
        <v>10000000</v>
      </c>
      <c r="CR188" s="115"/>
      <c r="CS188" s="115" t="s">
        <v>2117</v>
      </c>
    </row>
    <row r="189" spans="1:97" ht="70.349999999999994" hidden="1" customHeight="1" x14ac:dyDescent="0.25">
      <c r="A189" s="114" t="s">
        <v>2118</v>
      </c>
      <c r="B189" s="115" t="s">
        <v>254</v>
      </c>
      <c r="C189" s="115" t="s">
        <v>104</v>
      </c>
      <c r="D189" s="115" t="s">
        <v>1875</v>
      </c>
      <c r="E189" s="116" t="s">
        <v>1876</v>
      </c>
      <c r="F189" s="115" t="s">
        <v>126</v>
      </c>
      <c r="G189" s="115" t="s">
        <v>108</v>
      </c>
      <c r="H189" s="115" t="s">
        <v>1877</v>
      </c>
      <c r="I189" s="116" t="s">
        <v>1878</v>
      </c>
      <c r="J189" s="115" t="s">
        <v>1879</v>
      </c>
      <c r="K189" s="115" t="s">
        <v>1880</v>
      </c>
      <c r="L189" s="115" t="s">
        <v>775</v>
      </c>
      <c r="M189" s="115" t="s">
        <v>2072</v>
      </c>
      <c r="N189" s="115" t="s">
        <v>1882</v>
      </c>
      <c r="O189" s="115" t="s">
        <v>964</v>
      </c>
      <c r="P189" s="115" t="s">
        <v>2073</v>
      </c>
      <c r="Q189" s="115" t="s">
        <v>2074</v>
      </c>
      <c r="R189" s="115" t="s">
        <v>2119</v>
      </c>
      <c r="S189" s="115" t="s">
        <v>2120</v>
      </c>
      <c r="T189" s="115" t="s">
        <v>2121</v>
      </c>
      <c r="U189" s="115" t="s">
        <v>2122</v>
      </c>
      <c r="V189" s="115" t="s">
        <v>2123</v>
      </c>
      <c r="W189" s="115" t="s">
        <v>879</v>
      </c>
      <c r="X189" s="115" t="s">
        <v>125</v>
      </c>
      <c r="Y189" s="115" t="s">
        <v>126</v>
      </c>
      <c r="Z189" s="117">
        <v>4</v>
      </c>
      <c r="AA189" s="115" t="s">
        <v>127</v>
      </c>
      <c r="AB189" s="115" t="s">
        <v>1887</v>
      </c>
      <c r="AC189" s="117">
        <v>0</v>
      </c>
      <c r="AD189" s="117">
        <v>0</v>
      </c>
      <c r="AE189" s="117">
        <v>2</v>
      </c>
      <c r="AF189" s="117">
        <v>2</v>
      </c>
      <c r="AG189" s="118"/>
      <c r="AH189" s="118"/>
      <c r="AI189" s="118"/>
      <c r="AJ189" s="115" t="s">
        <v>2124</v>
      </c>
      <c r="AK189" s="115"/>
      <c r="AL189" s="115" t="s">
        <v>2125</v>
      </c>
      <c r="AM189" s="116"/>
      <c r="AN189" s="119"/>
      <c r="AO189" s="120"/>
      <c r="AP189" s="116"/>
      <c r="AQ189" s="119"/>
      <c r="AR189" s="120"/>
      <c r="AS189" s="116"/>
      <c r="AT189" s="121">
        <v>0</v>
      </c>
      <c r="AU189" s="120" t="s">
        <v>175</v>
      </c>
      <c r="AV189" s="117">
        <v>0</v>
      </c>
      <c r="AW189" s="121">
        <v>0</v>
      </c>
      <c r="AX189" s="120" t="s">
        <v>175</v>
      </c>
      <c r="AY189" s="122">
        <v>0</v>
      </c>
      <c r="AZ189" s="122">
        <v>0</v>
      </c>
      <c r="BA189" s="122">
        <v>0</v>
      </c>
      <c r="BB189" s="122">
        <v>0</v>
      </c>
      <c r="BC189" s="122">
        <v>0</v>
      </c>
      <c r="BD189" s="122">
        <v>0</v>
      </c>
      <c r="BE189" s="122">
        <v>0</v>
      </c>
      <c r="BF189" s="122">
        <v>0</v>
      </c>
      <c r="BG189" s="122">
        <v>0</v>
      </c>
      <c r="BH189" s="122">
        <v>0</v>
      </c>
      <c r="BI189" s="122">
        <v>0</v>
      </c>
      <c r="BJ189" s="122">
        <v>0</v>
      </c>
      <c r="BK189" s="122">
        <v>60000000</v>
      </c>
      <c r="BL189" s="122">
        <v>0</v>
      </c>
      <c r="BM189" s="122">
        <v>0</v>
      </c>
      <c r="BN189" s="122">
        <v>0</v>
      </c>
      <c r="BO189" s="122">
        <v>0</v>
      </c>
      <c r="BP189" s="122">
        <v>0</v>
      </c>
      <c r="BQ189" s="122">
        <v>0</v>
      </c>
      <c r="BR189" s="122">
        <v>0</v>
      </c>
      <c r="BS189" s="122">
        <v>0</v>
      </c>
      <c r="BT189" s="122">
        <v>60000000</v>
      </c>
      <c r="BU189" s="122">
        <v>0</v>
      </c>
      <c r="BV189" s="122">
        <v>60000000</v>
      </c>
      <c r="BW189" s="122">
        <v>0</v>
      </c>
      <c r="BX189" s="122">
        <v>0</v>
      </c>
      <c r="BY189" s="122">
        <v>0</v>
      </c>
      <c r="BZ189" s="122">
        <v>0</v>
      </c>
      <c r="CA189" s="122">
        <v>0</v>
      </c>
      <c r="CB189" s="122">
        <v>0</v>
      </c>
      <c r="CC189" s="122">
        <v>0</v>
      </c>
      <c r="CD189" s="122">
        <v>0</v>
      </c>
      <c r="CE189" s="122">
        <v>60000000</v>
      </c>
      <c r="CF189" s="122">
        <v>0</v>
      </c>
      <c r="CG189" s="122">
        <v>0</v>
      </c>
      <c r="CH189" s="122">
        <v>0</v>
      </c>
      <c r="CI189" s="122">
        <v>0</v>
      </c>
      <c r="CJ189" s="122">
        <v>0</v>
      </c>
      <c r="CK189" s="122">
        <v>0</v>
      </c>
      <c r="CL189" s="122">
        <v>0</v>
      </c>
      <c r="CM189" s="122">
        <v>0</v>
      </c>
      <c r="CN189" s="122">
        <v>0</v>
      </c>
      <c r="CO189" s="122">
        <v>0</v>
      </c>
      <c r="CP189" s="122">
        <v>0</v>
      </c>
      <c r="CQ189" s="122">
        <v>120000000</v>
      </c>
      <c r="CR189" s="115"/>
      <c r="CS189" s="115" t="s">
        <v>2126</v>
      </c>
    </row>
    <row r="190" spans="1:97" ht="70.349999999999994" hidden="1" customHeight="1" x14ac:dyDescent="0.25">
      <c r="A190" s="114" t="s">
        <v>2127</v>
      </c>
      <c r="B190" s="115" t="s">
        <v>374</v>
      </c>
      <c r="C190" s="115" t="s">
        <v>104</v>
      </c>
      <c r="D190" s="115" t="s">
        <v>1875</v>
      </c>
      <c r="E190" s="116" t="s">
        <v>1876</v>
      </c>
      <c r="F190" s="115" t="s">
        <v>126</v>
      </c>
      <c r="G190" s="115" t="s">
        <v>108</v>
      </c>
      <c r="H190" s="115" t="s">
        <v>1877</v>
      </c>
      <c r="I190" s="116" t="s">
        <v>1878</v>
      </c>
      <c r="J190" s="115" t="s">
        <v>1879</v>
      </c>
      <c r="K190" s="115" t="s">
        <v>1880</v>
      </c>
      <c r="L190" s="115" t="s">
        <v>775</v>
      </c>
      <c r="M190" s="115" t="s">
        <v>2072</v>
      </c>
      <c r="N190" s="115" t="s">
        <v>1882</v>
      </c>
      <c r="O190" s="115" t="s">
        <v>964</v>
      </c>
      <c r="P190" s="115" t="s">
        <v>2073</v>
      </c>
      <c r="Q190" s="115" t="s">
        <v>2074</v>
      </c>
      <c r="R190" s="115" t="s">
        <v>2128</v>
      </c>
      <c r="S190" s="115" t="s">
        <v>2129</v>
      </c>
      <c r="T190" s="115" t="s">
        <v>2130</v>
      </c>
      <c r="U190" s="115" t="s">
        <v>2131</v>
      </c>
      <c r="V190" s="115" t="s">
        <v>2132</v>
      </c>
      <c r="W190" s="115" t="s">
        <v>2133</v>
      </c>
      <c r="X190" s="115" t="s">
        <v>125</v>
      </c>
      <c r="Y190" s="115" t="s">
        <v>126</v>
      </c>
      <c r="Z190" s="117">
        <v>4</v>
      </c>
      <c r="AA190" s="115" t="s">
        <v>127</v>
      </c>
      <c r="AB190" s="115" t="s">
        <v>1887</v>
      </c>
      <c r="AC190" s="117">
        <v>0</v>
      </c>
      <c r="AD190" s="117">
        <v>0</v>
      </c>
      <c r="AE190" s="117">
        <v>2</v>
      </c>
      <c r="AF190" s="117">
        <v>2</v>
      </c>
      <c r="AG190" s="118"/>
      <c r="AH190" s="118"/>
      <c r="AI190" s="118"/>
      <c r="AJ190" s="115" t="s">
        <v>2117</v>
      </c>
      <c r="AK190" s="115"/>
      <c r="AL190" s="115" t="s">
        <v>2134</v>
      </c>
      <c r="AM190" s="116"/>
      <c r="AN190" s="119"/>
      <c r="AO190" s="120"/>
      <c r="AP190" s="116"/>
      <c r="AQ190" s="119"/>
      <c r="AR190" s="120"/>
      <c r="AS190" s="116"/>
      <c r="AT190" s="121">
        <v>0</v>
      </c>
      <c r="AU190" s="120" t="s">
        <v>175</v>
      </c>
      <c r="AV190" s="117">
        <v>0</v>
      </c>
      <c r="AW190" s="121">
        <v>0</v>
      </c>
      <c r="AX190" s="120" t="s">
        <v>175</v>
      </c>
      <c r="AY190" s="122">
        <v>0</v>
      </c>
      <c r="AZ190" s="122">
        <v>0</v>
      </c>
      <c r="BA190" s="122">
        <v>0</v>
      </c>
      <c r="BB190" s="122">
        <v>0</v>
      </c>
      <c r="BC190" s="122">
        <v>0</v>
      </c>
      <c r="BD190" s="122">
        <v>0</v>
      </c>
      <c r="BE190" s="122">
        <v>0</v>
      </c>
      <c r="BF190" s="122">
        <v>0</v>
      </c>
      <c r="BG190" s="122">
        <v>0</v>
      </c>
      <c r="BH190" s="122">
        <v>0</v>
      </c>
      <c r="BI190" s="122">
        <v>0</v>
      </c>
      <c r="BJ190" s="122">
        <v>0</v>
      </c>
      <c r="BK190" s="122">
        <v>50000000</v>
      </c>
      <c r="BL190" s="122">
        <v>0</v>
      </c>
      <c r="BM190" s="122">
        <v>0</v>
      </c>
      <c r="BN190" s="122">
        <v>0</v>
      </c>
      <c r="BO190" s="122">
        <v>0</v>
      </c>
      <c r="BP190" s="122">
        <v>0</v>
      </c>
      <c r="BQ190" s="122">
        <v>0</v>
      </c>
      <c r="BR190" s="122">
        <v>0</v>
      </c>
      <c r="BS190" s="122">
        <v>0</v>
      </c>
      <c r="BT190" s="122">
        <v>50000000</v>
      </c>
      <c r="BU190" s="122">
        <v>0</v>
      </c>
      <c r="BV190" s="122">
        <v>30000000</v>
      </c>
      <c r="BW190" s="122">
        <v>0</v>
      </c>
      <c r="BX190" s="122">
        <v>0</v>
      </c>
      <c r="BY190" s="122">
        <v>0</v>
      </c>
      <c r="BZ190" s="122">
        <v>0</v>
      </c>
      <c r="CA190" s="122">
        <v>0</v>
      </c>
      <c r="CB190" s="122">
        <v>0</v>
      </c>
      <c r="CC190" s="122">
        <v>0</v>
      </c>
      <c r="CD190" s="122">
        <v>0</v>
      </c>
      <c r="CE190" s="122">
        <v>30000000</v>
      </c>
      <c r="CF190" s="122">
        <v>0</v>
      </c>
      <c r="CG190" s="122">
        <v>30000000</v>
      </c>
      <c r="CH190" s="122">
        <v>0</v>
      </c>
      <c r="CI190" s="122">
        <v>0</v>
      </c>
      <c r="CJ190" s="122">
        <v>0</v>
      </c>
      <c r="CK190" s="122">
        <v>0</v>
      </c>
      <c r="CL190" s="122">
        <v>0</v>
      </c>
      <c r="CM190" s="122">
        <v>0</v>
      </c>
      <c r="CN190" s="122">
        <v>0</v>
      </c>
      <c r="CO190" s="122">
        <v>0</v>
      </c>
      <c r="CP190" s="122">
        <v>30000000</v>
      </c>
      <c r="CQ190" s="122">
        <v>110000000</v>
      </c>
      <c r="CR190" s="115"/>
      <c r="CS190" s="115" t="s">
        <v>2117</v>
      </c>
    </row>
    <row r="191" spans="1:97" ht="70.349999999999994" hidden="1" customHeight="1" x14ac:dyDescent="0.25">
      <c r="A191" s="114" t="s">
        <v>2135</v>
      </c>
      <c r="B191" s="115" t="s">
        <v>444</v>
      </c>
      <c r="C191" s="115" t="s">
        <v>104</v>
      </c>
      <c r="D191" s="115" t="s">
        <v>2136</v>
      </c>
      <c r="E191" s="116" t="s">
        <v>196</v>
      </c>
      <c r="F191" s="115" t="s">
        <v>126</v>
      </c>
      <c r="G191" s="115" t="s">
        <v>108</v>
      </c>
      <c r="H191" s="115" t="s">
        <v>1877</v>
      </c>
      <c r="I191" s="116" t="s">
        <v>179</v>
      </c>
      <c r="J191" s="115" t="s">
        <v>2071</v>
      </c>
      <c r="K191" s="115" t="s">
        <v>1880</v>
      </c>
      <c r="L191" s="115" t="s">
        <v>775</v>
      </c>
      <c r="M191" s="115" t="s">
        <v>2072</v>
      </c>
      <c r="N191" s="115" t="s">
        <v>1882</v>
      </c>
      <c r="O191" s="115" t="s">
        <v>964</v>
      </c>
      <c r="P191" s="115" t="s">
        <v>2073</v>
      </c>
      <c r="Q191" s="115" t="s">
        <v>2074</v>
      </c>
      <c r="R191" s="115" t="s">
        <v>2137</v>
      </c>
      <c r="S191" s="115" t="s">
        <v>2138</v>
      </c>
      <c r="T191" s="115" t="s">
        <v>2139</v>
      </c>
      <c r="U191" s="115" t="s">
        <v>2140</v>
      </c>
      <c r="V191" s="115" t="s">
        <v>2141</v>
      </c>
      <c r="W191" s="115" t="s">
        <v>2142</v>
      </c>
      <c r="X191" s="115" t="s">
        <v>125</v>
      </c>
      <c r="Y191" s="115" t="s">
        <v>126</v>
      </c>
      <c r="Z191" s="117">
        <v>4</v>
      </c>
      <c r="AA191" s="115" t="s">
        <v>127</v>
      </c>
      <c r="AB191" s="115" t="s">
        <v>1887</v>
      </c>
      <c r="AC191" s="117">
        <v>0</v>
      </c>
      <c r="AD191" s="117">
        <v>0</v>
      </c>
      <c r="AE191" s="117">
        <v>2</v>
      </c>
      <c r="AF191" s="117">
        <v>2</v>
      </c>
      <c r="AG191" s="118"/>
      <c r="AH191" s="118"/>
      <c r="AI191" s="118"/>
      <c r="AJ191" s="115" t="s">
        <v>2143</v>
      </c>
      <c r="AK191" s="115"/>
      <c r="AL191" s="115" t="s">
        <v>2144</v>
      </c>
      <c r="AM191" s="116"/>
      <c r="AN191" s="119"/>
      <c r="AO191" s="120"/>
      <c r="AP191" s="116"/>
      <c r="AQ191" s="119"/>
      <c r="AR191" s="120"/>
      <c r="AS191" s="116"/>
      <c r="AT191" s="121">
        <v>0</v>
      </c>
      <c r="AU191" s="120" t="s">
        <v>175</v>
      </c>
      <c r="AV191" s="117">
        <v>0</v>
      </c>
      <c r="AW191" s="121">
        <v>0</v>
      </c>
      <c r="AX191" s="120" t="s">
        <v>175</v>
      </c>
      <c r="AY191" s="122">
        <v>0</v>
      </c>
      <c r="AZ191" s="122">
        <v>0</v>
      </c>
      <c r="BA191" s="122">
        <v>0</v>
      </c>
      <c r="BB191" s="122">
        <v>0</v>
      </c>
      <c r="BC191" s="122">
        <v>0</v>
      </c>
      <c r="BD191" s="122">
        <v>0</v>
      </c>
      <c r="BE191" s="122">
        <v>0</v>
      </c>
      <c r="BF191" s="122">
        <v>0</v>
      </c>
      <c r="BG191" s="122">
        <v>0</v>
      </c>
      <c r="BH191" s="122">
        <v>0</v>
      </c>
      <c r="BI191" s="122">
        <v>0</v>
      </c>
      <c r="BJ191" s="122">
        <v>0</v>
      </c>
      <c r="BK191" s="122">
        <v>70000000</v>
      </c>
      <c r="BL191" s="122">
        <v>0</v>
      </c>
      <c r="BM191" s="122">
        <v>0</v>
      </c>
      <c r="BN191" s="122">
        <v>0</v>
      </c>
      <c r="BO191" s="122">
        <v>0</v>
      </c>
      <c r="BP191" s="122">
        <v>0</v>
      </c>
      <c r="BQ191" s="122">
        <v>0</v>
      </c>
      <c r="BR191" s="122">
        <v>0</v>
      </c>
      <c r="BS191" s="122">
        <v>0</v>
      </c>
      <c r="BT191" s="122">
        <v>70000000</v>
      </c>
      <c r="BU191" s="122">
        <v>0</v>
      </c>
      <c r="BV191" s="122">
        <v>0</v>
      </c>
      <c r="BW191" s="122">
        <v>0</v>
      </c>
      <c r="BX191" s="122">
        <v>0</v>
      </c>
      <c r="BY191" s="122">
        <v>0</v>
      </c>
      <c r="BZ191" s="122">
        <v>0</v>
      </c>
      <c r="CA191" s="122">
        <v>0</v>
      </c>
      <c r="CB191" s="122">
        <v>0</v>
      </c>
      <c r="CC191" s="122">
        <v>0</v>
      </c>
      <c r="CD191" s="122">
        <v>0</v>
      </c>
      <c r="CE191" s="122">
        <v>0</v>
      </c>
      <c r="CF191" s="122">
        <v>0</v>
      </c>
      <c r="CG191" s="122">
        <v>0</v>
      </c>
      <c r="CH191" s="122">
        <v>0</v>
      </c>
      <c r="CI191" s="122">
        <v>0</v>
      </c>
      <c r="CJ191" s="122">
        <v>0</v>
      </c>
      <c r="CK191" s="122">
        <v>0</v>
      </c>
      <c r="CL191" s="122">
        <v>0</v>
      </c>
      <c r="CM191" s="122">
        <v>0</v>
      </c>
      <c r="CN191" s="122">
        <v>0</v>
      </c>
      <c r="CO191" s="122">
        <v>0</v>
      </c>
      <c r="CP191" s="122">
        <v>0</v>
      </c>
      <c r="CQ191" s="122">
        <v>70000000</v>
      </c>
      <c r="CR191" s="115"/>
      <c r="CS191" s="115" t="s">
        <v>2145</v>
      </c>
    </row>
    <row r="192" spans="1:97" ht="70.349999999999994" hidden="1" customHeight="1" x14ac:dyDescent="0.25">
      <c r="A192" s="114" t="s">
        <v>2146</v>
      </c>
      <c r="B192" s="115" t="s">
        <v>463</v>
      </c>
      <c r="C192" s="115" t="s">
        <v>104</v>
      </c>
      <c r="D192" s="115" t="s">
        <v>1875</v>
      </c>
      <c r="E192" s="116" t="s">
        <v>1876</v>
      </c>
      <c r="F192" s="115" t="s">
        <v>126</v>
      </c>
      <c r="G192" s="115" t="s">
        <v>108</v>
      </c>
      <c r="H192" s="115" t="s">
        <v>1877</v>
      </c>
      <c r="I192" s="116" t="s">
        <v>1878</v>
      </c>
      <c r="J192" s="115" t="s">
        <v>1879</v>
      </c>
      <c r="K192" s="115" t="s">
        <v>1880</v>
      </c>
      <c r="L192" s="115" t="s">
        <v>775</v>
      </c>
      <c r="M192" s="115" t="s">
        <v>2072</v>
      </c>
      <c r="N192" s="115" t="s">
        <v>1882</v>
      </c>
      <c r="O192" s="115" t="s">
        <v>964</v>
      </c>
      <c r="P192" s="115" t="s">
        <v>2073</v>
      </c>
      <c r="Q192" s="115" t="s">
        <v>2074</v>
      </c>
      <c r="R192" s="115" t="s">
        <v>2147</v>
      </c>
      <c r="S192" s="115" t="s">
        <v>2148</v>
      </c>
      <c r="T192" s="115" t="s">
        <v>2149</v>
      </c>
      <c r="U192" s="115" t="s">
        <v>2150</v>
      </c>
      <c r="V192" s="115" t="s">
        <v>2151</v>
      </c>
      <c r="W192" s="115" t="s">
        <v>2152</v>
      </c>
      <c r="X192" s="115" t="s">
        <v>125</v>
      </c>
      <c r="Y192" s="115" t="s">
        <v>126</v>
      </c>
      <c r="Z192" s="117">
        <v>10</v>
      </c>
      <c r="AA192" s="115" t="s">
        <v>127</v>
      </c>
      <c r="AB192" s="115" t="s">
        <v>1887</v>
      </c>
      <c r="AC192" s="117">
        <v>2</v>
      </c>
      <c r="AD192" s="117">
        <v>0</v>
      </c>
      <c r="AE192" s="117">
        <v>4</v>
      </c>
      <c r="AF192" s="117">
        <v>4</v>
      </c>
      <c r="AG192" s="118" t="s">
        <v>2153</v>
      </c>
      <c r="AH192" s="118" t="s">
        <v>2154</v>
      </c>
      <c r="AI192" s="118" t="s">
        <v>2155</v>
      </c>
      <c r="AJ192" s="115" t="s">
        <v>2156</v>
      </c>
      <c r="AK192" s="115"/>
      <c r="AL192" s="115" t="s">
        <v>2157</v>
      </c>
      <c r="AM192" s="116">
        <v>2</v>
      </c>
      <c r="AN192" s="119">
        <v>1</v>
      </c>
      <c r="AO192" s="120" t="s">
        <v>135</v>
      </c>
      <c r="AP192" s="116">
        <v>10</v>
      </c>
      <c r="AQ192" s="119">
        <v>1</v>
      </c>
      <c r="AR192" s="120" t="s">
        <v>135</v>
      </c>
      <c r="AS192" s="116"/>
      <c r="AT192" s="121">
        <v>1</v>
      </c>
      <c r="AU192" s="120" t="s">
        <v>135</v>
      </c>
      <c r="AV192" s="117">
        <v>12</v>
      </c>
      <c r="AW192" s="121">
        <v>1</v>
      </c>
      <c r="AX192" s="120" t="s">
        <v>135</v>
      </c>
      <c r="AY192" s="122">
        <v>0</v>
      </c>
      <c r="AZ192" s="122">
        <v>15000000</v>
      </c>
      <c r="BA192" s="122">
        <v>0</v>
      </c>
      <c r="BB192" s="122">
        <v>0</v>
      </c>
      <c r="BC192" s="122">
        <v>0</v>
      </c>
      <c r="BD192" s="122">
        <v>0</v>
      </c>
      <c r="BE192" s="122">
        <v>0</v>
      </c>
      <c r="BF192" s="122">
        <v>0</v>
      </c>
      <c r="BG192" s="122">
        <v>0</v>
      </c>
      <c r="BH192" s="122">
        <v>0</v>
      </c>
      <c r="BI192" s="122">
        <v>15000000</v>
      </c>
      <c r="BJ192" s="122">
        <v>0</v>
      </c>
      <c r="BK192" s="122">
        <v>50000000</v>
      </c>
      <c r="BL192" s="122">
        <v>0</v>
      </c>
      <c r="BM192" s="122">
        <v>0</v>
      </c>
      <c r="BN192" s="122">
        <v>0</v>
      </c>
      <c r="BO192" s="122">
        <v>0</v>
      </c>
      <c r="BP192" s="122">
        <v>0</v>
      </c>
      <c r="BQ192" s="122">
        <v>0</v>
      </c>
      <c r="BR192" s="122">
        <v>0</v>
      </c>
      <c r="BS192" s="122">
        <v>0</v>
      </c>
      <c r="BT192" s="122">
        <v>50000000</v>
      </c>
      <c r="BU192" s="122">
        <v>0</v>
      </c>
      <c r="BV192" s="122">
        <v>50000000</v>
      </c>
      <c r="BW192" s="122">
        <v>0</v>
      </c>
      <c r="BX192" s="122">
        <v>0</v>
      </c>
      <c r="BY192" s="122">
        <v>0</v>
      </c>
      <c r="BZ192" s="122">
        <v>0</v>
      </c>
      <c r="CA192" s="122">
        <v>0</v>
      </c>
      <c r="CB192" s="122">
        <v>0</v>
      </c>
      <c r="CC192" s="122">
        <v>0</v>
      </c>
      <c r="CD192" s="122">
        <v>0</v>
      </c>
      <c r="CE192" s="122">
        <v>50000000</v>
      </c>
      <c r="CF192" s="122">
        <v>0</v>
      </c>
      <c r="CG192" s="122">
        <v>50000000</v>
      </c>
      <c r="CH192" s="122">
        <v>0</v>
      </c>
      <c r="CI192" s="122">
        <v>0</v>
      </c>
      <c r="CJ192" s="122">
        <v>0</v>
      </c>
      <c r="CK192" s="122">
        <v>0</v>
      </c>
      <c r="CL192" s="122">
        <v>0</v>
      </c>
      <c r="CM192" s="122">
        <v>0</v>
      </c>
      <c r="CN192" s="122">
        <v>0</v>
      </c>
      <c r="CO192" s="122">
        <v>0</v>
      </c>
      <c r="CP192" s="122">
        <v>50000000</v>
      </c>
      <c r="CQ192" s="122">
        <v>165000000</v>
      </c>
      <c r="CR192" s="115" t="s">
        <v>2158</v>
      </c>
      <c r="CS192" s="115" t="s">
        <v>2159</v>
      </c>
    </row>
    <row r="193" spans="1:97" ht="70.349999999999994" hidden="1" customHeight="1" x14ac:dyDescent="0.25">
      <c r="A193" s="114" t="s">
        <v>2160</v>
      </c>
      <c r="B193" s="115" t="s">
        <v>113</v>
      </c>
      <c r="C193" s="115" t="s">
        <v>104</v>
      </c>
      <c r="D193" s="115" t="s">
        <v>1875</v>
      </c>
      <c r="E193" s="116" t="s">
        <v>1876</v>
      </c>
      <c r="F193" s="115" t="s">
        <v>126</v>
      </c>
      <c r="G193" s="115" t="s">
        <v>108</v>
      </c>
      <c r="H193" s="115" t="s">
        <v>1877</v>
      </c>
      <c r="I193" s="116" t="s">
        <v>1878</v>
      </c>
      <c r="J193" s="115" t="s">
        <v>1879</v>
      </c>
      <c r="K193" s="115" t="s">
        <v>1880</v>
      </c>
      <c r="L193" s="115" t="s">
        <v>775</v>
      </c>
      <c r="M193" s="115" t="s">
        <v>2072</v>
      </c>
      <c r="N193" s="115" t="s">
        <v>2161</v>
      </c>
      <c r="O193" s="115" t="s">
        <v>989</v>
      </c>
      <c r="P193" s="115" t="s">
        <v>2162</v>
      </c>
      <c r="Q193" s="115" t="s">
        <v>2163</v>
      </c>
      <c r="R193" s="115" t="s">
        <v>2164</v>
      </c>
      <c r="S193" s="115" t="s">
        <v>2165</v>
      </c>
      <c r="T193" s="115" t="s">
        <v>1914</v>
      </c>
      <c r="U193" s="115" t="s">
        <v>2166</v>
      </c>
      <c r="V193" s="115" t="s">
        <v>2167</v>
      </c>
      <c r="W193" s="115" t="s">
        <v>149</v>
      </c>
      <c r="X193" s="115" t="s">
        <v>125</v>
      </c>
      <c r="Y193" s="115" t="s">
        <v>126</v>
      </c>
      <c r="Z193" s="117">
        <v>248</v>
      </c>
      <c r="AA193" s="115" t="s">
        <v>127</v>
      </c>
      <c r="AB193" s="115" t="s">
        <v>1887</v>
      </c>
      <c r="AC193" s="117">
        <v>248</v>
      </c>
      <c r="AD193" s="117">
        <v>0</v>
      </c>
      <c r="AE193" s="117">
        <v>0</v>
      </c>
      <c r="AF193" s="117">
        <v>0</v>
      </c>
      <c r="AG193" s="118" t="s">
        <v>2168</v>
      </c>
      <c r="AH193" s="118"/>
      <c r="AI193" s="118"/>
      <c r="AJ193" s="115"/>
      <c r="AK193" s="115"/>
      <c r="AL193" s="115"/>
      <c r="AM193" s="116">
        <v>248</v>
      </c>
      <c r="AN193" s="119">
        <v>1</v>
      </c>
      <c r="AO193" s="120" t="s">
        <v>135</v>
      </c>
      <c r="AP193" s="116"/>
      <c r="AQ193" s="119"/>
      <c r="AR193" s="120"/>
      <c r="AS193" s="116"/>
      <c r="AT193" s="121"/>
      <c r="AU193" s="120"/>
      <c r="AV193" s="117">
        <v>248</v>
      </c>
      <c r="AW193" s="121">
        <v>1</v>
      </c>
      <c r="AX193" s="120" t="s">
        <v>135</v>
      </c>
      <c r="AY193" s="122">
        <v>0</v>
      </c>
      <c r="AZ193" s="122">
        <v>0</v>
      </c>
      <c r="BA193" s="122">
        <v>0</v>
      </c>
      <c r="BB193" s="122">
        <v>0</v>
      </c>
      <c r="BC193" s="122">
        <v>0</v>
      </c>
      <c r="BD193" s="122">
        <v>0</v>
      </c>
      <c r="BE193" s="122">
        <v>0</v>
      </c>
      <c r="BF193" s="122">
        <v>0</v>
      </c>
      <c r="BG193" s="122">
        <v>2717000000</v>
      </c>
      <c r="BH193" s="122">
        <v>0</v>
      </c>
      <c r="BI193" s="122">
        <v>2717000000</v>
      </c>
      <c r="BJ193" s="122">
        <v>0</v>
      </c>
      <c r="BK193" s="122">
        <v>0</v>
      </c>
      <c r="BL193" s="122">
        <v>0</v>
      </c>
      <c r="BM193" s="122">
        <v>0</v>
      </c>
      <c r="BN193" s="122">
        <v>0</v>
      </c>
      <c r="BO193" s="122">
        <v>0</v>
      </c>
      <c r="BP193" s="122">
        <v>0</v>
      </c>
      <c r="BQ193" s="122">
        <v>0</v>
      </c>
      <c r="BR193" s="122">
        <v>0</v>
      </c>
      <c r="BS193" s="122">
        <v>0</v>
      </c>
      <c r="BT193" s="122">
        <v>0</v>
      </c>
      <c r="BU193" s="122">
        <v>0</v>
      </c>
      <c r="BV193" s="122">
        <v>0</v>
      </c>
      <c r="BW193" s="122">
        <v>0</v>
      </c>
      <c r="BX193" s="122">
        <v>0</v>
      </c>
      <c r="BY193" s="122">
        <v>0</v>
      </c>
      <c r="BZ193" s="122">
        <v>0</v>
      </c>
      <c r="CA193" s="122">
        <v>0</v>
      </c>
      <c r="CB193" s="122">
        <v>0</v>
      </c>
      <c r="CC193" s="122">
        <v>0</v>
      </c>
      <c r="CD193" s="122">
        <v>0</v>
      </c>
      <c r="CE193" s="122">
        <v>0</v>
      </c>
      <c r="CF193" s="122">
        <v>0</v>
      </c>
      <c r="CG193" s="122">
        <v>0</v>
      </c>
      <c r="CH193" s="122">
        <v>0</v>
      </c>
      <c r="CI193" s="122">
        <v>0</v>
      </c>
      <c r="CJ193" s="122">
        <v>0</v>
      </c>
      <c r="CK193" s="122">
        <v>0</v>
      </c>
      <c r="CL193" s="122">
        <v>0</v>
      </c>
      <c r="CM193" s="122">
        <v>0</v>
      </c>
      <c r="CN193" s="122">
        <v>0</v>
      </c>
      <c r="CO193" s="122">
        <v>0</v>
      </c>
      <c r="CP193" s="122">
        <v>0</v>
      </c>
      <c r="CQ193" s="122">
        <v>2717000000</v>
      </c>
      <c r="CR193" s="115"/>
      <c r="CS193" s="115"/>
    </row>
    <row r="194" spans="1:97" ht="70.349999999999994" hidden="1" customHeight="1" x14ac:dyDescent="0.25">
      <c r="A194" s="114" t="s">
        <v>2169</v>
      </c>
      <c r="B194" s="115" t="s">
        <v>103</v>
      </c>
      <c r="C194" s="115" t="s">
        <v>104</v>
      </c>
      <c r="D194" s="115" t="s">
        <v>2170</v>
      </c>
      <c r="E194" s="116" t="s">
        <v>2171</v>
      </c>
      <c r="F194" s="115" t="s">
        <v>126</v>
      </c>
      <c r="G194" s="115" t="s">
        <v>108</v>
      </c>
      <c r="H194" s="115" t="s">
        <v>2057</v>
      </c>
      <c r="I194" s="116" t="s">
        <v>2172</v>
      </c>
      <c r="J194" s="115" t="s">
        <v>2173</v>
      </c>
      <c r="K194" s="115" t="s">
        <v>1880</v>
      </c>
      <c r="L194" s="115" t="s">
        <v>446</v>
      </c>
      <c r="M194" s="115" t="s">
        <v>2174</v>
      </c>
      <c r="N194" s="115" t="s">
        <v>2161</v>
      </c>
      <c r="O194" s="115" t="s">
        <v>989</v>
      </c>
      <c r="P194" s="115" t="s">
        <v>2162</v>
      </c>
      <c r="Q194" s="115" t="s">
        <v>2163</v>
      </c>
      <c r="R194" s="115" t="s">
        <v>2175</v>
      </c>
      <c r="S194" s="115" t="s">
        <v>2176</v>
      </c>
      <c r="T194" s="115" t="s">
        <v>2177</v>
      </c>
      <c r="U194" s="115" t="s">
        <v>2178</v>
      </c>
      <c r="V194" s="115" t="s">
        <v>2179</v>
      </c>
      <c r="W194" s="115" t="s">
        <v>149</v>
      </c>
      <c r="X194" s="115" t="s">
        <v>125</v>
      </c>
      <c r="Y194" s="115" t="s">
        <v>126</v>
      </c>
      <c r="Z194" s="117">
        <v>100</v>
      </c>
      <c r="AA194" s="115" t="s">
        <v>127</v>
      </c>
      <c r="AB194" s="115" t="s">
        <v>1887</v>
      </c>
      <c r="AC194" s="117">
        <v>0</v>
      </c>
      <c r="AD194" s="117">
        <v>0</v>
      </c>
      <c r="AE194" s="117">
        <v>50</v>
      </c>
      <c r="AF194" s="117">
        <v>50</v>
      </c>
      <c r="AG194" s="118"/>
      <c r="AH194" s="118"/>
      <c r="AI194" s="118"/>
      <c r="AJ194" s="115" t="s">
        <v>2180</v>
      </c>
      <c r="AK194" s="115"/>
      <c r="AL194" s="115" t="s">
        <v>2181</v>
      </c>
      <c r="AM194" s="116"/>
      <c r="AN194" s="119"/>
      <c r="AO194" s="120"/>
      <c r="AP194" s="116"/>
      <c r="AQ194" s="119"/>
      <c r="AR194" s="120"/>
      <c r="AS194" s="116"/>
      <c r="AT194" s="121">
        <v>0</v>
      </c>
      <c r="AU194" s="120" t="s">
        <v>175</v>
      </c>
      <c r="AV194" s="117">
        <v>0</v>
      </c>
      <c r="AW194" s="121">
        <v>0</v>
      </c>
      <c r="AX194" s="120" t="s">
        <v>175</v>
      </c>
      <c r="AY194" s="122">
        <v>0</v>
      </c>
      <c r="AZ194" s="122">
        <v>20000000</v>
      </c>
      <c r="BA194" s="122">
        <v>0</v>
      </c>
      <c r="BB194" s="122">
        <v>0</v>
      </c>
      <c r="BC194" s="122">
        <v>0</v>
      </c>
      <c r="BD194" s="122">
        <v>0</v>
      </c>
      <c r="BE194" s="122">
        <v>0</v>
      </c>
      <c r="BF194" s="122">
        <v>0</v>
      </c>
      <c r="BG194" s="122">
        <v>0</v>
      </c>
      <c r="BH194" s="122">
        <v>0</v>
      </c>
      <c r="BI194" s="122">
        <v>20000000</v>
      </c>
      <c r="BJ194" s="122">
        <v>0</v>
      </c>
      <c r="BK194" s="122">
        <v>30000000</v>
      </c>
      <c r="BL194" s="122">
        <v>0</v>
      </c>
      <c r="BM194" s="122">
        <v>0</v>
      </c>
      <c r="BN194" s="122">
        <v>0</v>
      </c>
      <c r="BO194" s="122">
        <v>0</v>
      </c>
      <c r="BP194" s="122">
        <v>0</v>
      </c>
      <c r="BQ194" s="122">
        <v>0</v>
      </c>
      <c r="BR194" s="122">
        <v>0</v>
      </c>
      <c r="BS194" s="122">
        <v>0</v>
      </c>
      <c r="BT194" s="122">
        <v>30000000</v>
      </c>
      <c r="BU194" s="122">
        <v>0</v>
      </c>
      <c r="BV194" s="122">
        <v>30000000</v>
      </c>
      <c r="BW194" s="122">
        <v>0</v>
      </c>
      <c r="BX194" s="122">
        <v>0</v>
      </c>
      <c r="BY194" s="122">
        <v>0</v>
      </c>
      <c r="BZ194" s="122">
        <v>0</v>
      </c>
      <c r="CA194" s="122">
        <v>0</v>
      </c>
      <c r="CB194" s="122">
        <v>0</v>
      </c>
      <c r="CC194" s="122">
        <v>0</v>
      </c>
      <c r="CD194" s="122">
        <v>0</v>
      </c>
      <c r="CE194" s="122">
        <v>30000000</v>
      </c>
      <c r="CF194" s="122">
        <v>0</v>
      </c>
      <c r="CG194" s="122">
        <v>40000000</v>
      </c>
      <c r="CH194" s="122">
        <v>0</v>
      </c>
      <c r="CI194" s="122">
        <v>0</v>
      </c>
      <c r="CJ194" s="122">
        <v>0</v>
      </c>
      <c r="CK194" s="122">
        <v>0</v>
      </c>
      <c r="CL194" s="122">
        <v>0</v>
      </c>
      <c r="CM194" s="122">
        <v>0</v>
      </c>
      <c r="CN194" s="122">
        <v>0</v>
      </c>
      <c r="CO194" s="122">
        <v>0</v>
      </c>
      <c r="CP194" s="122">
        <v>40000000</v>
      </c>
      <c r="CQ194" s="122">
        <v>120000000</v>
      </c>
      <c r="CR194" s="115"/>
      <c r="CS194" s="115" t="s">
        <v>2182</v>
      </c>
    </row>
    <row r="195" spans="1:97" ht="70.349999999999994" hidden="1" customHeight="1" x14ac:dyDescent="0.25">
      <c r="A195" s="114" t="s">
        <v>2183</v>
      </c>
      <c r="B195" s="115" t="s">
        <v>139</v>
      </c>
      <c r="C195" s="115" t="s">
        <v>104</v>
      </c>
      <c r="D195" s="115" t="s">
        <v>2170</v>
      </c>
      <c r="E195" s="116" t="s">
        <v>2171</v>
      </c>
      <c r="F195" s="115" t="s">
        <v>126</v>
      </c>
      <c r="G195" s="115" t="s">
        <v>108</v>
      </c>
      <c r="H195" s="115" t="s">
        <v>2057</v>
      </c>
      <c r="I195" s="116" t="s">
        <v>2172</v>
      </c>
      <c r="J195" s="115" t="s">
        <v>2173</v>
      </c>
      <c r="K195" s="115" t="s">
        <v>1880</v>
      </c>
      <c r="L195" s="115" t="s">
        <v>446</v>
      </c>
      <c r="M195" s="115" t="s">
        <v>2174</v>
      </c>
      <c r="N195" s="115" t="s">
        <v>2161</v>
      </c>
      <c r="O195" s="115" t="s">
        <v>989</v>
      </c>
      <c r="P195" s="115" t="s">
        <v>2162</v>
      </c>
      <c r="Q195" s="115" t="s">
        <v>2163</v>
      </c>
      <c r="R195" s="115" t="s">
        <v>2184</v>
      </c>
      <c r="S195" s="115" t="s">
        <v>2185</v>
      </c>
      <c r="T195" s="115" t="s">
        <v>2186</v>
      </c>
      <c r="U195" s="115" t="s">
        <v>2187</v>
      </c>
      <c r="V195" s="115" t="s">
        <v>2188</v>
      </c>
      <c r="W195" s="115" t="s">
        <v>454</v>
      </c>
      <c r="X195" s="115" t="s">
        <v>125</v>
      </c>
      <c r="Y195" s="115" t="s">
        <v>126</v>
      </c>
      <c r="Z195" s="117">
        <v>4</v>
      </c>
      <c r="AA195" s="115" t="s">
        <v>127</v>
      </c>
      <c r="AB195" s="115" t="s">
        <v>1887</v>
      </c>
      <c r="AC195" s="117">
        <v>0</v>
      </c>
      <c r="AD195" s="117">
        <v>0</v>
      </c>
      <c r="AE195" s="117">
        <v>2</v>
      </c>
      <c r="AF195" s="117">
        <v>2</v>
      </c>
      <c r="AG195" s="118"/>
      <c r="AH195" s="118"/>
      <c r="AI195" s="118"/>
      <c r="AJ195" s="115" t="s">
        <v>2189</v>
      </c>
      <c r="AK195" s="115"/>
      <c r="AL195" s="115" t="s">
        <v>2190</v>
      </c>
      <c r="AM195" s="116"/>
      <c r="AN195" s="119"/>
      <c r="AO195" s="120"/>
      <c r="AP195" s="116"/>
      <c r="AQ195" s="119"/>
      <c r="AR195" s="120"/>
      <c r="AS195" s="116"/>
      <c r="AT195" s="121">
        <v>0</v>
      </c>
      <c r="AU195" s="120" t="s">
        <v>175</v>
      </c>
      <c r="AV195" s="117">
        <v>0</v>
      </c>
      <c r="AW195" s="121">
        <v>0</v>
      </c>
      <c r="AX195" s="120" t="s">
        <v>175</v>
      </c>
      <c r="AY195" s="122">
        <v>0</v>
      </c>
      <c r="AZ195" s="122">
        <v>0</v>
      </c>
      <c r="BA195" s="122">
        <v>0</v>
      </c>
      <c r="BB195" s="122">
        <v>0</v>
      </c>
      <c r="BC195" s="122">
        <v>0</v>
      </c>
      <c r="BD195" s="122">
        <v>0</v>
      </c>
      <c r="BE195" s="122">
        <v>0</v>
      </c>
      <c r="BF195" s="122">
        <v>0</v>
      </c>
      <c r="BG195" s="122">
        <v>0</v>
      </c>
      <c r="BH195" s="122">
        <v>0</v>
      </c>
      <c r="BI195" s="122">
        <v>0</v>
      </c>
      <c r="BJ195" s="122">
        <v>0</v>
      </c>
      <c r="BK195" s="122">
        <v>30000000</v>
      </c>
      <c r="BL195" s="122">
        <v>0</v>
      </c>
      <c r="BM195" s="122">
        <v>0</v>
      </c>
      <c r="BN195" s="122">
        <v>0</v>
      </c>
      <c r="BO195" s="122">
        <v>0</v>
      </c>
      <c r="BP195" s="122">
        <v>0</v>
      </c>
      <c r="BQ195" s="122">
        <v>0</v>
      </c>
      <c r="BR195" s="122">
        <v>0</v>
      </c>
      <c r="BS195" s="122">
        <v>0</v>
      </c>
      <c r="BT195" s="122">
        <v>30000000</v>
      </c>
      <c r="BU195" s="122">
        <v>0</v>
      </c>
      <c r="BV195" s="122">
        <v>30000000</v>
      </c>
      <c r="BW195" s="122">
        <v>0</v>
      </c>
      <c r="BX195" s="122">
        <v>0</v>
      </c>
      <c r="BY195" s="122">
        <v>0</v>
      </c>
      <c r="BZ195" s="122">
        <v>0</v>
      </c>
      <c r="CA195" s="122">
        <v>0</v>
      </c>
      <c r="CB195" s="122">
        <v>0</v>
      </c>
      <c r="CC195" s="122">
        <v>0</v>
      </c>
      <c r="CD195" s="122">
        <v>0</v>
      </c>
      <c r="CE195" s="122">
        <v>30000000</v>
      </c>
      <c r="CF195" s="122">
        <v>0</v>
      </c>
      <c r="CG195" s="122">
        <v>30000000</v>
      </c>
      <c r="CH195" s="122">
        <v>0</v>
      </c>
      <c r="CI195" s="122">
        <v>0</v>
      </c>
      <c r="CJ195" s="122">
        <v>0</v>
      </c>
      <c r="CK195" s="122">
        <v>0</v>
      </c>
      <c r="CL195" s="122">
        <v>0</v>
      </c>
      <c r="CM195" s="122">
        <v>0</v>
      </c>
      <c r="CN195" s="122">
        <v>0</v>
      </c>
      <c r="CO195" s="122">
        <v>0</v>
      </c>
      <c r="CP195" s="122">
        <v>30000000</v>
      </c>
      <c r="CQ195" s="122">
        <v>90000000</v>
      </c>
      <c r="CR195" s="115"/>
      <c r="CS195" s="115" t="s">
        <v>2191</v>
      </c>
    </row>
    <row r="196" spans="1:97" ht="70.349999999999994" hidden="1" customHeight="1" x14ac:dyDescent="0.25">
      <c r="A196" s="114" t="s">
        <v>2192</v>
      </c>
      <c r="B196" s="115" t="s">
        <v>179</v>
      </c>
      <c r="C196" s="115" t="s">
        <v>104</v>
      </c>
      <c r="D196" s="115" t="s">
        <v>2170</v>
      </c>
      <c r="E196" s="116" t="s">
        <v>2171</v>
      </c>
      <c r="F196" s="115" t="s">
        <v>126</v>
      </c>
      <c r="G196" s="115" t="s">
        <v>108</v>
      </c>
      <c r="H196" s="115" t="s">
        <v>2057</v>
      </c>
      <c r="I196" s="116" t="s">
        <v>2172</v>
      </c>
      <c r="J196" s="115" t="s">
        <v>2173</v>
      </c>
      <c r="K196" s="115" t="s">
        <v>1880</v>
      </c>
      <c r="L196" s="115" t="s">
        <v>446</v>
      </c>
      <c r="M196" s="115" t="s">
        <v>2174</v>
      </c>
      <c r="N196" s="115" t="s">
        <v>2161</v>
      </c>
      <c r="O196" s="115" t="s">
        <v>989</v>
      </c>
      <c r="P196" s="115" t="s">
        <v>2162</v>
      </c>
      <c r="Q196" s="115" t="s">
        <v>2163</v>
      </c>
      <c r="R196" s="115" t="s">
        <v>2193</v>
      </c>
      <c r="S196" s="115" t="s">
        <v>2194</v>
      </c>
      <c r="T196" s="115" t="s">
        <v>2195</v>
      </c>
      <c r="U196" s="115" t="s">
        <v>2196</v>
      </c>
      <c r="V196" s="115" t="s">
        <v>2197</v>
      </c>
      <c r="W196" s="115" t="s">
        <v>2198</v>
      </c>
      <c r="X196" s="115" t="s">
        <v>125</v>
      </c>
      <c r="Y196" s="115" t="s">
        <v>126</v>
      </c>
      <c r="Z196" s="117">
        <v>3</v>
      </c>
      <c r="AA196" s="115" t="s">
        <v>127</v>
      </c>
      <c r="AB196" s="115" t="s">
        <v>1887</v>
      </c>
      <c r="AC196" s="117">
        <v>0</v>
      </c>
      <c r="AD196" s="117">
        <v>0</v>
      </c>
      <c r="AE196" s="117">
        <v>1</v>
      </c>
      <c r="AF196" s="117">
        <v>2</v>
      </c>
      <c r="AG196" s="118"/>
      <c r="AH196" s="118"/>
      <c r="AI196" s="118"/>
      <c r="AJ196" s="115" t="s">
        <v>2199</v>
      </c>
      <c r="AK196" s="115"/>
      <c r="AL196" s="115" t="s">
        <v>2200</v>
      </c>
      <c r="AM196" s="116"/>
      <c r="AN196" s="119"/>
      <c r="AO196" s="120"/>
      <c r="AP196" s="116"/>
      <c r="AQ196" s="119"/>
      <c r="AR196" s="120"/>
      <c r="AS196" s="116"/>
      <c r="AT196" s="121">
        <v>0</v>
      </c>
      <c r="AU196" s="120" t="s">
        <v>175</v>
      </c>
      <c r="AV196" s="117">
        <v>0</v>
      </c>
      <c r="AW196" s="121">
        <v>0</v>
      </c>
      <c r="AX196" s="120" t="s">
        <v>175</v>
      </c>
      <c r="AY196" s="122">
        <v>0</v>
      </c>
      <c r="AZ196" s="122">
        <v>0</v>
      </c>
      <c r="BA196" s="122">
        <v>0</v>
      </c>
      <c r="BB196" s="122">
        <v>0</v>
      </c>
      <c r="BC196" s="122">
        <v>0</v>
      </c>
      <c r="BD196" s="122">
        <v>0</v>
      </c>
      <c r="BE196" s="122">
        <v>0</v>
      </c>
      <c r="BF196" s="122">
        <v>0</v>
      </c>
      <c r="BG196" s="122">
        <v>0</v>
      </c>
      <c r="BH196" s="122">
        <v>0</v>
      </c>
      <c r="BI196" s="122">
        <v>0</v>
      </c>
      <c r="BJ196" s="122">
        <v>0</v>
      </c>
      <c r="BK196" s="122">
        <v>40000000</v>
      </c>
      <c r="BL196" s="122">
        <v>0</v>
      </c>
      <c r="BM196" s="122">
        <v>0</v>
      </c>
      <c r="BN196" s="122">
        <v>0</v>
      </c>
      <c r="BO196" s="122">
        <v>0</v>
      </c>
      <c r="BP196" s="122">
        <v>0</v>
      </c>
      <c r="BQ196" s="122">
        <v>0</v>
      </c>
      <c r="BR196" s="122">
        <v>0</v>
      </c>
      <c r="BS196" s="122">
        <v>0</v>
      </c>
      <c r="BT196" s="122">
        <v>40000000</v>
      </c>
      <c r="BU196" s="122">
        <v>0</v>
      </c>
      <c r="BV196" s="122">
        <v>40000000</v>
      </c>
      <c r="BW196" s="122">
        <v>0</v>
      </c>
      <c r="BX196" s="122">
        <v>0</v>
      </c>
      <c r="BY196" s="122">
        <v>0</v>
      </c>
      <c r="BZ196" s="122">
        <v>0</v>
      </c>
      <c r="CA196" s="122">
        <v>0</v>
      </c>
      <c r="CB196" s="122">
        <v>0</v>
      </c>
      <c r="CC196" s="122">
        <v>0</v>
      </c>
      <c r="CD196" s="122">
        <v>0</v>
      </c>
      <c r="CE196" s="122">
        <v>40000000</v>
      </c>
      <c r="CF196" s="122">
        <v>0</v>
      </c>
      <c r="CG196" s="122">
        <v>40000000</v>
      </c>
      <c r="CH196" s="122">
        <v>0</v>
      </c>
      <c r="CI196" s="122">
        <v>0</v>
      </c>
      <c r="CJ196" s="122">
        <v>0</v>
      </c>
      <c r="CK196" s="122">
        <v>0</v>
      </c>
      <c r="CL196" s="122">
        <v>0</v>
      </c>
      <c r="CM196" s="122">
        <v>0</v>
      </c>
      <c r="CN196" s="122">
        <v>0</v>
      </c>
      <c r="CO196" s="122">
        <v>0</v>
      </c>
      <c r="CP196" s="122">
        <v>40000000</v>
      </c>
      <c r="CQ196" s="122">
        <v>120000000</v>
      </c>
      <c r="CR196" s="115"/>
      <c r="CS196" s="115" t="s">
        <v>2201</v>
      </c>
    </row>
    <row r="197" spans="1:97" ht="70.349999999999994" hidden="1" customHeight="1" x14ac:dyDescent="0.25">
      <c r="A197" s="114" t="s">
        <v>2202</v>
      </c>
      <c r="B197" s="115" t="s">
        <v>254</v>
      </c>
      <c r="C197" s="115" t="s">
        <v>104</v>
      </c>
      <c r="D197" s="115" t="s">
        <v>2170</v>
      </c>
      <c r="E197" s="116" t="s">
        <v>2171</v>
      </c>
      <c r="F197" s="115" t="s">
        <v>126</v>
      </c>
      <c r="G197" s="115" t="s">
        <v>108</v>
      </c>
      <c r="H197" s="115" t="s">
        <v>2057</v>
      </c>
      <c r="I197" s="116" t="s">
        <v>2172</v>
      </c>
      <c r="J197" s="115" t="s">
        <v>2203</v>
      </c>
      <c r="K197" s="115" t="s">
        <v>1880</v>
      </c>
      <c r="L197" s="115" t="s">
        <v>446</v>
      </c>
      <c r="M197" s="115" t="s">
        <v>2174</v>
      </c>
      <c r="N197" s="115" t="s">
        <v>2161</v>
      </c>
      <c r="O197" s="115" t="s">
        <v>989</v>
      </c>
      <c r="P197" s="115" t="s">
        <v>2162</v>
      </c>
      <c r="Q197" s="115" t="s">
        <v>2163</v>
      </c>
      <c r="R197" s="115" t="s">
        <v>144</v>
      </c>
      <c r="S197" s="115" t="s">
        <v>2204</v>
      </c>
      <c r="T197" s="115" t="s">
        <v>2205</v>
      </c>
      <c r="U197" s="115" t="s">
        <v>2206</v>
      </c>
      <c r="V197" s="115" t="s">
        <v>2207</v>
      </c>
      <c r="W197" s="115" t="s">
        <v>1980</v>
      </c>
      <c r="X197" s="115" t="s">
        <v>125</v>
      </c>
      <c r="Y197" s="115" t="s">
        <v>126</v>
      </c>
      <c r="Z197" s="117">
        <v>30</v>
      </c>
      <c r="AA197" s="115" t="s">
        <v>127</v>
      </c>
      <c r="AB197" s="115" t="s">
        <v>1887</v>
      </c>
      <c r="AC197" s="117">
        <v>0</v>
      </c>
      <c r="AD197" s="117">
        <v>0</v>
      </c>
      <c r="AE197" s="117">
        <v>15</v>
      </c>
      <c r="AF197" s="117">
        <v>15</v>
      </c>
      <c r="AG197" s="118"/>
      <c r="AH197" s="118"/>
      <c r="AI197" s="118"/>
      <c r="AJ197" s="115" t="s">
        <v>2208</v>
      </c>
      <c r="AK197" s="115"/>
      <c r="AL197" s="115" t="s">
        <v>2209</v>
      </c>
      <c r="AM197" s="116"/>
      <c r="AN197" s="119"/>
      <c r="AO197" s="120"/>
      <c r="AP197" s="116"/>
      <c r="AQ197" s="119"/>
      <c r="AR197" s="120"/>
      <c r="AS197" s="116"/>
      <c r="AT197" s="121">
        <v>0</v>
      </c>
      <c r="AU197" s="120" t="s">
        <v>175</v>
      </c>
      <c r="AV197" s="117">
        <v>0</v>
      </c>
      <c r="AW197" s="121">
        <v>0</v>
      </c>
      <c r="AX197" s="120" t="s">
        <v>175</v>
      </c>
      <c r="AY197" s="122">
        <v>0</v>
      </c>
      <c r="AZ197" s="122">
        <v>0</v>
      </c>
      <c r="BA197" s="122">
        <v>0</v>
      </c>
      <c r="BB197" s="122">
        <v>0</v>
      </c>
      <c r="BC197" s="122">
        <v>0</v>
      </c>
      <c r="BD197" s="122">
        <v>0</v>
      </c>
      <c r="BE197" s="122">
        <v>0</v>
      </c>
      <c r="BF197" s="122">
        <v>0</v>
      </c>
      <c r="BG197" s="122">
        <v>0</v>
      </c>
      <c r="BH197" s="122">
        <v>0</v>
      </c>
      <c r="BI197" s="122">
        <v>0</v>
      </c>
      <c r="BJ197" s="122">
        <v>1400000000</v>
      </c>
      <c r="BK197" s="122">
        <v>0</v>
      </c>
      <c r="BL197" s="122">
        <v>0</v>
      </c>
      <c r="BM197" s="122">
        <v>0</v>
      </c>
      <c r="BN197" s="122">
        <v>0</v>
      </c>
      <c r="BO197" s="122">
        <v>0</v>
      </c>
      <c r="BP197" s="122">
        <v>0</v>
      </c>
      <c r="BQ197" s="122">
        <v>0</v>
      </c>
      <c r="BR197" s="122">
        <v>0</v>
      </c>
      <c r="BS197" s="122">
        <v>2100000000</v>
      </c>
      <c r="BT197" s="122">
        <v>3500000000</v>
      </c>
      <c r="BU197" s="122">
        <v>0</v>
      </c>
      <c r="BV197" s="122">
        <v>0</v>
      </c>
      <c r="BW197" s="122">
        <v>0</v>
      </c>
      <c r="BX197" s="122">
        <v>0</v>
      </c>
      <c r="BY197" s="122">
        <v>0</v>
      </c>
      <c r="BZ197" s="122">
        <v>0</v>
      </c>
      <c r="CA197" s="122">
        <v>0</v>
      </c>
      <c r="CB197" s="122">
        <v>0</v>
      </c>
      <c r="CC197" s="122">
        <v>0</v>
      </c>
      <c r="CD197" s="122">
        <v>0</v>
      </c>
      <c r="CE197" s="122">
        <v>0</v>
      </c>
      <c r="CF197" s="122">
        <v>0</v>
      </c>
      <c r="CG197" s="122">
        <v>0</v>
      </c>
      <c r="CH197" s="122">
        <v>0</v>
      </c>
      <c r="CI197" s="122">
        <v>0</v>
      </c>
      <c r="CJ197" s="122">
        <v>0</v>
      </c>
      <c r="CK197" s="122">
        <v>0</v>
      </c>
      <c r="CL197" s="122">
        <v>0</v>
      </c>
      <c r="CM197" s="122">
        <v>0</v>
      </c>
      <c r="CN197" s="122">
        <v>0</v>
      </c>
      <c r="CO197" s="122">
        <v>0</v>
      </c>
      <c r="CP197" s="122">
        <v>0</v>
      </c>
      <c r="CQ197" s="122">
        <v>3500000000</v>
      </c>
      <c r="CR197" s="115"/>
      <c r="CS197" s="115" t="s">
        <v>2210</v>
      </c>
    </row>
    <row r="198" spans="1:97" ht="70.349999999999994" hidden="1" customHeight="1" x14ac:dyDescent="0.25">
      <c r="A198" s="114" t="s">
        <v>2211</v>
      </c>
      <c r="B198" s="115" t="s">
        <v>113</v>
      </c>
      <c r="C198" s="115" t="s">
        <v>104</v>
      </c>
      <c r="D198" s="115" t="s">
        <v>2212</v>
      </c>
      <c r="E198" s="116" t="s">
        <v>2213</v>
      </c>
      <c r="F198" s="115" t="s">
        <v>2214</v>
      </c>
      <c r="G198" s="115" t="s">
        <v>552</v>
      </c>
      <c r="H198" s="115" t="s">
        <v>2215</v>
      </c>
      <c r="I198" s="116" t="s">
        <v>2216</v>
      </c>
      <c r="J198" s="115" t="s">
        <v>2217</v>
      </c>
      <c r="K198" s="115" t="s">
        <v>1880</v>
      </c>
      <c r="L198" s="115" t="s">
        <v>795</v>
      </c>
      <c r="M198" s="115" t="s">
        <v>2218</v>
      </c>
      <c r="N198" s="115" t="s">
        <v>140</v>
      </c>
      <c r="O198" s="115" t="s">
        <v>141</v>
      </c>
      <c r="P198" s="115" t="s">
        <v>142</v>
      </c>
      <c r="Q198" s="115" t="s">
        <v>143</v>
      </c>
      <c r="R198" s="115" t="s">
        <v>874</v>
      </c>
      <c r="S198" s="115" t="s">
        <v>2219</v>
      </c>
      <c r="T198" s="115" t="s">
        <v>2220</v>
      </c>
      <c r="U198" s="115" t="s">
        <v>2221</v>
      </c>
      <c r="V198" s="115" t="s">
        <v>2222</v>
      </c>
      <c r="W198" s="115" t="s">
        <v>2223</v>
      </c>
      <c r="X198" s="115" t="s">
        <v>125</v>
      </c>
      <c r="Y198" s="115" t="s">
        <v>126</v>
      </c>
      <c r="Z198" s="117">
        <v>1</v>
      </c>
      <c r="AA198" s="115" t="s">
        <v>127</v>
      </c>
      <c r="AB198" s="115" t="s">
        <v>1887</v>
      </c>
      <c r="AC198" s="117">
        <v>0</v>
      </c>
      <c r="AD198" s="117">
        <v>0</v>
      </c>
      <c r="AE198" s="117">
        <v>1</v>
      </c>
      <c r="AF198" s="117">
        <v>0</v>
      </c>
      <c r="AG198" s="118"/>
      <c r="AH198" s="118"/>
      <c r="AI198" s="118"/>
      <c r="AJ198" s="115" t="s">
        <v>2224</v>
      </c>
      <c r="AK198" s="115"/>
      <c r="AL198" s="115"/>
      <c r="AM198" s="116"/>
      <c r="AN198" s="119"/>
      <c r="AO198" s="120"/>
      <c r="AP198" s="116"/>
      <c r="AQ198" s="119"/>
      <c r="AR198" s="120"/>
      <c r="AS198" s="116"/>
      <c r="AT198" s="121">
        <v>0</v>
      </c>
      <c r="AU198" s="120" t="s">
        <v>175</v>
      </c>
      <c r="AV198" s="117">
        <v>0</v>
      </c>
      <c r="AW198" s="121">
        <v>0</v>
      </c>
      <c r="AX198" s="120" t="s">
        <v>175</v>
      </c>
      <c r="AY198" s="122">
        <v>0</v>
      </c>
      <c r="AZ198" s="122">
        <v>0</v>
      </c>
      <c r="BA198" s="122">
        <v>0</v>
      </c>
      <c r="BB198" s="122">
        <v>0</v>
      </c>
      <c r="BC198" s="122">
        <v>0</v>
      </c>
      <c r="BD198" s="122">
        <v>0</v>
      </c>
      <c r="BE198" s="122">
        <v>0</v>
      </c>
      <c r="BF198" s="122">
        <v>0</v>
      </c>
      <c r="BG198" s="122">
        <v>0</v>
      </c>
      <c r="BH198" s="122">
        <v>0</v>
      </c>
      <c r="BI198" s="122">
        <v>0</v>
      </c>
      <c r="BJ198" s="122">
        <v>0</v>
      </c>
      <c r="BK198" s="122">
        <v>60000000</v>
      </c>
      <c r="BL198" s="122">
        <v>0</v>
      </c>
      <c r="BM198" s="122">
        <v>0</v>
      </c>
      <c r="BN198" s="122">
        <v>0</v>
      </c>
      <c r="BO198" s="122">
        <v>0</v>
      </c>
      <c r="BP198" s="122">
        <v>0</v>
      </c>
      <c r="BQ198" s="122">
        <v>0</v>
      </c>
      <c r="BR198" s="122">
        <v>0</v>
      </c>
      <c r="BS198" s="122">
        <v>0</v>
      </c>
      <c r="BT198" s="122">
        <v>60000000</v>
      </c>
      <c r="BU198" s="122">
        <v>0</v>
      </c>
      <c r="BV198" s="122">
        <v>0</v>
      </c>
      <c r="BW198" s="122">
        <v>0</v>
      </c>
      <c r="BX198" s="122">
        <v>0</v>
      </c>
      <c r="BY198" s="122">
        <v>0</v>
      </c>
      <c r="BZ198" s="122">
        <v>0</v>
      </c>
      <c r="CA198" s="122">
        <v>0</v>
      </c>
      <c r="CB198" s="122">
        <v>0</v>
      </c>
      <c r="CC198" s="122">
        <v>0</v>
      </c>
      <c r="CD198" s="122">
        <v>0</v>
      </c>
      <c r="CE198" s="122">
        <v>0</v>
      </c>
      <c r="CF198" s="122">
        <v>0</v>
      </c>
      <c r="CG198" s="122">
        <v>0</v>
      </c>
      <c r="CH198" s="122">
        <v>0</v>
      </c>
      <c r="CI198" s="122">
        <v>0</v>
      </c>
      <c r="CJ198" s="122">
        <v>0</v>
      </c>
      <c r="CK198" s="122">
        <v>0</v>
      </c>
      <c r="CL198" s="122">
        <v>0</v>
      </c>
      <c r="CM198" s="122">
        <v>0</v>
      </c>
      <c r="CN198" s="122">
        <v>0</v>
      </c>
      <c r="CO198" s="122">
        <v>0</v>
      </c>
      <c r="CP198" s="122">
        <v>0</v>
      </c>
      <c r="CQ198" s="122">
        <v>60000000</v>
      </c>
      <c r="CR198" s="115" t="s">
        <v>2224</v>
      </c>
      <c r="CS198" s="115" t="s">
        <v>2225</v>
      </c>
    </row>
    <row r="199" spans="1:97" ht="70.349999999999994" hidden="1" customHeight="1" x14ac:dyDescent="0.25">
      <c r="A199" s="114" t="s">
        <v>2226</v>
      </c>
      <c r="B199" s="115" t="s">
        <v>103</v>
      </c>
      <c r="C199" s="115" t="s">
        <v>104</v>
      </c>
      <c r="D199" s="115" t="s">
        <v>2212</v>
      </c>
      <c r="E199" s="116" t="s">
        <v>2213</v>
      </c>
      <c r="F199" s="115" t="s">
        <v>2214</v>
      </c>
      <c r="G199" s="115" t="s">
        <v>552</v>
      </c>
      <c r="H199" s="115" t="s">
        <v>2215</v>
      </c>
      <c r="I199" s="116" t="s">
        <v>2216</v>
      </c>
      <c r="J199" s="115" t="s">
        <v>2217</v>
      </c>
      <c r="K199" s="115" t="s">
        <v>1880</v>
      </c>
      <c r="L199" s="115" t="s">
        <v>795</v>
      </c>
      <c r="M199" s="115" t="s">
        <v>2218</v>
      </c>
      <c r="N199" s="115" t="s">
        <v>140</v>
      </c>
      <c r="O199" s="115" t="s">
        <v>141</v>
      </c>
      <c r="P199" s="115" t="s">
        <v>142</v>
      </c>
      <c r="Q199" s="115" t="s">
        <v>143</v>
      </c>
      <c r="R199" s="115" t="s">
        <v>561</v>
      </c>
      <c r="S199" s="115" t="s">
        <v>2227</v>
      </c>
      <c r="T199" s="115" t="s">
        <v>1137</v>
      </c>
      <c r="U199" s="115" t="s">
        <v>2228</v>
      </c>
      <c r="V199" s="115" t="s">
        <v>1139</v>
      </c>
      <c r="W199" s="115" t="s">
        <v>530</v>
      </c>
      <c r="X199" s="115" t="s">
        <v>247</v>
      </c>
      <c r="Y199" s="115" t="s">
        <v>126</v>
      </c>
      <c r="Z199" s="117">
        <v>1</v>
      </c>
      <c r="AA199" s="115" t="s">
        <v>127</v>
      </c>
      <c r="AB199" s="115" t="s">
        <v>1887</v>
      </c>
      <c r="AC199" s="117">
        <v>0</v>
      </c>
      <c r="AD199" s="117">
        <v>0</v>
      </c>
      <c r="AE199" s="117">
        <v>1</v>
      </c>
      <c r="AF199" s="117">
        <v>0</v>
      </c>
      <c r="AG199" s="118"/>
      <c r="AH199" s="118"/>
      <c r="AI199" s="118"/>
      <c r="AJ199" s="115" t="s">
        <v>2229</v>
      </c>
      <c r="AK199" s="115"/>
      <c r="AL199" s="115"/>
      <c r="AM199" s="116"/>
      <c r="AN199" s="119"/>
      <c r="AO199" s="120"/>
      <c r="AP199" s="116"/>
      <c r="AQ199" s="119"/>
      <c r="AR199" s="120"/>
      <c r="AS199" s="116"/>
      <c r="AT199" s="121">
        <v>0</v>
      </c>
      <c r="AU199" s="120" t="s">
        <v>175</v>
      </c>
      <c r="AV199" s="117">
        <v>0</v>
      </c>
      <c r="AW199" s="121">
        <v>0</v>
      </c>
      <c r="AX199" s="120" t="s">
        <v>175</v>
      </c>
      <c r="AY199" s="122">
        <v>0</v>
      </c>
      <c r="AZ199" s="122">
        <v>30000000</v>
      </c>
      <c r="BA199" s="122">
        <v>0</v>
      </c>
      <c r="BB199" s="122">
        <v>0</v>
      </c>
      <c r="BC199" s="122">
        <v>0</v>
      </c>
      <c r="BD199" s="122">
        <v>0</v>
      </c>
      <c r="BE199" s="122">
        <v>0</v>
      </c>
      <c r="BF199" s="122">
        <v>0</v>
      </c>
      <c r="BG199" s="122">
        <v>0</v>
      </c>
      <c r="BH199" s="122">
        <v>0</v>
      </c>
      <c r="BI199" s="122">
        <v>30000000</v>
      </c>
      <c r="BJ199" s="122">
        <v>0</v>
      </c>
      <c r="BK199" s="122">
        <v>0</v>
      </c>
      <c r="BL199" s="122">
        <v>0</v>
      </c>
      <c r="BM199" s="122">
        <v>0</v>
      </c>
      <c r="BN199" s="122">
        <v>0</v>
      </c>
      <c r="BO199" s="122">
        <v>0</v>
      </c>
      <c r="BP199" s="122">
        <v>0</v>
      </c>
      <c r="BQ199" s="122">
        <v>0</v>
      </c>
      <c r="BR199" s="122">
        <v>0</v>
      </c>
      <c r="BS199" s="122">
        <v>0</v>
      </c>
      <c r="BT199" s="122">
        <v>0</v>
      </c>
      <c r="BU199" s="122">
        <v>0</v>
      </c>
      <c r="BV199" s="122">
        <v>0</v>
      </c>
      <c r="BW199" s="122">
        <v>0</v>
      </c>
      <c r="BX199" s="122">
        <v>0</v>
      </c>
      <c r="BY199" s="122">
        <v>0</v>
      </c>
      <c r="BZ199" s="122">
        <v>0</v>
      </c>
      <c r="CA199" s="122">
        <v>0</v>
      </c>
      <c r="CB199" s="122">
        <v>0</v>
      </c>
      <c r="CC199" s="122">
        <v>0</v>
      </c>
      <c r="CD199" s="122">
        <v>0</v>
      </c>
      <c r="CE199" s="122">
        <v>0</v>
      </c>
      <c r="CF199" s="122">
        <v>0</v>
      </c>
      <c r="CG199" s="122">
        <v>0</v>
      </c>
      <c r="CH199" s="122">
        <v>0</v>
      </c>
      <c r="CI199" s="122">
        <v>0</v>
      </c>
      <c r="CJ199" s="122">
        <v>0</v>
      </c>
      <c r="CK199" s="122">
        <v>0</v>
      </c>
      <c r="CL199" s="122">
        <v>0</v>
      </c>
      <c r="CM199" s="122">
        <v>0</v>
      </c>
      <c r="CN199" s="122">
        <v>0</v>
      </c>
      <c r="CO199" s="122">
        <v>0</v>
      </c>
      <c r="CP199" s="122">
        <v>0</v>
      </c>
      <c r="CQ199" s="122">
        <v>30000000</v>
      </c>
      <c r="CR199" s="115" t="s">
        <v>2230</v>
      </c>
      <c r="CS199" s="115" t="s">
        <v>2231</v>
      </c>
    </row>
    <row r="200" spans="1:97" ht="70.349999999999994" hidden="1" customHeight="1" x14ac:dyDescent="0.25">
      <c r="A200" s="114" t="s">
        <v>2232</v>
      </c>
      <c r="B200" s="115" t="s">
        <v>113</v>
      </c>
      <c r="C200" s="115" t="s">
        <v>104</v>
      </c>
      <c r="D200" s="115" t="s">
        <v>2212</v>
      </c>
      <c r="E200" s="116" t="s">
        <v>2213</v>
      </c>
      <c r="F200" s="115" t="s">
        <v>2214</v>
      </c>
      <c r="G200" s="115" t="s">
        <v>552</v>
      </c>
      <c r="H200" s="115" t="s">
        <v>2215</v>
      </c>
      <c r="I200" s="116" t="s">
        <v>2216</v>
      </c>
      <c r="J200" s="115" t="s">
        <v>2217</v>
      </c>
      <c r="K200" s="115" t="s">
        <v>1880</v>
      </c>
      <c r="L200" s="115" t="s">
        <v>809</v>
      </c>
      <c r="M200" s="115" t="s">
        <v>2233</v>
      </c>
      <c r="N200" s="115" t="s">
        <v>140</v>
      </c>
      <c r="O200" s="115" t="s">
        <v>141</v>
      </c>
      <c r="P200" s="115" t="s">
        <v>1042</v>
      </c>
      <c r="Q200" s="115" t="s">
        <v>1043</v>
      </c>
      <c r="R200" s="115" t="s">
        <v>2234</v>
      </c>
      <c r="S200" s="115" t="s">
        <v>1045</v>
      </c>
      <c r="T200" s="115" t="s">
        <v>1046</v>
      </c>
      <c r="U200" s="115" t="s">
        <v>1047</v>
      </c>
      <c r="V200" s="115" t="s">
        <v>1048</v>
      </c>
      <c r="W200" s="115" t="s">
        <v>1049</v>
      </c>
      <c r="X200" s="115" t="s">
        <v>247</v>
      </c>
      <c r="Y200" s="115" t="s">
        <v>126</v>
      </c>
      <c r="Z200" s="117">
        <v>1</v>
      </c>
      <c r="AA200" s="115" t="s">
        <v>127</v>
      </c>
      <c r="AB200" s="115" t="s">
        <v>1887</v>
      </c>
      <c r="AC200" s="117">
        <v>0</v>
      </c>
      <c r="AD200" s="117">
        <v>0</v>
      </c>
      <c r="AE200" s="117">
        <v>1</v>
      </c>
      <c r="AF200" s="117">
        <v>0</v>
      </c>
      <c r="AG200" s="118"/>
      <c r="AH200" s="118"/>
      <c r="AI200" s="118"/>
      <c r="AJ200" s="115" t="s">
        <v>2235</v>
      </c>
      <c r="AK200" s="115"/>
      <c r="AL200" s="115"/>
      <c r="AM200" s="116"/>
      <c r="AN200" s="119"/>
      <c r="AO200" s="120"/>
      <c r="AP200" s="116"/>
      <c r="AQ200" s="119"/>
      <c r="AR200" s="120"/>
      <c r="AS200" s="116"/>
      <c r="AT200" s="121">
        <v>0</v>
      </c>
      <c r="AU200" s="120" t="s">
        <v>175</v>
      </c>
      <c r="AV200" s="117">
        <v>0</v>
      </c>
      <c r="AW200" s="121">
        <v>0</v>
      </c>
      <c r="AX200" s="120" t="s">
        <v>175</v>
      </c>
      <c r="AY200" s="122"/>
      <c r="AZ200" s="122"/>
      <c r="BA200" s="122"/>
      <c r="BB200" s="122"/>
      <c r="BC200" s="122"/>
      <c r="BD200" s="122"/>
      <c r="BE200" s="122"/>
      <c r="BF200" s="122"/>
      <c r="BG200" s="122"/>
      <c r="BH200" s="122"/>
      <c r="BI200" s="122">
        <v>0</v>
      </c>
      <c r="BJ200" s="122">
        <v>0</v>
      </c>
      <c r="BK200" s="122">
        <v>100000000</v>
      </c>
      <c r="BL200" s="122">
        <v>0</v>
      </c>
      <c r="BM200" s="122">
        <v>0</v>
      </c>
      <c r="BN200" s="122">
        <v>0</v>
      </c>
      <c r="BO200" s="122">
        <v>0</v>
      </c>
      <c r="BP200" s="122">
        <v>0</v>
      </c>
      <c r="BQ200" s="122">
        <v>0</v>
      </c>
      <c r="BR200" s="122">
        <v>0</v>
      </c>
      <c r="BS200" s="122">
        <v>0</v>
      </c>
      <c r="BT200" s="122">
        <v>100000000</v>
      </c>
      <c r="BU200" s="122">
        <v>0</v>
      </c>
      <c r="BV200" s="122">
        <v>100000000</v>
      </c>
      <c r="BW200" s="122">
        <v>0</v>
      </c>
      <c r="BX200" s="122">
        <v>0</v>
      </c>
      <c r="BY200" s="122">
        <v>0</v>
      </c>
      <c r="BZ200" s="122">
        <v>0</v>
      </c>
      <c r="CA200" s="122">
        <v>0</v>
      </c>
      <c r="CB200" s="122">
        <v>0</v>
      </c>
      <c r="CC200" s="122">
        <v>0</v>
      </c>
      <c r="CD200" s="122">
        <v>0</v>
      </c>
      <c r="CE200" s="122">
        <v>100000000</v>
      </c>
      <c r="CF200" s="122">
        <v>0</v>
      </c>
      <c r="CG200" s="122">
        <v>100000000</v>
      </c>
      <c r="CH200" s="122">
        <v>0</v>
      </c>
      <c r="CI200" s="122">
        <v>0</v>
      </c>
      <c r="CJ200" s="122">
        <v>0</v>
      </c>
      <c r="CK200" s="122">
        <v>0</v>
      </c>
      <c r="CL200" s="122">
        <v>0</v>
      </c>
      <c r="CM200" s="122">
        <v>0</v>
      </c>
      <c r="CN200" s="122">
        <v>0</v>
      </c>
      <c r="CO200" s="122">
        <v>0</v>
      </c>
      <c r="CP200" s="122">
        <v>100000000</v>
      </c>
      <c r="CQ200" s="122">
        <v>300000000</v>
      </c>
      <c r="CR200" s="115" t="s">
        <v>2236</v>
      </c>
      <c r="CS200" s="115" t="s">
        <v>2237</v>
      </c>
    </row>
    <row r="201" spans="1:97" ht="70.349999999999994" hidden="1" customHeight="1" x14ac:dyDescent="0.25">
      <c r="A201" s="114" t="s">
        <v>2238</v>
      </c>
      <c r="B201" s="115" t="s">
        <v>103</v>
      </c>
      <c r="C201" s="115" t="s">
        <v>104</v>
      </c>
      <c r="D201" s="115" t="s">
        <v>2212</v>
      </c>
      <c r="E201" s="116" t="s">
        <v>2213</v>
      </c>
      <c r="F201" s="115" t="s">
        <v>2214</v>
      </c>
      <c r="G201" s="115" t="s">
        <v>552</v>
      </c>
      <c r="H201" s="115" t="s">
        <v>2215</v>
      </c>
      <c r="I201" s="116" t="s">
        <v>2216</v>
      </c>
      <c r="J201" s="115" t="s">
        <v>2217</v>
      </c>
      <c r="K201" s="115" t="s">
        <v>1880</v>
      </c>
      <c r="L201" s="115" t="s">
        <v>809</v>
      </c>
      <c r="M201" s="115" t="s">
        <v>2233</v>
      </c>
      <c r="N201" s="115" t="s">
        <v>140</v>
      </c>
      <c r="O201" s="115" t="s">
        <v>141</v>
      </c>
      <c r="P201" s="115" t="s">
        <v>1042</v>
      </c>
      <c r="Q201" s="115" t="s">
        <v>1043</v>
      </c>
      <c r="R201" s="115" t="s">
        <v>241</v>
      </c>
      <c r="S201" s="115" t="s">
        <v>2239</v>
      </c>
      <c r="T201" s="115" t="s">
        <v>1487</v>
      </c>
      <c r="U201" s="115" t="s">
        <v>2240</v>
      </c>
      <c r="V201" s="115" t="s">
        <v>1489</v>
      </c>
      <c r="W201" s="115" t="s">
        <v>1490</v>
      </c>
      <c r="X201" s="115" t="s">
        <v>247</v>
      </c>
      <c r="Y201" s="115" t="s">
        <v>126</v>
      </c>
      <c r="Z201" s="117">
        <v>2</v>
      </c>
      <c r="AA201" s="115" t="s">
        <v>127</v>
      </c>
      <c r="AB201" s="115" t="s">
        <v>1887</v>
      </c>
      <c r="AC201" s="117">
        <v>0</v>
      </c>
      <c r="AD201" s="117">
        <v>0</v>
      </c>
      <c r="AE201" s="117">
        <v>1</v>
      </c>
      <c r="AF201" s="117">
        <v>1</v>
      </c>
      <c r="AG201" s="118"/>
      <c r="AH201" s="118"/>
      <c r="AI201" s="118"/>
      <c r="AJ201" s="115" t="s">
        <v>2241</v>
      </c>
      <c r="AK201" s="115"/>
      <c r="AL201" s="115" t="s">
        <v>2242</v>
      </c>
      <c r="AM201" s="116"/>
      <c r="AN201" s="119"/>
      <c r="AO201" s="120"/>
      <c r="AP201" s="116"/>
      <c r="AQ201" s="119"/>
      <c r="AR201" s="120"/>
      <c r="AS201" s="116"/>
      <c r="AT201" s="121">
        <v>0</v>
      </c>
      <c r="AU201" s="120" t="s">
        <v>175</v>
      </c>
      <c r="AV201" s="117">
        <v>0</v>
      </c>
      <c r="AW201" s="121">
        <v>0</v>
      </c>
      <c r="AX201" s="120" t="s">
        <v>175</v>
      </c>
      <c r="AY201" s="122">
        <v>0</v>
      </c>
      <c r="AZ201" s="122">
        <v>80000000</v>
      </c>
      <c r="BA201" s="122">
        <v>0</v>
      </c>
      <c r="BB201" s="122">
        <v>0</v>
      </c>
      <c r="BC201" s="122">
        <v>0</v>
      </c>
      <c r="BD201" s="122">
        <v>0</v>
      </c>
      <c r="BE201" s="122">
        <v>0</v>
      </c>
      <c r="BF201" s="122">
        <v>0</v>
      </c>
      <c r="BG201" s="122">
        <v>0</v>
      </c>
      <c r="BH201" s="122">
        <v>0</v>
      </c>
      <c r="BI201" s="122">
        <v>80000000</v>
      </c>
      <c r="BJ201" s="122">
        <v>0</v>
      </c>
      <c r="BK201" s="122">
        <v>280000000</v>
      </c>
      <c r="BL201" s="122">
        <v>0</v>
      </c>
      <c r="BM201" s="122">
        <v>0</v>
      </c>
      <c r="BN201" s="122">
        <v>0</v>
      </c>
      <c r="BO201" s="122">
        <v>0</v>
      </c>
      <c r="BP201" s="122">
        <v>0</v>
      </c>
      <c r="BQ201" s="122">
        <v>0</v>
      </c>
      <c r="BR201" s="122">
        <v>0</v>
      </c>
      <c r="BS201" s="122">
        <v>0</v>
      </c>
      <c r="BT201" s="122">
        <v>280000000</v>
      </c>
      <c r="BU201" s="122">
        <v>0</v>
      </c>
      <c r="BV201" s="122">
        <v>80000000</v>
      </c>
      <c r="BW201" s="122">
        <v>0</v>
      </c>
      <c r="BX201" s="122">
        <v>0</v>
      </c>
      <c r="BY201" s="122">
        <v>0</v>
      </c>
      <c r="BZ201" s="122">
        <v>0</v>
      </c>
      <c r="CA201" s="122">
        <v>0</v>
      </c>
      <c r="CB201" s="122">
        <v>0</v>
      </c>
      <c r="CC201" s="122">
        <v>0</v>
      </c>
      <c r="CD201" s="122">
        <v>0</v>
      </c>
      <c r="CE201" s="122">
        <v>80000000</v>
      </c>
      <c r="CF201" s="122">
        <v>0</v>
      </c>
      <c r="CG201" s="122">
        <v>80000000</v>
      </c>
      <c r="CH201" s="122">
        <v>0</v>
      </c>
      <c r="CI201" s="122">
        <v>0</v>
      </c>
      <c r="CJ201" s="122">
        <v>0</v>
      </c>
      <c r="CK201" s="122">
        <v>0</v>
      </c>
      <c r="CL201" s="122">
        <v>0</v>
      </c>
      <c r="CM201" s="122">
        <v>0</v>
      </c>
      <c r="CN201" s="122">
        <v>0</v>
      </c>
      <c r="CO201" s="122">
        <v>0</v>
      </c>
      <c r="CP201" s="122">
        <v>80000000</v>
      </c>
      <c r="CQ201" s="122">
        <v>520000000</v>
      </c>
      <c r="CR201" s="115" t="s">
        <v>2243</v>
      </c>
      <c r="CS201" s="115" t="s">
        <v>2244</v>
      </c>
    </row>
    <row r="202" spans="1:97" ht="70.349999999999994" hidden="1" customHeight="1" x14ac:dyDescent="0.25">
      <c r="A202" s="114" t="s">
        <v>2245</v>
      </c>
      <c r="B202" s="115" t="s">
        <v>139</v>
      </c>
      <c r="C202" s="115" t="s">
        <v>104</v>
      </c>
      <c r="D202" s="115" t="s">
        <v>2212</v>
      </c>
      <c r="E202" s="116" t="s">
        <v>2213</v>
      </c>
      <c r="F202" s="115" t="s">
        <v>2214</v>
      </c>
      <c r="G202" s="115" t="s">
        <v>552</v>
      </c>
      <c r="H202" s="115" t="s">
        <v>2215</v>
      </c>
      <c r="I202" s="116" t="s">
        <v>2216</v>
      </c>
      <c r="J202" s="115" t="s">
        <v>2217</v>
      </c>
      <c r="K202" s="115" t="s">
        <v>1880</v>
      </c>
      <c r="L202" s="115" t="s">
        <v>809</v>
      </c>
      <c r="M202" s="115" t="s">
        <v>2233</v>
      </c>
      <c r="N202" s="115" t="s">
        <v>140</v>
      </c>
      <c r="O202" s="115" t="s">
        <v>141</v>
      </c>
      <c r="P202" s="115" t="s">
        <v>1042</v>
      </c>
      <c r="Q202" s="115" t="s">
        <v>1043</v>
      </c>
      <c r="R202" s="115" t="s">
        <v>2246</v>
      </c>
      <c r="S202" s="115" t="s">
        <v>2247</v>
      </c>
      <c r="T202" s="115" t="s">
        <v>2248</v>
      </c>
      <c r="U202" s="115" t="s">
        <v>2249</v>
      </c>
      <c r="V202" s="115" t="s">
        <v>245</v>
      </c>
      <c r="W202" s="115" t="s">
        <v>1490</v>
      </c>
      <c r="X202" s="115" t="s">
        <v>247</v>
      </c>
      <c r="Y202" s="115" t="s">
        <v>126</v>
      </c>
      <c r="Z202" s="117">
        <v>1</v>
      </c>
      <c r="AA202" s="115" t="s">
        <v>127</v>
      </c>
      <c r="AB202" s="115" t="s">
        <v>1887</v>
      </c>
      <c r="AC202" s="117">
        <v>0</v>
      </c>
      <c r="AD202" s="117">
        <v>0</v>
      </c>
      <c r="AE202" s="117">
        <v>1</v>
      </c>
      <c r="AF202" s="117">
        <v>0</v>
      </c>
      <c r="AG202" s="118"/>
      <c r="AH202" s="118"/>
      <c r="AI202" s="118"/>
      <c r="AJ202" s="115" t="s">
        <v>2250</v>
      </c>
      <c r="AK202" s="115"/>
      <c r="AL202" s="115"/>
      <c r="AM202" s="116"/>
      <c r="AN202" s="119"/>
      <c r="AO202" s="120"/>
      <c r="AP202" s="116"/>
      <c r="AQ202" s="119"/>
      <c r="AR202" s="120"/>
      <c r="AS202" s="116"/>
      <c r="AT202" s="121">
        <v>0</v>
      </c>
      <c r="AU202" s="120" t="s">
        <v>175</v>
      </c>
      <c r="AV202" s="117">
        <v>0</v>
      </c>
      <c r="AW202" s="121">
        <v>0</v>
      </c>
      <c r="AX202" s="120" t="s">
        <v>175</v>
      </c>
      <c r="AY202" s="122"/>
      <c r="AZ202" s="122"/>
      <c r="BA202" s="122"/>
      <c r="BB202" s="122"/>
      <c r="BC202" s="122"/>
      <c r="BD202" s="122"/>
      <c r="BE202" s="122"/>
      <c r="BF202" s="122"/>
      <c r="BG202" s="122"/>
      <c r="BH202" s="122"/>
      <c r="BI202" s="122">
        <v>0</v>
      </c>
      <c r="BJ202" s="122">
        <v>0</v>
      </c>
      <c r="BK202" s="122">
        <v>60000000</v>
      </c>
      <c r="BL202" s="122">
        <v>0</v>
      </c>
      <c r="BM202" s="122">
        <v>0</v>
      </c>
      <c r="BN202" s="122">
        <v>0</v>
      </c>
      <c r="BO202" s="122">
        <v>0</v>
      </c>
      <c r="BP202" s="122">
        <v>0</v>
      </c>
      <c r="BQ202" s="122">
        <v>0</v>
      </c>
      <c r="BR202" s="122">
        <v>0</v>
      </c>
      <c r="BS202" s="122">
        <v>0</v>
      </c>
      <c r="BT202" s="122">
        <v>60000000</v>
      </c>
      <c r="BU202" s="122">
        <v>0</v>
      </c>
      <c r="BV202" s="122">
        <v>0</v>
      </c>
      <c r="BW202" s="122">
        <v>0</v>
      </c>
      <c r="BX202" s="122">
        <v>0</v>
      </c>
      <c r="BY202" s="122">
        <v>0</v>
      </c>
      <c r="BZ202" s="122">
        <v>0</v>
      </c>
      <c r="CA202" s="122">
        <v>0</v>
      </c>
      <c r="CB202" s="122">
        <v>0</v>
      </c>
      <c r="CC202" s="122">
        <v>0</v>
      </c>
      <c r="CD202" s="122">
        <v>0</v>
      </c>
      <c r="CE202" s="122">
        <v>0</v>
      </c>
      <c r="CF202" s="122">
        <v>0</v>
      </c>
      <c r="CG202" s="122">
        <v>60000000</v>
      </c>
      <c r="CH202" s="122">
        <v>0</v>
      </c>
      <c r="CI202" s="122">
        <v>0</v>
      </c>
      <c r="CJ202" s="122">
        <v>0</v>
      </c>
      <c r="CK202" s="122">
        <v>0</v>
      </c>
      <c r="CL202" s="122">
        <v>0</v>
      </c>
      <c r="CM202" s="122">
        <v>0</v>
      </c>
      <c r="CN202" s="122">
        <v>0</v>
      </c>
      <c r="CO202" s="122">
        <v>0</v>
      </c>
      <c r="CP202" s="122">
        <v>60000000</v>
      </c>
      <c r="CQ202" s="122">
        <v>120000000</v>
      </c>
      <c r="CR202" s="115" t="s">
        <v>2251</v>
      </c>
      <c r="CS202" s="115" t="s">
        <v>2252</v>
      </c>
    </row>
    <row r="203" spans="1:97" ht="70.349999999999994" hidden="1" customHeight="1" x14ac:dyDescent="0.25">
      <c r="A203" s="114" t="s">
        <v>2253</v>
      </c>
      <c r="B203" s="115" t="s">
        <v>113</v>
      </c>
      <c r="C203" s="115" t="s">
        <v>104</v>
      </c>
      <c r="D203" s="115" t="s">
        <v>2254</v>
      </c>
      <c r="E203" s="116" t="s">
        <v>2255</v>
      </c>
      <c r="F203" s="115" t="s">
        <v>1056</v>
      </c>
      <c r="G203" s="115" t="s">
        <v>552</v>
      </c>
      <c r="H203" s="115" t="s">
        <v>2256</v>
      </c>
      <c r="I203" s="116" t="s">
        <v>2257</v>
      </c>
      <c r="J203" s="115" t="s">
        <v>2258</v>
      </c>
      <c r="K203" s="115" t="s">
        <v>2259</v>
      </c>
      <c r="L203" s="115" t="s">
        <v>558</v>
      </c>
      <c r="M203" s="115" t="s">
        <v>2260</v>
      </c>
      <c r="N203" s="115" t="s">
        <v>556</v>
      </c>
      <c r="O203" s="115" t="s">
        <v>558</v>
      </c>
      <c r="P203" s="115" t="s">
        <v>559</v>
      </c>
      <c r="Q203" s="115" t="s">
        <v>560</v>
      </c>
      <c r="R203" s="115" t="s">
        <v>639</v>
      </c>
      <c r="S203" s="115" t="s">
        <v>640</v>
      </c>
      <c r="T203" s="115" t="s">
        <v>641</v>
      </c>
      <c r="U203" s="115" t="s">
        <v>642</v>
      </c>
      <c r="V203" s="115" t="s">
        <v>643</v>
      </c>
      <c r="W203" s="115" t="s">
        <v>644</v>
      </c>
      <c r="X203" s="115" t="s">
        <v>125</v>
      </c>
      <c r="Y203" s="115" t="s">
        <v>126</v>
      </c>
      <c r="Z203" s="117">
        <v>400</v>
      </c>
      <c r="AA203" s="115" t="s">
        <v>186</v>
      </c>
      <c r="AB203" s="115" t="s">
        <v>2261</v>
      </c>
      <c r="AC203" s="117">
        <v>400</v>
      </c>
      <c r="AD203" s="117">
        <v>400</v>
      </c>
      <c r="AE203" s="117">
        <v>400</v>
      </c>
      <c r="AF203" s="117">
        <v>400</v>
      </c>
      <c r="AG203" s="118" t="s">
        <v>2262</v>
      </c>
      <c r="AH203" s="118" t="s">
        <v>2263</v>
      </c>
      <c r="AI203" s="118" t="s">
        <v>2264</v>
      </c>
      <c r="AJ203" s="115" t="s">
        <v>2265</v>
      </c>
      <c r="AK203" s="115"/>
      <c r="AL203" s="115" t="s">
        <v>2266</v>
      </c>
      <c r="AM203" s="116">
        <v>621</v>
      </c>
      <c r="AN203" s="119">
        <v>1</v>
      </c>
      <c r="AO203" s="120" t="s">
        <v>135</v>
      </c>
      <c r="AP203" s="116">
        <v>631</v>
      </c>
      <c r="AQ203" s="119">
        <v>1</v>
      </c>
      <c r="AR203" s="120" t="s">
        <v>135</v>
      </c>
      <c r="AS203" s="116"/>
      <c r="AT203" s="121">
        <v>1</v>
      </c>
      <c r="AU203" s="120" t="s">
        <v>135</v>
      </c>
      <c r="AV203" s="117">
        <v>1252</v>
      </c>
      <c r="AW203" s="121">
        <v>1</v>
      </c>
      <c r="AX203" s="120" t="s">
        <v>135</v>
      </c>
      <c r="AY203" s="122">
        <v>150000000</v>
      </c>
      <c r="AZ203" s="122">
        <v>0</v>
      </c>
      <c r="BA203" s="122">
        <v>0</v>
      </c>
      <c r="BB203" s="122">
        <v>0</v>
      </c>
      <c r="BC203" s="122">
        <v>0</v>
      </c>
      <c r="BD203" s="122">
        <v>0</v>
      </c>
      <c r="BE203" s="122">
        <v>0</v>
      </c>
      <c r="BF203" s="122">
        <v>0</v>
      </c>
      <c r="BG203" s="122">
        <v>0</v>
      </c>
      <c r="BH203" s="122">
        <v>0</v>
      </c>
      <c r="BI203" s="122">
        <v>150000000</v>
      </c>
      <c r="BJ203" s="122">
        <v>165000000</v>
      </c>
      <c r="BK203" s="122">
        <v>0</v>
      </c>
      <c r="BL203" s="122">
        <v>0</v>
      </c>
      <c r="BM203" s="122">
        <v>0</v>
      </c>
      <c r="BN203" s="122">
        <v>0</v>
      </c>
      <c r="BO203" s="122">
        <v>0</v>
      </c>
      <c r="BP203" s="122">
        <v>0</v>
      </c>
      <c r="BQ203" s="122">
        <v>0</v>
      </c>
      <c r="BR203" s="122">
        <v>0</v>
      </c>
      <c r="BS203" s="122">
        <v>0</v>
      </c>
      <c r="BT203" s="122">
        <v>165000000</v>
      </c>
      <c r="BU203" s="122">
        <v>181500000</v>
      </c>
      <c r="BV203" s="122">
        <v>0</v>
      </c>
      <c r="BW203" s="122">
        <v>0</v>
      </c>
      <c r="BX203" s="122">
        <v>0</v>
      </c>
      <c r="BY203" s="122">
        <v>0</v>
      </c>
      <c r="BZ203" s="122">
        <v>0</v>
      </c>
      <c r="CA203" s="122">
        <v>0</v>
      </c>
      <c r="CB203" s="122">
        <v>0</v>
      </c>
      <c r="CC203" s="122">
        <v>0</v>
      </c>
      <c r="CD203" s="122">
        <v>0</v>
      </c>
      <c r="CE203" s="122">
        <v>181500000</v>
      </c>
      <c r="CF203" s="122">
        <v>199650000</v>
      </c>
      <c r="CG203" s="122">
        <v>0</v>
      </c>
      <c r="CH203" s="122">
        <v>0</v>
      </c>
      <c r="CI203" s="122">
        <v>0</v>
      </c>
      <c r="CJ203" s="122">
        <v>0</v>
      </c>
      <c r="CK203" s="122">
        <v>0</v>
      </c>
      <c r="CL203" s="122">
        <v>0</v>
      </c>
      <c r="CM203" s="122">
        <v>0</v>
      </c>
      <c r="CN203" s="122">
        <v>0</v>
      </c>
      <c r="CO203" s="122">
        <v>0</v>
      </c>
      <c r="CP203" s="122">
        <v>199650000</v>
      </c>
      <c r="CQ203" s="122">
        <v>696150000.00000012</v>
      </c>
      <c r="CR203" s="115" t="s">
        <v>2267</v>
      </c>
      <c r="CS203" s="115" t="s">
        <v>2268</v>
      </c>
    </row>
    <row r="204" spans="1:97" ht="70.349999999999994" hidden="1" customHeight="1" x14ac:dyDescent="0.25">
      <c r="A204" s="114" t="s">
        <v>2269</v>
      </c>
      <c r="B204" s="115" t="s">
        <v>103</v>
      </c>
      <c r="C204" s="115" t="s">
        <v>104</v>
      </c>
      <c r="D204" s="115" t="s">
        <v>2254</v>
      </c>
      <c r="E204" s="116" t="s">
        <v>2255</v>
      </c>
      <c r="F204" s="115" t="s">
        <v>1056</v>
      </c>
      <c r="G204" s="115" t="s">
        <v>552</v>
      </c>
      <c r="H204" s="115" t="s">
        <v>2256</v>
      </c>
      <c r="I204" s="116" t="s">
        <v>2257</v>
      </c>
      <c r="J204" s="115" t="s">
        <v>2270</v>
      </c>
      <c r="K204" s="115" t="s">
        <v>2259</v>
      </c>
      <c r="L204" s="115" t="s">
        <v>558</v>
      </c>
      <c r="M204" s="115" t="s">
        <v>2260</v>
      </c>
      <c r="N204" s="115" t="s">
        <v>161</v>
      </c>
      <c r="O204" s="115" t="s">
        <v>162</v>
      </c>
      <c r="P204" s="115" t="s">
        <v>2271</v>
      </c>
      <c r="Q204" s="115" t="s">
        <v>2272</v>
      </c>
      <c r="R204" s="115" t="s">
        <v>2273</v>
      </c>
      <c r="S204" s="115" t="s">
        <v>2274</v>
      </c>
      <c r="T204" s="115" t="s">
        <v>2275</v>
      </c>
      <c r="U204" s="115" t="s">
        <v>2276</v>
      </c>
      <c r="V204" s="115" t="s">
        <v>2277</v>
      </c>
      <c r="W204" s="115" t="s">
        <v>149</v>
      </c>
      <c r="X204" s="115" t="s">
        <v>125</v>
      </c>
      <c r="Y204" s="115" t="s">
        <v>126</v>
      </c>
      <c r="Z204" s="117">
        <v>1500</v>
      </c>
      <c r="AA204" s="115" t="s">
        <v>127</v>
      </c>
      <c r="AB204" s="115" t="s">
        <v>2261</v>
      </c>
      <c r="AC204" s="117">
        <v>1000</v>
      </c>
      <c r="AD204" s="117">
        <v>0</v>
      </c>
      <c r="AE204" s="117">
        <v>500</v>
      </c>
      <c r="AF204" s="117">
        <v>0</v>
      </c>
      <c r="AG204" s="118" t="s">
        <v>2278</v>
      </c>
      <c r="AH204" s="118" t="s">
        <v>2279</v>
      </c>
      <c r="AI204" s="118" t="s">
        <v>2280</v>
      </c>
      <c r="AJ204" s="115"/>
      <c r="AK204" s="115"/>
      <c r="AL204" s="115" t="s">
        <v>2281</v>
      </c>
      <c r="AM204" s="116">
        <v>1194</v>
      </c>
      <c r="AN204" s="119">
        <v>1</v>
      </c>
      <c r="AO204" s="120" t="s">
        <v>135</v>
      </c>
      <c r="AP204" s="116">
        <v>327</v>
      </c>
      <c r="AQ204" s="119">
        <v>1</v>
      </c>
      <c r="AR204" s="120" t="s">
        <v>135</v>
      </c>
      <c r="AS204" s="116"/>
      <c r="AT204" s="121">
        <v>1</v>
      </c>
      <c r="AU204" s="120" t="s">
        <v>135</v>
      </c>
      <c r="AV204" s="117">
        <v>1521</v>
      </c>
      <c r="AW204" s="121">
        <v>1</v>
      </c>
      <c r="AX204" s="120" t="s">
        <v>135</v>
      </c>
      <c r="AY204" s="122">
        <v>300000000</v>
      </c>
      <c r="AZ204" s="122">
        <v>0</v>
      </c>
      <c r="BA204" s="122">
        <v>0</v>
      </c>
      <c r="BB204" s="122">
        <v>0</v>
      </c>
      <c r="BC204" s="122">
        <v>0</v>
      </c>
      <c r="BD204" s="122">
        <v>0</v>
      </c>
      <c r="BE204" s="122">
        <v>0</v>
      </c>
      <c r="BF204" s="122">
        <v>0</v>
      </c>
      <c r="BG204" s="122">
        <v>0</v>
      </c>
      <c r="BH204" s="122">
        <v>0</v>
      </c>
      <c r="BI204" s="122">
        <v>300000000</v>
      </c>
      <c r="BJ204" s="122">
        <v>330000000</v>
      </c>
      <c r="BK204" s="122">
        <v>0</v>
      </c>
      <c r="BL204" s="122">
        <v>0</v>
      </c>
      <c r="BM204" s="122">
        <v>0</v>
      </c>
      <c r="BN204" s="122">
        <v>0</v>
      </c>
      <c r="BO204" s="122">
        <v>0</v>
      </c>
      <c r="BP204" s="122">
        <v>0</v>
      </c>
      <c r="BQ204" s="122">
        <v>0</v>
      </c>
      <c r="BR204" s="122">
        <v>0</v>
      </c>
      <c r="BS204" s="122">
        <v>0</v>
      </c>
      <c r="BT204" s="122">
        <v>330000000</v>
      </c>
      <c r="BU204" s="122">
        <v>363000000.00000012</v>
      </c>
      <c r="BV204" s="122">
        <v>0</v>
      </c>
      <c r="BW204" s="122">
        <v>0</v>
      </c>
      <c r="BX204" s="122">
        <v>0</v>
      </c>
      <c r="BY204" s="122">
        <v>0</v>
      </c>
      <c r="BZ204" s="122">
        <v>0</v>
      </c>
      <c r="CA204" s="122">
        <v>0</v>
      </c>
      <c r="CB204" s="122">
        <v>0</v>
      </c>
      <c r="CC204" s="122">
        <v>0</v>
      </c>
      <c r="CD204" s="122">
        <v>0</v>
      </c>
      <c r="CE204" s="122">
        <v>363000000.00000012</v>
      </c>
      <c r="CF204" s="122">
        <v>381150000.00000012</v>
      </c>
      <c r="CG204" s="122">
        <v>0</v>
      </c>
      <c r="CH204" s="122">
        <v>0</v>
      </c>
      <c r="CI204" s="122">
        <v>0</v>
      </c>
      <c r="CJ204" s="122">
        <v>0</v>
      </c>
      <c r="CK204" s="122">
        <v>0</v>
      </c>
      <c r="CL204" s="122">
        <v>0</v>
      </c>
      <c r="CM204" s="122">
        <v>0</v>
      </c>
      <c r="CN204" s="122">
        <v>0</v>
      </c>
      <c r="CO204" s="122">
        <v>0</v>
      </c>
      <c r="CP204" s="122">
        <v>381150000.00000012</v>
      </c>
      <c r="CQ204" s="122">
        <v>1374150000</v>
      </c>
      <c r="CR204" s="115" t="s">
        <v>2282</v>
      </c>
      <c r="CS204" s="115" t="s">
        <v>2283</v>
      </c>
    </row>
    <row r="205" spans="1:97" ht="70.349999999999994" hidden="1" customHeight="1" x14ac:dyDescent="0.25">
      <c r="A205" s="114" t="s">
        <v>2284</v>
      </c>
      <c r="B205" s="115" t="s">
        <v>139</v>
      </c>
      <c r="C205" s="115" t="s">
        <v>104</v>
      </c>
      <c r="D205" s="115" t="s">
        <v>2254</v>
      </c>
      <c r="E205" s="116" t="s">
        <v>2255</v>
      </c>
      <c r="F205" s="115" t="s">
        <v>1056</v>
      </c>
      <c r="G205" s="115" t="s">
        <v>552</v>
      </c>
      <c r="H205" s="115" t="s">
        <v>2256</v>
      </c>
      <c r="I205" s="116" t="s">
        <v>2257</v>
      </c>
      <c r="J205" s="115" t="s">
        <v>2285</v>
      </c>
      <c r="K205" s="115" t="s">
        <v>2259</v>
      </c>
      <c r="L205" s="115" t="s">
        <v>558</v>
      </c>
      <c r="M205" s="115" t="s">
        <v>2260</v>
      </c>
      <c r="N205" s="115" t="s">
        <v>140</v>
      </c>
      <c r="O205" s="115" t="s">
        <v>141</v>
      </c>
      <c r="P205" s="115" t="s">
        <v>2286</v>
      </c>
      <c r="Q205" s="115" t="s">
        <v>2287</v>
      </c>
      <c r="R205" s="115" t="s">
        <v>144</v>
      </c>
      <c r="S205" s="115" t="s">
        <v>2288</v>
      </c>
      <c r="T205" s="115" t="s">
        <v>257</v>
      </c>
      <c r="U205" s="115" t="s">
        <v>2289</v>
      </c>
      <c r="V205" s="115" t="s">
        <v>2290</v>
      </c>
      <c r="W205" s="115" t="s">
        <v>149</v>
      </c>
      <c r="X205" s="115" t="s">
        <v>125</v>
      </c>
      <c r="Y205" s="115" t="s">
        <v>126</v>
      </c>
      <c r="Z205" s="117">
        <v>600</v>
      </c>
      <c r="AA205" s="115" t="s">
        <v>127</v>
      </c>
      <c r="AB205" s="115" t="s">
        <v>2261</v>
      </c>
      <c r="AC205" s="117">
        <v>150</v>
      </c>
      <c r="AD205" s="117">
        <v>150</v>
      </c>
      <c r="AE205" s="117">
        <v>150</v>
      </c>
      <c r="AF205" s="117">
        <v>150</v>
      </c>
      <c r="AG205" s="118" t="s">
        <v>2291</v>
      </c>
      <c r="AH205" s="118" t="s">
        <v>2292</v>
      </c>
      <c r="AI205" s="118" t="s">
        <v>2293</v>
      </c>
      <c r="AJ205" s="115" t="s">
        <v>2294</v>
      </c>
      <c r="AK205" s="115"/>
      <c r="AL205" s="115" t="s">
        <v>2295</v>
      </c>
      <c r="AM205" s="116">
        <v>217</v>
      </c>
      <c r="AN205" s="119">
        <v>1</v>
      </c>
      <c r="AO205" s="120" t="s">
        <v>135</v>
      </c>
      <c r="AP205" s="116">
        <v>232</v>
      </c>
      <c r="AQ205" s="119">
        <v>1</v>
      </c>
      <c r="AR205" s="120" t="s">
        <v>135</v>
      </c>
      <c r="AS205" s="116"/>
      <c r="AT205" s="121">
        <v>0</v>
      </c>
      <c r="AU205" s="120" t="s">
        <v>175</v>
      </c>
      <c r="AV205" s="117">
        <v>449</v>
      </c>
      <c r="AW205" s="121">
        <v>0.74833333333333329</v>
      </c>
      <c r="AX205" s="120" t="s">
        <v>174</v>
      </c>
      <c r="AY205" s="122">
        <v>150000000</v>
      </c>
      <c r="AZ205" s="122">
        <v>0</v>
      </c>
      <c r="BA205" s="122">
        <v>0</v>
      </c>
      <c r="BB205" s="122">
        <v>0</v>
      </c>
      <c r="BC205" s="122">
        <v>0</v>
      </c>
      <c r="BD205" s="122">
        <v>0</v>
      </c>
      <c r="BE205" s="122">
        <v>0</v>
      </c>
      <c r="BF205" s="122">
        <v>0</v>
      </c>
      <c r="BG205" s="122">
        <v>0</v>
      </c>
      <c r="BH205" s="122">
        <v>0</v>
      </c>
      <c r="BI205" s="122">
        <v>150000000</v>
      </c>
      <c r="BJ205" s="122">
        <v>165000000</v>
      </c>
      <c r="BK205" s="122">
        <v>0</v>
      </c>
      <c r="BL205" s="122">
        <v>0</v>
      </c>
      <c r="BM205" s="122">
        <v>0</v>
      </c>
      <c r="BN205" s="122">
        <v>0</v>
      </c>
      <c r="BO205" s="122">
        <v>0</v>
      </c>
      <c r="BP205" s="122">
        <v>0</v>
      </c>
      <c r="BQ205" s="122">
        <v>0</v>
      </c>
      <c r="BR205" s="122">
        <v>0</v>
      </c>
      <c r="BS205" s="122">
        <v>0</v>
      </c>
      <c r="BT205" s="122">
        <v>165000000</v>
      </c>
      <c r="BU205" s="122">
        <v>181500000</v>
      </c>
      <c r="BV205" s="122">
        <v>0</v>
      </c>
      <c r="BW205" s="122">
        <v>0</v>
      </c>
      <c r="BX205" s="122">
        <v>0</v>
      </c>
      <c r="BY205" s="122">
        <v>0</v>
      </c>
      <c r="BZ205" s="122">
        <v>0</v>
      </c>
      <c r="CA205" s="122">
        <v>0</v>
      </c>
      <c r="CB205" s="122">
        <v>0</v>
      </c>
      <c r="CC205" s="122">
        <v>0</v>
      </c>
      <c r="CD205" s="122">
        <v>0</v>
      </c>
      <c r="CE205" s="122">
        <v>181500000</v>
      </c>
      <c r="CF205" s="122">
        <v>190575000.00000009</v>
      </c>
      <c r="CG205" s="122">
        <v>0</v>
      </c>
      <c r="CH205" s="122">
        <v>0</v>
      </c>
      <c r="CI205" s="122">
        <v>0</v>
      </c>
      <c r="CJ205" s="122">
        <v>0</v>
      </c>
      <c r="CK205" s="122">
        <v>0</v>
      </c>
      <c r="CL205" s="122">
        <v>0</v>
      </c>
      <c r="CM205" s="122">
        <v>0</v>
      </c>
      <c r="CN205" s="122">
        <v>0</v>
      </c>
      <c r="CO205" s="122">
        <v>0</v>
      </c>
      <c r="CP205" s="122">
        <v>190575000.00000009</v>
      </c>
      <c r="CQ205" s="122">
        <v>687075000</v>
      </c>
      <c r="CR205" s="115" t="s">
        <v>2296</v>
      </c>
      <c r="CS205" s="115" t="s">
        <v>2297</v>
      </c>
    </row>
    <row r="206" spans="1:97" ht="70.349999999999994" hidden="1" customHeight="1" x14ac:dyDescent="0.25">
      <c r="A206" s="114" t="s">
        <v>2298</v>
      </c>
      <c r="B206" s="115" t="s">
        <v>113</v>
      </c>
      <c r="C206" s="115" t="s">
        <v>2299</v>
      </c>
      <c r="D206" s="115" t="s">
        <v>2300</v>
      </c>
      <c r="E206" s="116" t="s">
        <v>2301</v>
      </c>
      <c r="F206" s="115" t="s">
        <v>2214</v>
      </c>
      <c r="G206" s="115" t="s">
        <v>108</v>
      </c>
      <c r="H206" s="115" t="s">
        <v>2302</v>
      </c>
      <c r="I206" s="116" t="s">
        <v>1299</v>
      </c>
      <c r="J206" s="115" t="s">
        <v>2303</v>
      </c>
      <c r="K206" s="115" t="s">
        <v>2304</v>
      </c>
      <c r="L206" s="115" t="s">
        <v>831</v>
      </c>
      <c r="M206" s="115" t="s">
        <v>2305</v>
      </c>
      <c r="N206" s="115" t="s">
        <v>2306</v>
      </c>
      <c r="O206" s="115" t="s">
        <v>989</v>
      </c>
      <c r="P206" s="115" t="s">
        <v>2162</v>
      </c>
      <c r="Q206" s="115" t="s">
        <v>2163</v>
      </c>
      <c r="R206" s="115" t="s">
        <v>2307</v>
      </c>
      <c r="S206" s="115" t="s">
        <v>2308</v>
      </c>
      <c r="T206" s="115" t="s">
        <v>2309</v>
      </c>
      <c r="U206" s="115" t="s">
        <v>2310</v>
      </c>
      <c r="V206" s="115" t="s">
        <v>2311</v>
      </c>
      <c r="W206" s="115" t="s">
        <v>2312</v>
      </c>
      <c r="X206" s="115" t="s">
        <v>125</v>
      </c>
      <c r="Y206" s="115" t="s">
        <v>531</v>
      </c>
      <c r="Z206" s="117">
        <v>4</v>
      </c>
      <c r="AA206" s="115" t="s">
        <v>127</v>
      </c>
      <c r="AB206" s="115" t="s">
        <v>2313</v>
      </c>
      <c r="AC206" s="117">
        <v>1</v>
      </c>
      <c r="AD206" s="117">
        <v>1</v>
      </c>
      <c r="AE206" s="117">
        <v>1</v>
      </c>
      <c r="AF206" s="117">
        <v>1</v>
      </c>
      <c r="AG206" s="118" t="s">
        <v>2314</v>
      </c>
      <c r="AH206" s="118" t="s">
        <v>2315</v>
      </c>
      <c r="AI206" s="118" t="s">
        <v>2316</v>
      </c>
      <c r="AJ206" s="115" t="s">
        <v>2317</v>
      </c>
      <c r="AK206" s="115"/>
      <c r="AL206" s="115" t="s">
        <v>2318</v>
      </c>
      <c r="AM206" s="116">
        <v>1</v>
      </c>
      <c r="AN206" s="119">
        <v>1</v>
      </c>
      <c r="AO206" s="120" t="s">
        <v>135</v>
      </c>
      <c r="AP206" s="116">
        <v>1.1299999999999999</v>
      </c>
      <c r="AQ206" s="119">
        <v>1</v>
      </c>
      <c r="AR206" s="120" t="s">
        <v>135</v>
      </c>
      <c r="AS206" s="116"/>
      <c r="AT206" s="121">
        <v>0</v>
      </c>
      <c r="AU206" s="120" t="s">
        <v>175</v>
      </c>
      <c r="AV206" s="117">
        <v>2.13</v>
      </c>
      <c r="AW206" s="121">
        <v>0.53249999999999997</v>
      </c>
      <c r="AX206" s="120" t="s">
        <v>235</v>
      </c>
      <c r="AY206" s="122">
        <v>278000000</v>
      </c>
      <c r="AZ206" s="122">
        <v>0</v>
      </c>
      <c r="BA206" s="122">
        <v>0</v>
      </c>
      <c r="BB206" s="122">
        <v>0</v>
      </c>
      <c r="BC206" s="122">
        <v>0</v>
      </c>
      <c r="BD206" s="122">
        <v>0</v>
      </c>
      <c r="BE206" s="122">
        <v>0</v>
      </c>
      <c r="BF206" s="122">
        <v>0</v>
      </c>
      <c r="BG206" s="122">
        <v>0</v>
      </c>
      <c r="BH206" s="122">
        <v>83399999.999999985</v>
      </c>
      <c r="BI206" s="122">
        <v>361400000</v>
      </c>
      <c r="BJ206" s="122">
        <v>300000000</v>
      </c>
      <c r="BK206" s="122">
        <v>0</v>
      </c>
      <c r="BL206" s="122">
        <v>0</v>
      </c>
      <c r="BM206" s="122">
        <v>0</v>
      </c>
      <c r="BN206" s="122">
        <v>0</v>
      </c>
      <c r="BO206" s="122">
        <v>0</v>
      </c>
      <c r="BP206" s="122">
        <v>0</v>
      </c>
      <c r="BQ206" s="122">
        <v>0</v>
      </c>
      <c r="BR206" s="122">
        <v>0</v>
      </c>
      <c r="BS206" s="122">
        <v>90000000</v>
      </c>
      <c r="BT206" s="122">
        <v>390000000</v>
      </c>
      <c r="BU206" s="122">
        <v>300000000</v>
      </c>
      <c r="BV206" s="122">
        <v>0</v>
      </c>
      <c r="BW206" s="122">
        <v>0</v>
      </c>
      <c r="BX206" s="122">
        <v>0</v>
      </c>
      <c r="BY206" s="122">
        <v>0</v>
      </c>
      <c r="BZ206" s="122">
        <v>0</v>
      </c>
      <c r="CA206" s="122">
        <v>0</v>
      </c>
      <c r="CB206" s="122">
        <v>0</v>
      </c>
      <c r="CC206" s="122">
        <v>0</v>
      </c>
      <c r="CD206" s="122">
        <v>90000000</v>
      </c>
      <c r="CE206" s="122">
        <v>390000000</v>
      </c>
      <c r="CF206" s="122">
        <v>300000000</v>
      </c>
      <c r="CG206" s="122">
        <v>0</v>
      </c>
      <c r="CH206" s="122">
        <v>0</v>
      </c>
      <c r="CI206" s="122">
        <v>0</v>
      </c>
      <c r="CJ206" s="122">
        <v>0</v>
      </c>
      <c r="CK206" s="122">
        <v>0</v>
      </c>
      <c r="CL206" s="122">
        <v>0</v>
      </c>
      <c r="CM206" s="122">
        <v>0</v>
      </c>
      <c r="CN206" s="122">
        <v>0</v>
      </c>
      <c r="CO206" s="122">
        <v>90000000</v>
      </c>
      <c r="CP206" s="122">
        <v>390000000</v>
      </c>
      <c r="CQ206" s="122">
        <v>1531400000</v>
      </c>
      <c r="CR206" s="115" t="s">
        <v>2319</v>
      </c>
      <c r="CS206" s="115" t="s">
        <v>2320</v>
      </c>
    </row>
    <row r="207" spans="1:97" ht="70.349999999999994" hidden="1" customHeight="1" x14ac:dyDescent="0.25">
      <c r="A207" s="114" t="s">
        <v>2321</v>
      </c>
      <c r="B207" s="115" t="s">
        <v>103</v>
      </c>
      <c r="C207" s="115" t="s">
        <v>2299</v>
      </c>
      <c r="D207" s="115" t="s">
        <v>2300</v>
      </c>
      <c r="E207" s="116" t="s">
        <v>2301</v>
      </c>
      <c r="F207" s="115" t="s">
        <v>2214</v>
      </c>
      <c r="G207" s="115" t="s">
        <v>108</v>
      </c>
      <c r="H207" s="115" t="s">
        <v>2302</v>
      </c>
      <c r="I207" s="116" t="s">
        <v>1299</v>
      </c>
      <c r="J207" s="115" t="s">
        <v>2303</v>
      </c>
      <c r="K207" s="115" t="s">
        <v>2304</v>
      </c>
      <c r="L207" s="115" t="s">
        <v>831</v>
      </c>
      <c r="M207" s="115" t="s">
        <v>2305</v>
      </c>
      <c r="N207" s="115" t="s">
        <v>2306</v>
      </c>
      <c r="O207" s="115" t="s">
        <v>989</v>
      </c>
      <c r="P207" s="115" t="s">
        <v>2162</v>
      </c>
      <c r="Q207" s="115" t="s">
        <v>2163</v>
      </c>
      <c r="R207" s="115" t="s">
        <v>2322</v>
      </c>
      <c r="S207" s="115" t="s">
        <v>2323</v>
      </c>
      <c r="T207" s="115" t="s">
        <v>2324</v>
      </c>
      <c r="U207" s="115" t="s">
        <v>2325</v>
      </c>
      <c r="V207" s="115" t="s">
        <v>2326</v>
      </c>
      <c r="W207" s="115" t="s">
        <v>2327</v>
      </c>
      <c r="X207" s="115" t="s">
        <v>125</v>
      </c>
      <c r="Y207" s="115" t="s">
        <v>531</v>
      </c>
      <c r="Z207" s="117">
        <v>1</v>
      </c>
      <c r="AA207" s="115" t="s">
        <v>127</v>
      </c>
      <c r="AB207" s="115" t="s">
        <v>2313</v>
      </c>
      <c r="AC207" s="117">
        <v>0</v>
      </c>
      <c r="AD207" s="117">
        <v>1</v>
      </c>
      <c r="AE207" s="117">
        <v>0</v>
      </c>
      <c r="AF207" s="117">
        <v>0</v>
      </c>
      <c r="AG207" s="118"/>
      <c r="AH207" s="118" t="s">
        <v>2328</v>
      </c>
      <c r="AI207" s="118" t="s">
        <v>2329</v>
      </c>
      <c r="AJ207" s="115" t="s">
        <v>2317</v>
      </c>
      <c r="AK207" s="115"/>
      <c r="AL207" s="115"/>
      <c r="AM207" s="116"/>
      <c r="AN207" s="119"/>
      <c r="AO207" s="120"/>
      <c r="AP207" s="116">
        <v>1</v>
      </c>
      <c r="AQ207" s="119">
        <v>1</v>
      </c>
      <c r="AR207" s="120" t="s">
        <v>135</v>
      </c>
      <c r="AS207" s="116"/>
      <c r="AT207" s="121"/>
      <c r="AU207" s="120"/>
      <c r="AV207" s="117">
        <v>1</v>
      </c>
      <c r="AW207" s="121">
        <v>1</v>
      </c>
      <c r="AX207" s="120" t="s">
        <v>135</v>
      </c>
      <c r="AY207" s="122">
        <v>0</v>
      </c>
      <c r="AZ207" s="122">
        <v>0</v>
      </c>
      <c r="BA207" s="122">
        <v>0</v>
      </c>
      <c r="BB207" s="122">
        <v>0</v>
      </c>
      <c r="BC207" s="122">
        <v>0</v>
      </c>
      <c r="BD207" s="122">
        <v>0</v>
      </c>
      <c r="BE207" s="122">
        <v>0</v>
      </c>
      <c r="BF207" s="122">
        <v>0</v>
      </c>
      <c r="BG207" s="122">
        <v>0</v>
      </c>
      <c r="BH207" s="122">
        <v>0</v>
      </c>
      <c r="BI207" s="122">
        <v>0</v>
      </c>
      <c r="BJ207" s="122">
        <v>0</v>
      </c>
      <c r="BK207" s="122">
        <v>0</v>
      </c>
      <c r="BL207" s="122">
        <v>0</v>
      </c>
      <c r="BM207" s="122">
        <v>0</v>
      </c>
      <c r="BN207" s="122">
        <v>0</v>
      </c>
      <c r="BO207" s="122">
        <v>0</v>
      </c>
      <c r="BP207" s="122">
        <v>500000000</v>
      </c>
      <c r="BQ207" s="122">
        <v>0</v>
      </c>
      <c r="BR207" s="122">
        <v>1666666666.666667</v>
      </c>
      <c r="BS207" s="122">
        <v>0</v>
      </c>
      <c r="BT207" s="122">
        <v>2166666666.666667</v>
      </c>
      <c r="BU207" s="122">
        <v>0</v>
      </c>
      <c r="BV207" s="122">
        <v>0</v>
      </c>
      <c r="BW207" s="122">
        <v>0</v>
      </c>
      <c r="BX207" s="122">
        <v>0</v>
      </c>
      <c r="BY207" s="122">
        <v>0</v>
      </c>
      <c r="BZ207" s="122">
        <v>0</v>
      </c>
      <c r="CA207" s="122">
        <v>0</v>
      </c>
      <c r="CB207" s="122">
        <v>0</v>
      </c>
      <c r="CC207" s="122">
        <v>0</v>
      </c>
      <c r="CD207" s="122">
        <v>0</v>
      </c>
      <c r="CE207" s="122">
        <v>0</v>
      </c>
      <c r="CF207" s="122">
        <v>0</v>
      </c>
      <c r="CG207" s="122">
        <v>0</v>
      </c>
      <c r="CH207" s="122">
        <v>0</v>
      </c>
      <c r="CI207" s="122">
        <v>0</v>
      </c>
      <c r="CJ207" s="122">
        <v>0</v>
      </c>
      <c r="CK207" s="122">
        <v>0</v>
      </c>
      <c r="CL207" s="122">
        <v>0</v>
      </c>
      <c r="CM207" s="122">
        <v>0</v>
      </c>
      <c r="CN207" s="122">
        <v>0</v>
      </c>
      <c r="CO207" s="122">
        <v>0</v>
      </c>
      <c r="CP207" s="122">
        <v>0</v>
      </c>
      <c r="CQ207" s="122">
        <v>2166666666.666667</v>
      </c>
      <c r="CR207" s="115" t="s">
        <v>2330</v>
      </c>
      <c r="CS207" s="115" t="s">
        <v>2331</v>
      </c>
    </row>
    <row r="208" spans="1:97" ht="70.349999999999994" hidden="1" customHeight="1" x14ac:dyDescent="0.25">
      <c r="A208" s="114" t="s">
        <v>2332</v>
      </c>
      <c r="B208" s="115" t="s">
        <v>139</v>
      </c>
      <c r="C208" s="115" t="s">
        <v>2299</v>
      </c>
      <c r="D208" s="115" t="s">
        <v>2300</v>
      </c>
      <c r="E208" s="116" t="s">
        <v>2301</v>
      </c>
      <c r="F208" s="115" t="s">
        <v>2214</v>
      </c>
      <c r="G208" s="115" t="s">
        <v>108</v>
      </c>
      <c r="H208" s="115" t="s">
        <v>2302</v>
      </c>
      <c r="I208" s="116" t="s">
        <v>1299</v>
      </c>
      <c r="J208" s="115" t="s">
        <v>2303</v>
      </c>
      <c r="K208" s="115" t="s">
        <v>2304</v>
      </c>
      <c r="L208" s="115" t="s">
        <v>831</v>
      </c>
      <c r="M208" s="115" t="s">
        <v>2305</v>
      </c>
      <c r="N208" s="115" t="s">
        <v>2306</v>
      </c>
      <c r="O208" s="115" t="s">
        <v>989</v>
      </c>
      <c r="P208" s="115" t="s">
        <v>2162</v>
      </c>
      <c r="Q208" s="115" t="s">
        <v>2163</v>
      </c>
      <c r="R208" s="115" t="s">
        <v>2333</v>
      </c>
      <c r="S208" s="115" t="s">
        <v>2334</v>
      </c>
      <c r="T208" s="115" t="s">
        <v>2335</v>
      </c>
      <c r="U208" s="115" t="s">
        <v>2336</v>
      </c>
      <c r="V208" s="115" t="s">
        <v>2337</v>
      </c>
      <c r="W208" s="115" t="s">
        <v>2338</v>
      </c>
      <c r="X208" s="115" t="s">
        <v>125</v>
      </c>
      <c r="Y208" s="115" t="s">
        <v>531</v>
      </c>
      <c r="Z208" s="117">
        <v>200</v>
      </c>
      <c r="AA208" s="115" t="s">
        <v>127</v>
      </c>
      <c r="AB208" s="115" t="s">
        <v>2313</v>
      </c>
      <c r="AC208" s="117">
        <v>20</v>
      </c>
      <c r="AD208" s="117">
        <v>60</v>
      </c>
      <c r="AE208" s="117">
        <v>60</v>
      </c>
      <c r="AF208" s="117">
        <v>60</v>
      </c>
      <c r="AG208" s="118" t="s">
        <v>2339</v>
      </c>
      <c r="AH208" s="118" t="s">
        <v>2340</v>
      </c>
      <c r="AI208" s="118" t="s">
        <v>2341</v>
      </c>
      <c r="AJ208" s="115"/>
      <c r="AK208" s="115"/>
      <c r="AL208" s="115"/>
      <c r="AM208" s="116">
        <v>20</v>
      </c>
      <c r="AN208" s="119">
        <v>1</v>
      </c>
      <c r="AO208" s="120" t="s">
        <v>135</v>
      </c>
      <c r="AP208" s="116">
        <v>60</v>
      </c>
      <c r="AQ208" s="119">
        <v>1</v>
      </c>
      <c r="AR208" s="120" t="s">
        <v>135</v>
      </c>
      <c r="AS208" s="116"/>
      <c r="AT208" s="121">
        <v>0</v>
      </c>
      <c r="AU208" s="120" t="s">
        <v>175</v>
      </c>
      <c r="AV208" s="117">
        <v>80</v>
      </c>
      <c r="AW208" s="121">
        <v>0.4</v>
      </c>
      <c r="AX208" s="120" t="s">
        <v>235</v>
      </c>
      <c r="AY208" s="122">
        <v>150000000</v>
      </c>
      <c r="AZ208" s="122">
        <v>0</v>
      </c>
      <c r="BA208" s="122">
        <v>0</v>
      </c>
      <c r="BB208" s="122">
        <v>0</v>
      </c>
      <c r="BC208" s="122">
        <v>0</v>
      </c>
      <c r="BD208" s="122">
        <v>0</v>
      </c>
      <c r="BE208" s="122">
        <v>0</v>
      </c>
      <c r="BF208" s="122">
        <v>0</v>
      </c>
      <c r="BG208" s="122">
        <v>0</v>
      </c>
      <c r="BH208" s="122">
        <v>0</v>
      </c>
      <c r="BI208" s="122">
        <v>150000000</v>
      </c>
      <c r="BJ208" s="122">
        <v>150000000</v>
      </c>
      <c r="BK208" s="122">
        <v>0</v>
      </c>
      <c r="BL208" s="122">
        <v>0</v>
      </c>
      <c r="BM208" s="122">
        <v>0</v>
      </c>
      <c r="BN208" s="122">
        <v>0</v>
      </c>
      <c r="BO208" s="122">
        <v>0</v>
      </c>
      <c r="BP208" s="122">
        <v>0</v>
      </c>
      <c r="BQ208" s="122">
        <v>0</v>
      </c>
      <c r="BR208" s="122">
        <v>0</v>
      </c>
      <c r="BS208" s="122">
        <v>0</v>
      </c>
      <c r="BT208" s="122">
        <v>150000000</v>
      </c>
      <c r="BU208" s="122">
        <v>150000000</v>
      </c>
      <c r="BV208" s="122">
        <v>0</v>
      </c>
      <c r="BW208" s="122">
        <v>0</v>
      </c>
      <c r="BX208" s="122">
        <v>0</v>
      </c>
      <c r="BY208" s="122">
        <v>0</v>
      </c>
      <c r="BZ208" s="122">
        <v>0</v>
      </c>
      <c r="CA208" s="122">
        <v>0</v>
      </c>
      <c r="CB208" s="122">
        <v>0</v>
      </c>
      <c r="CC208" s="122">
        <v>0</v>
      </c>
      <c r="CD208" s="122">
        <v>0</v>
      </c>
      <c r="CE208" s="122">
        <v>150000000</v>
      </c>
      <c r="CF208" s="122">
        <v>150000000</v>
      </c>
      <c r="CG208" s="122">
        <v>0</v>
      </c>
      <c r="CH208" s="122">
        <v>0</v>
      </c>
      <c r="CI208" s="122">
        <v>0</v>
      </c>
      <c r="CJ208" s="122">
        <v>0</v>
      </c>
      <c r="CK208" s="122">
        <v>0</v>
      </c>
      <c r="CL208" s="122">
        <v>0</v>
      </c>
      <c r="CM208" s="122">
        <v>0</v>
      </c>
      <c r="CN208" s="122">
        <v>0</v>
      </c>
      <c r="CO208" s="122">
        <v>0</v>
      </c>
      <c r="CP208" s="122">
        <v>150000000</v>
      </c>
      <c r="CQ208" s="122">
        <v>600000000</v>
      </c>
      <c r="CR208" s="115" t="s">
        <v>2330</v>
      </c>
      <c r="CS208" s="115" t="s">
        <v>2342</v>
      </c>
    </row>
    <row r="209" spans="1:97" ht="70.349999999999994" hidden="1" customHeight="1" x14ac:dyDescent="0.25">
      <c r="A209" s="114" t="s">
        <v>2343</v>
      </c>
      <c r="B209" s="115" t="s">
        <v>179</v>
      </c>
      <c r="C209" s="115" t="s">
        <v>2299</v>
      </c>
      <c r="D209" s="115" t="s">
        <v>2300</v>
      </c>
      <c r="E209" s="116" t="s">
        <v>2301</v>
      </c>
      <c r="F209" s="115" t="s">
        <v>2214</v>
      </c>
      <c r="G209" s="115" t="s">
        <v>108</v>
      </c>
      <c r="H209" s="115" t="s">
        <v>2302</v>
      </c>
      <c r="I209" s="116" t="s">
        <v>1299</v>
      </c>
      <c r="J209" s="115" t="s">
        <v>2303</v>
      </c>
      <c r="K209" s="115" t="s">
        <v>2304</v>
      </c>
      <c r="L209" s="115" t="s">
        <v>831</v>
      </c>
      <c r="M209" s="115" t="s">
        <v>2305</v>
      </c>
      <c r="N209" s="115" t="s">
        <v>2306</v>
      </c>
      <c r="O209" s="115" t="s">
        <v>989</v>
      </c>
      <c r="P209" s="115" t="s">
        <v>2162</v>
      </c>
      <c r="Q209" s="115" t="s">
        <v>2163</v>
      </c>
      <c r="R209" s="115" t="s">
        <v>2344</v>
      </c>
      <c r="S209" s="115" t="s">
        <v>2345</v>
      </c>
      <c r="T209" s="115" t="s">
        <v>2346</v>
      </c>
      <c r="U209" s="115" t="s">
        <v>2347</v>
      </c>
      <c r="V209" s="115" t="s">
        <v>2348</v>
      </c>
      <c r="W209" s="115" t="s">
        <v>2338</v>
      </c>
      <c r="X209" s="115" t="s">
        <v>125</v>
      </c>
      <c r="Y209" s="115" t="s">
        <v>531</v>
      </c>
      <c r="Z209" s="117">
        <v>300</v>
      </c>
      <c r="AA209" s="115" t="s">
        <v>127</v>
      </c>
      <c r="AB209" s="115" t="s">
        <v>2313</v>
      </c>
      <c r="AC209" s="117">
        <v>0</v>
      </c>
      <c r="AD209" s="117">
        <v>0</v>
      </c>
      <c r="AE209" s="117">
        <v>300</v>
      </c>
      <c r="AF209" s="117">
        <v>0</v>
      </c>
      <c r="AG209" s="118"/>
      <c r="AH209" s="118"/>
      <c r="AI209" s="118"/>
      <c r="AJ209" s="115" t="s">
        <v>2349</v>
      </c>
      <c r="AK209" s="115"/>
      <c r="AL209" s="115"/>
      <c r="AM209" s="116"/>
      <c r="AN209" s="119"/>
      <c r="AO209" s="120"/>
      <c r="AP209" s="116"/>
      <c r="AQ209" s="119"/>
      <c r="AR209" s="120"/>
      <c r="AS209" s="116"/>
      <c r="AT209" s="121">
        <v>0</v>
      </c>
      <c r="AU209" s="120" t="s">
        <v>175</v>
      </c>
      <c r="AV209" s="117">
        <v>0</v>
      </c>
      <c r="AW209" s="121">
        <v>0</v>
      </c>
      <c r="AX209" s="120" t="s">
        <v>175</v>
      </c>
      <c r="AY209" s="122">
        <v>0</v>
      </c>
      <c r="AZ209" s="122">
        <v>0</v>
      </c>
      <c r="BA209" s="122">
        <v>0</v>
      </c>
      <c r="BB209" s="122">
        <v>0</v>
      </c>
      <c r="BC209" s="122">
        <v>0</v>
      </c>
      <c r="BD209" s="122">
        <v>0</v>
      </c>
      <c r="BE209" s="122">
        <v>0</v>
      </c>
      <c r="BF209" s="122">
        <v>0</v>
      </c>
      <c r="BG209" s="122">
        <v>0</v>
      </c>
      <c r="BH209" s="122">
        <v>0</v>
      </c>
      <c r="BI209" s="122">
        <v>0</v>
      </c>
      <c r="BJ209" s="122">
        <v>0</v>
      </c>
      <c r="BK209" s="122">
        <v>0</v>
      </c>
      <c r="BL209" s="122">
        <v>0</v>
      </c>
      <c r="BM209" s="122">
        <v>0</v>
      </c>
      <c r="BN209" s="122">
        <v>0</v>
      </c>
      <c r="BO209" s="122">
        <v>0</v>
      </c>
      <c r="BP209" s="122">
        <v>0</v>
      </c>
      <c r="BQ209" s="122">
        <v>0</v>
      </c>
      <c r="BR209" s="122">
        <v>0</v>
      </c>
      <c r="BS209" s="122">
        <v>50000000</v>
      </c>
      <c r="BT209" s="122">
        <v>50000000</v>
      </c>
      <c r="BU209" s="122">
        <v>0</v>
      </c>
      <c r="BV209" s="122">
        <v>0</v>
      </c>
      <c r="BW209" s="122">
        <v>0</v>
      </c>
      <c r="BX209" s="122">
        <v>0</v>
      </c>
      <c r="BY209" s="122">
        <v>0</v>
      </c>
      <c r="BZ209" s="122">
        <v>0</v>
      </c>
      <c r="CA209" s="122">
        <v>0</v>
      </c>
      <c r="CB209" s="122">
        <v>0</v>
      </c>
      <c r="CC209" s="122">
        <v>0</v>
      </c>
      <c r="CD209" s="122">
        <v>50000000</v>
      </c>
      <c r="CE209" s="122">
        <v>50000000</v>
      </c>
      <c r="CF209" s="122">
        <v>0</v>
      </c>
      <c r="CG209" s="122">
        <v>0</v>
      </c>
      <c r="CH209" s="122">
        <v>0</v>
      </c>
      <c r="CI209" s="122">
        <v>0</v>
      </c>
      <c r="CJ209" s="122">
        <v>0</v>
      </c>
      <c r="CK209" s="122">
        <v>0</v>
      </c>
      <c r="CL209" s="122">
        <v>0</v>
      </c>
      <c r="CM209" s="122">
        <v>0</v>
      </c>
      <c r="CN209" s="122">
        <v>0</v>
      </c>
      <c r="CO209" s="122">
        <v>50000000</v>
      </c>
      <c r="CP209" s="122">
        <v>50000000</v>
      </c>
      <c r="CQ209" s="122">
        <v>150000000</v>
      </c>
      <c r="CR209" s="115"/>
      <c r="CS209" s="115" t="s">
        <v>2350</v>
      </c>
    </row>
    <row r="210" spans="1:97" ht="156.6" hidden="1" customHeight="1" x14ac:dyDescent="0.25">
      <c r="A210" s="114" t="s">
        <v>2351</v>
      </c>
      <c r="B210" s="115" t="s">
        <v>254</v>
      </c>
      <c r="C210" s="115" t="s">
        <v>2299</v>
      </c>
      <c r="D210" s="115" t="s">
        <v>2300</v>
      </c>
      <c r="E210" s="116" t="s">
        <v>2301</v>
      </c>
      <c r="F210" s="115" t="s">
        <v>2214</v>
      </c>
      <c r="G210" s="115" t="s">
        <v>108</v>
      </c>
      <c r="H210" s="115" t="s">
        <v>2302</v>
      </c>
      <c r="I210" s="116" t="s">
        <v>1299</v>
      </c>
      <c r="J210" s="115" t="s">
        <v>2303</v>
      </c>
      <c r="K210" s="115" t="s">
        <v>2304</v>
      </c>
      <c r="L210" s="115" t="s">
        <v>831</v>
      </c>
      <c r="M210" s="115" t="s">
        <v>2305</v>
      </c>
      <c r="N210" s="115" t="s">
        <v>2306</v>
      </c>
      <c r="O210" s="115" t="s">
        <v>989</v>
      </c>
      <c r="P210" s="115" t="s">
        <v>2162</v>
      </c>
      <c r="Q210" s="115" t="s">
        <v>2163</v>
      </c>
      <c r="R210" s="115" t="s">
        <v>2352</v>
      </c>
      <c r="S210" s="115" t="s">
        <v>2353</v>
      </c>
      <c r="T210" s="115" t="s">
        <v>2354</v>
      </c>
      <c r="U210" s="115" t="s">
        <v>2355</v>
      </c>
      <c r="V210" s="115" t="s">
        <v>2356</v>
      </c>
      <c r="W210" s="115" t="s">
        <v>293</v>
      </c>
      <c r="X210" s="115" t="s">
        <v>125</v>
      </c>
      <c r="Y210" s="115" t="s">
        <v>531</v>
      </c>
      <c r="Z210" s="117">
        <v>2</v>
      </c>
      <c r="AA210" s="115" t="s">
        <v>127</v>
      </c>
      <c r="AB210" s="115" t="s">
        <v>2313</v>
      </c>
      <c r="AC210" s="117">
        <v>0</v>
      </c>
      <c r="AD210" s="117">
        <v>0</v>
      </c>
      <c r="AE210" s="117">
        <v>2</v>
      </c>
      <c r="AF210" s="117">
        <v>0</v>
      </c>
      <c r="AG210" s="118"/>
      <c r="AH210" s="118"/>
      <c r="AI210" s="118"/>
      <c r="AJ210" s="115" t="s">
        <v>2357</v>
      </c>
      <c r="AK210" s="115"/>
      <c r="AL210" s="115"/>
      <c r="AM210" s="116"/>
      <c r="AN210" s="119"/>
      <c r="AO210" s="120"/>
      <c r="AP210" s="116"/>
      <c r="AQ210" s="119"/>
      <c r="AR210" s="120"/>
      <c r="AS210" s="116"/>
      <c r="AT210" s="121">
        <v>0</v>
      </c>
      <c r="AU210" s="120" t="s">
        <v>175</v>
      </c>
      <c r="AV210" s="117">
        <v>0</v>
      </c>
      <c r="AW210" s="121">
        <v>0</v>
      </c>
      <c r="AX210" s="120" t="s">
        <v>175</v>
      </c>
      <c r="AY210" s="122">
        <v>0</v>
      </c>
      <c r="AZ210" s="122">
        <v>0</v>
      </c>
      <c r="BA210" s="122">
        <v>0</v>
      </c>
      <c r="BB210" s="122">
        <v>0</v>
      </c>
      <c r="BC210" s="122">
        <v>0</v>
      </c>
      <c r="BD210" s="122">
        <v>0</v>
      </c>
      <c r="BE210" s="122">
        <v>0</v>
      </c>
      <c r="BF210" s="122">
        <v>0</v>
      </c>
      <c r="BG210" s="122">
        <v>0</v>
      </c>
      <c r="BH210" s="122">
        <v>0</v>
      </c>
      <c r="BI210" s="122">
        <v>0</v>
      </c>
      <c r="BJ210" s="122">
        <v>0</v>
      </c>
      <c r="BK210" s="122">
        <v>0</v>
      </c>
      <c r="BL210" s="122">
        <v>0</v>
      </c>
      <c r="BM210" s="122">
        <v>0</v>
      </c>
      <c r="BN210" s="122">
        <v>0</v>
      </c>
      <c r="BO210" s="122">
        <v>0</v>
      </c>
      <c r="BP210" s="122">
        <v>0</v>
      </c>
      <c r="BQ210" s="122">
        <v>0</v>
      </c>
      <c r="BR210" s="122">
        <v>2500000000</v>
      </c>
      <c r="BS210" s="122">
        <v>0</v>
      </c>
      <c r="BT210" s="122">
        <v>2500000000</v>
      </c>
      <c r="BU210" s="122">
        <v>0</v>
      </c>
      <c r="BV210" s="122">
        <v>0</v>
      </c>
      <c r="BW210" s="122">
        <v>0</v>
      </c>
      <c r="BX210" s="122">
        <v>0</v>
      </c>
      <c r="BY210" s="122">
        <v>0</v>
      </c>
      <c r="BZ210" s="122">
        <v>0</v>
      </c>
      <c r="CA210" s="122">
        <v>0</v>
      </c>
      <c r="CB210" s="122">
        <v>0</v>
      </c>
      <c r="CC210" s="122">
        <v>2500000000</v>
      </c>
      <c r="CD210" s="122">
        <v>0</v>
      </c>
      <c r="CE210" s="122">
        <v>2500000000</v>
      </c>
      <c r="CF210" s="122">
        <v>0</v>
      </c>
      <c r="CG210" s="122">
        <v>0</v>
      </c>
      <c r="CH210" s="122">
        <v>0</v>
      </c>
      <c r="CI210" s="122">
        <v>0</v>
      </c>
      <c r="CJ210" s="122">
        <v>0</v>
      </c>
      <c r="CK210" s="122">
        <v>0</v>
      </c>
      <c r="CL210" s="122">
        <v>0</v>
      </c>
      <c r="CM210" s="122">
        <v>0</v>
      </c>
      <c r="CN210" s="122">
        <v>0</v>
      </c>
      <c r="CO210" s="122">
        <v>0</v>
      </c>
      <c r="CP210" s="122">
        <v>0</v>
      </c>
      <c r="CQ210" s="122">
        <v>5000000000</v>
      </c>
      <c r="CR210" s="115" t="s">
        <v>2358</v>
      </c>
      <c r="CS210" s="115" t="s">
        <v>2359</v>
      </c>
    </row>
    <row r="211" spans="1:97" ht="70.349999999999994" hidden="1" customHeight="1" x14ac:dyDescent="0.25">
      <c r="A211" s="114" t="s">
        <v>2360</v>
      </c>
      <c r="B211" s="115" t="s">
        <v>374</v>
      </c>
      <c r="C211" s="115" t="s">
        <v>2299</v>
      </c>
      <c r="D211" s="115" t="s">
        <v>2300</v>
      </c>
      <c r="E211" s="116" t="s">
        <v>2301</v>
      </c>
      <c r="F211" s="115" t="s">
        <v>2214</v>
      </c>
      <c r="G211" s="115" t="s">
        <v>108</v>
      </c>
      <c r="H211" s="115" t="s">
        <v>2302</v>
      </c>
      <c r="I211" s="116" t="s">
        <v>1299</v>
      </c>
      <c r="J211" s="115" t="s">
        <v>2303</v>
      </c>
      <c r="K211" s="115" t="s">
        <v>2304</v>
      </c>
      <c r="L211" s="115" t="s">
        <v>831</v>
      </c>
      <c r="M211" s="115" t="s">
        <v>2305</v>
      </c>
      <c r="N211" s="115" t="s">
        <v>2306</v>
      </c>
      <c r="O211" s="115" t="s">
        <v>989</v>
      </c>
      <c r="P211" s="115" t="s">
        <v>2162</v>
      </c>
      <c r="Q211" s="115" t="s">
        <v>2163</v>
      </c>
      <c r="R211" s="115" t="s">
        <v>2361</v>
      </c>
      <c r="S211" s="115" t="s">
        <v>2362</v>
      </c>
      <c r="T211" s="115" t="s">
        <v>2363</v>
      </c>
      <c r="U211" s="115" t="s">
        <v>2364</v>
      </c>
      <c r="V211" s="115" t="s">
        <v>2365</v>
      </c>
      <c r="W211" s="115" t="s">
        <v>293</v>
      </c>
      <c r="X211" s="115" t="s">
        <v>125</v>
      </c>
      <c r="Y211" s="115" t="s">
        <v>531</v>
      </c>
      <c r="Z211" s="117">
        <v>2</v>
      </c>
      <c r="AA211" s="115" t="s">
        <v>127</v>
      </c>
      <c r="AB211" s="115" t="s">
        <v>2313</v>
      </c>
      <c r="AC211" s="117">
        <v>1</v>
      </c>
      <c r="AD211" s="117">
        <v>1</v>
      </c>
      <c r="AE211" s="117">
        <v>0</v>
      </c>
      <c r="AF211" s="117">
        <v>0</v>
      </c>
      <c r="AG211" s="118" t="s">
        <v>2366</v>
      </c>
      <c r="AH211" s="118"/>
      <c r="AI211" s="118"/>
      <c r="AJ211" s="115"/>
      <c r="AK211" s="115"/>
      <c r="AL211" s="115"/>
      <c r="AM211" s="116">
        <v>1</v>
      </c>
      <c r="AN211" s="119">
        <v>1</v>
      </c>
      <c r="AO211" s="120" t="s">
        <v>135</v>
      </c>
      <c r="AP211" s="116">
        <v>0</v>
      </c>
      <c r="AQ211" s="119">
        <v>0</v>
      </c>
      <c r="AR211" s="120" t="s">
        <v>175</v>
      </c>
      <c r="AS211" s="116"/>
      <c r="AT211" s="121"/>
      <c r="AU211" s="120"/>
      <c r="AV211" s="117">
        <v>1</v>
      </c>
      <c r="AW211" s="121">
        <v>0.5</v>
      </c>
      <c r="AX211" s="120" t="s">
        <v>235</v>
      </c>
      <c r="AY211" s="122">
        <v>120000000</v>
      </c>
      <c r="AZ211" s="122">
        <v>0</v>
      </c>
      <c r="BA211" s="122">
        <v>0</v>
      </c>
      <c r="BB211" s="122">
        <v>0</v>
      </c>
      <c r="BC211" s="122">
        <v>0</v>
      </c>
      <c r="BD211" s="122">
        <v>0</v>
      </c>
      <c r="BE211" s="122">
        <v>0</v>
      </c>
      <c r="BF211" s="122">
        <v>0</v>
      </c>
      <c r="BG211" s="122">
        <v>0</v>
      </c>
      <c r="BH211" s="122">
        <v>0</v>
      </c>
      <c r="BI211" s="122">
        <v>120000000</v>
      </c>
      <c r="BJ211" s="122">
        <v>0</v>
      </c>
      <c r="BK211" s="122">
        <v>0</v>
      </c>
      <c r="BL211" s="122">
        <v>0</v>
      </c>
      <c r="BM211" s="122">
        <v>0</v>
      </c>
      <c r="BN211" s="122">
        <v>0</v>
      </c>
      <c r="BO211" s="122">
        <v>0</v>
      </c>
      <c r="BP211" s="122">
        <v>0</v>
      </c>
      <c r="BQ211" s="122">
        <v>0</v>
      </c>
      <c r="BR211" s="122">
        <v>0</v>
      </c>
      <c r="BS211" s="122">
        <v>0</v>
      </c>
      <c r="BT211" s="122">
        <v>0</v>
      </c>
      <c r="BU211" s="122">
        <v>0</v>
      </c>
      <c r="BV211" s="122">
        <v>0</v>
      </c>
      <c r="BW211" s="122">
        <v>0</v>
      </c>
      <c r="BX211" s="122">
        <v>0</v>
      </c>
      <c r="BY211" s="122">
        <v>0</v>
      </c>
      <c r="BZ211" s="122">
        <v>0</v>
      </c>
      <c r="CA211" s="122">
        <v>0</v>
      </c>
      <c r="CB211" s="122">
        <v>0</v>
      </c>
      <c r="CC211" s="122">
        <v>0</v>
      </c>
      <c r="CD211" s="122">
        <v>0</v>
      </c>
      <c r="CE211" s="122">
        <v>0</v>
      </c>
      <c r="CF211" s="122">
        <v>0</v>
      </c>
      <c r="CG211" s="122">
        <v>0</v>
      </c>
      <c r="CH211" s="122">
        <v>0</v>
      </c>
      <c r="CI211" s="122">
        <v>0</v>
      </c>
      <c r="CJ211" s="122">
        <v>0</v>
      </c>
      <c r="CK211" s="122">
        <v>0</v>
      </c>
      <c r="CL211" s="122">
        <v>0</v>
      </c>
      <c r="CM211" s="122">
        <v>0</v>
      </c>
      <c r="CN211" s="122">
        <v>0</v>
      </c>
      <c r="CO211" s="122">
        <v>0</v>
      </c>
      <c r="CP211" s="122">
        <v>0</v>
      </c>
      <c r="CQ211" s="122">
        <v>120000000</v>
      </c>
      <c r="CR211" s="115" t="s">
        <v>2367</v>
      </c>
      <c r="CS211" s="115" t="s">
        <v>2368</v>
      </c>
    </row>
    <row r="212" spans="1:97" ht="70.349999999999994" hidden="1" customHeight="1" x14ac:dyDescent="0.25">
      <c r="A212" s="114" t="s">
        <v>2369</v>
      </c>
      <c r="B212" s="115" t="s">
        <v>444</v>
      </c>
      <c r="C212" s="115" t="s">
        <v>2299</v>
      </c>
      <c r="D212" s="115" t="s">
        <v>2300</v>
      </c>
      <c r="E212" s="116" t="s">
        <v>2301</v>
      </c>
      <c r="F212" s="115" t="s">
        <v>2214</v>
      </c>
      <c r="G212" s="115" t="s">
        <v>108</v>
      </c>
      <c r="H212" s="115" t="s">
        <v>2302</v>
      </c>
      <c r="I212" s="116" t="s">
        <v>1299</v>
      </c>
      <c r="J212" s="115" t="s">
        <v>2303</v>
      </c>
      <c r="K212" s="115" t="s">
        <v>2304</v>
      </c>
      <c r="L212" s="115" t="s">
        <v>831</v>
      </c>
      <c r="M212" s="115" t="s">
        <v>2305</v>
      </c>
      <c r="N212" s="115" t="s">
        <v>2306</v>
      </c>
      <c r="O212" s="115" t="s">
        <v>989</v>
      </c>
      <c r="P212" s="115" t="s">
        <v>2162</v>
      </c>
      <c r="Q212" s="115" t="s">
        <v>2163</v>
      </c>
      <c r="R212" s="115" t="s">
        <v>2370</v>
      </c>
      <c r="S212" s="115" t="s">
        <v>2371</v>
      </c>
      <c r="T212" s="115" t="s">
        <v>2372</v>
      </c>
      <c r="U212" s="115" t="s">
        <v>2373</v>
      </c>
      <c r="V212" s="115" t="s">
        <v>2374</v>
      </c>
      <c r="W212" s="115" t="s">
        <v>2375</v>
      </c>
      <c r="X212" s="115" t="s">
        <v>125</v>
      </c>
      <c r="Y212" s="115" t="s">
        <v>531</v>
      </c>
      <c r="Z212" s="117">
        <v>1</v>
      </c>
      <c r="AA212" s="115" t="s">
        <v>127</v>
      </c>
      <c r="AB212" s="115" t="s">
        <v>2313</v>
      </c>
      <c r="AC212" s="117">
        <v>0</v>
      </c>
      <c r="AD212" s="117">
        <v>1</v>
      </c>
      <c r="AE212" s="117">
        <v>0</v>
      </c>
      <c r="AF212" s="117">
        <v>0</v>
      </c>
      <c r="AG212" s="118"/>
      <c r="AH212" s="118" t="s">
        <v>2376</v>
      </c>
      <c r="AI212" s="118" t="s">
        <v>2377</v>
      </c>
      <c r="AJ212" s="115"/>
      <c r="AK212" s="115"/>
      <c r="AL212" s="115"/>
      <c r="AM212" s="116"/>
      <c r="AN212" s="119"/>
      <c r="AO212" s="120"/>
      <c r="AP212" s="116">
        <v>1</v>
      </c>
      <c r="AQ212" s="119">
        <v>1</v>
      </c>
      <c r="AR212" s="120" t="s">
        <v>135</v>
      </c>
      <c r="AS212" s="116"/>
      <c r="AT212" s="121"/>
      <c r="AU212" s="120"/>
      <c r="AV212" s="117">
        <v>1</v>
      </c>
      <c r="AW212" s="121">
        <v>1</v>
      </c>
      <c r="AX212" s="120" t="s">
        <v>135</v>
      </c>
      <c r="AY212" s="122">
        <v>0</v>
      </c>
      <c r="AZ212" s="122">
        <v>0</v>
      </c>
      <c r="BA212" s="122">
        <v>0</v>
      </c>
      <c r="BB212" s="122">
        <v>0</v>
      </c>
      <c r="BC212" s="122">
        <v>0</v>
      </c>
      <c r="BD212" s="122">
        <v>0</v>
      </c>
      <c r="BE212" s="122">
        <v>0</v>
      </c>
      <c r="BF212" s="122">
        <v>0</v>
      </c>
      <c r="BG212" s="122">
        <v>0</v>
      </c>
      <c r="BH212" s="122">
        <v>0</v>
      </c>
      <c r="BI212" s="122">
        <v>0</v>
      </c>
      <c r="BJ212" s="122">
        <v>0</v>
      </c>
      <c r="BK212" s="122">
        <v>0</v>
      </c>
      <c r="BL212" s="122">
        <v>0</v>
      </c>
      <c r="BM212" s="122">
        <v>0</v>
      </c>
      <c r="BN212" s="122">
        <v>0</v>
      </c>
      <c r="BO212" s="122">
        <v>0</v>
      </c>
      <c r="BP212" s="122">
        <v>0</v>
      </c>
      <c r="BQ212" s="122">
        <v>0</v>
      </c>
      <c r="BR212" s="122">
        <v>3000000000</v>
      </c>
      <c r="BS212" s="122">
        <v>0</v>
      </c>
      <c r="BT212" s="122">
        <v>3000000000</v>
      </c>
      <c r="BU212" s="122">
        <v>0</v>
      </c>
      <c r="BV212" s="122">
        <v>0</v>
      </c>
      <c r="BW212" s="122">
        <v>0</v>
      </c>
      <c r="BX212" s="122">
        <v>0</v>
      </c>
      <c r="BY212" s="122">
        <v>0</v>
      </c>
      <c r="BZ212" s="122">
        <v>0</v>
      </c>
      <c r="CA212" s="122">
        <v>0</v>
      </c>
      <c r="CB212" s="122">
        <v>0</v>
      </c>
      <c r="CC212" s="122">
        <v>0</v>
      </c>
      <c r="CD212" s="122">
        <v>0</v>
      </c>
      <c r="CE212" s="122">
        <v>0</v>
      </c>
      <c r="CF212" s="122">
        <v>0</v>
      </c>
      <c r="CG212" s="122">
        <v>0</v>
      </c>
      <c r="CH212" s="122">
        <v>0</v>
      </c>
      <c r="CI212" s="122">
        <v>0</v>
      </c>
      <c r="CJ212" s="122">
        <v>0</v>
      </c>
      <c r="CK212" s="122">
        <v>0</v>
      </c>
      <c r="CL212" s="122">
        <v>0</v>
      </c>
      <c r="CM212" s="122">
        <v>0</v>
      </c>
      <c r="CN212" s="122">
        <v>0</v>
      </c>
      <c r="CO212" s="122">
        <v>0</v>
      </c>
      <c r="CP212" s="122">
        <v>0</v>
      </c>
      <c r="CQ212" s="122">
        <v>3000000000</v>
      </c>
      <c r="CR212" s="115"/>
      <c r="CS212" s="115" t="s">
        <v>2378</v>
      </c>
    </row>
    <row r="213" spans="1:97" ht="70.349999999999994" hidden="1" customHeight="1" x14ac:dyDescent="0.25">
      <c r="A213" s="114" t="s">
        <v>2379</v>
      </c>
      <c r="B213" s="115" t="s">
        <v>463</v>
      </c>
      <c r="C213" s="115" t="s">
        <v>2299</v>
      </c>
      <c r="D213" s="115" t="s">
        <v>2300</v>
      </c>
      <c r="E213" s="116" t="s">
        <v>2301</v>
      </c>
      <c r="F213" s="115" t="s">
        <v>2214</v>
      </c>
      <c r="G213" s="115" t="s">
        <v>108</v>
      </c>
      <c r="H213" s="115" t="s">
        <v>2302</v>
      </c>
      <c r="I213" s="116" t="s">
        <v>1299</v>
      </c>
      <c r="J213" s="115" t="s">
        <v>2303</v>
      </c>
      <c r="K213" s="115" t="s">
        <v>2304</v>
      </c>
      <c r="L213" s="115" t="s">
        <v>831</v>
      </c>
      <c r="M213" s="115" t="s">
        <v>2305</v>
      </c>
      <c r="N213" s="115" t="s">
        <v>2306</v>
      </c>
      <c r="O213" s="115" t="s">
        <v>989</v>
      </c>
      <c r="P213" s="115" t="s">
        <v>2162</v>
      </c>
      <c r="Q213" s="115" t="s">
        <v>2163</v>
      </c>
      <c r="R213" s="115" t="s">
        <v>2380</v>
      </c>
      <c r="S213" s="115" t="s">
        <v>2381</v>
      </c>
      <c r="T213" s="115" t="s">
        <v>2382</v>
      </c>
      <c r="U213" s="115" t="s">
        <v>2383</v>
      </c>
      <c r="V213" s="115" t="s">
        <v>2384</v>
      </c>
      <c r="W213" s="115" t="s">
        <v>2338</v>
      </c>
      <c r="X213" s="115" t="s">
        <v>125</v>
      </c>
      <c r="Y213" s="115" t="s">
        <v>531</v>
      </c>
      <c r="Z213" s="117">
        <v>60</v>
      </c>
      <c r="AA213" s="115" t="s">
        <v>127</v>
      </c>
      <c r="AB213" s="115" t="s">
        <v>2313</v>
      </c>
      <c r="AC213" s="117">
        <v>0</v>
      </c>
      <c r="AD213" s="117">
        <v>60</v>
      </c>
      <c r="AE213" s="117">
        <v>0</v>
      </c>
      <c r="AF213" s="117">
        <v>0</v>
      </c>
      <c r="AG213" s="118"/>
      <c r="AH213" s="118" t="s">
        <v>2340</v>
      </c>
      <c r="AI213" s="118" t="s">
        <v>2341</v>
      </c>
      <c r="AJ213" s="115"/>
      <c r="AK213" s="115"/>
      <c r="AL213" s="115"/>
      <c r="AM213" s="116"/>
      <c r="AN213" s="119"/>
      <c r="AO213" s="120"/>
      <c r="AP213" s="116">
        <v>60</v>
      </c>
      <c r="AQ213" s="119">
        <v>1</v>
      </c>
      <c r="AR213" s="120" t="s">
        <v>135</v>
      </c>
      <c r="AS213" s="116"/>
      <c r="AT213" s="121"/>
      <c r="AU213" s="120"/>
      <c r="AV213" s="117">
        <v>60</v>
      </c>
      <c r="AW213" s="121">
        <v>1</v>
      </c>
      <c r="AX213" s="120" t="s">
        <v>135</v>
      </c>
      <c r="AY213" s="122">
        <v>0</v>
      </c>
      <c r="AZ213" s="122">
        <v>0</v>
      </c>
      <c r="BA213" s="122">
        <v>0</v>
      </c>
      <c r="BB213" s="122">
        <v>0</v>
      </c>
      <c r="BC213" s="122">
        <v>0</v>
      </c>
      <c r="BD213" s="122">
        <v>0</v>
      </c>
      <c r="BE213" s="122">
        <v>0</v>
      </c>
      <c r="BF213" s="122">
        <v>0</v>
      </c>
      <c r="BG213" s="122">
        <v>0</v>
      </c>
      <c r="BH213" s="122">
        <v>0</v>
      </c>
      <c r="BI213" s="122">
        <v>0</v>
      </c>
      <c r="BJ213" s="122">
        <v>0</v>
      </c>
      <c r="BK213" s="122">
        <v>0</v>
      </c>
      <c r="BL213" s="122">
        <v>0</v>
      </c>
      <c r="BM213" s="122">
        <v>0</v>
      </c>
      <c r="BN213" s="122">
        <v>0</v>
      </c>
      <c r="BO213" s="122">
        <v>0</v>
      </c>
      <c r="BP213" s="122">
        <v>0</v>
      </c>
      <c r="BQ213" s="122">
        <v>0</v>
      </c>
      <c r="BR213" s="122">
        <v>2500000000</v>
      </c>
      <c r="BS213" s="122">
        <v>0</v>
      </c>
      <c r="BT213" s="122">
        <v>2500000000</v>
      </c>
      <c r="BU213" s="122">
        <v>0</v>
      </c>
      <c r="BV213" s="122">
        <v>0</v>
      </c>
      <c r="BW213" s="122">
        <v>0</v>
      </c>
      <c r="BX213" s="122">
        <v>0</v>
      </c>
      <c r="BY213" s="122">
        <v>0</v>
      </c>
      <c r="BZ213" s="122">
        <v>0</v>
      </c>
      <c r="CA213" s="122">
        <v>0</v>
      </c>
      <c r="CB213" s="122">
        <v>0</v>
      </c>
      <c r="CC213" s="122">
        <v>0</v>
      </c>
      <c r="CD213" s="122">
        <v>0</v>
      </c>
      <c r="CE213" s="122">
        <v>0</v>
      </c>
      <c r="CF213" s="122">
        <v>0</v>
      </c>
      <c r="CG213" s="122">
        <v>0</v>
      </c>
      <c r="CH213" s="122">
        <v>0</v>
      </c>
      <c r="CI213" s="122">
        <v>0</v>
      </c>
      <c r="CJ213" s="122">
        <v>0</v>
      </c>
      <c r="CK213" s="122">
        <v>0</v>
      </c>
      <c r="CL213" s="122">
        <v>0</v>
      </c>
      <c r="CM213" s="122">
        <v>0</v>
      </c>
      <c r="CN213" s="122">
        <v>0</v>
      </c>
      <c r="CO213" s="122">
        <v>0</v>
      </c>
      <c r="CP213" s="122">
        <v>0</v>
      </c>
      <c r="CQ213" s="122">
        <v>2500000000</v>
      </c>
      <c r="CR213" s="115"/>
      <c r="CS213" s="115" t="s">
        <v>2385</v>
      </c>
    </row>
    <row r="214" spans="1:97" ht="70.349999999999994" hidden="1" customHeight="1" x14ac:dyDescent="0.25">
      <c r="A214" s="114" t="s">
        <v>2386</v>
      </c>
      <c r="B214" s="115" t="s">
        <v>113</v>
      </c>
      <c r="C214" s="115" t="s">
        <v>2299</v>
      </c>
      <c r="D214" s="115" t="s">
        <v>2170</v>
      </c>
      <c r="E214" s="116" t="s">
        <v>2171</v>
      </c>
      <c r="F214" s="115" t="s">
        <v>126</v>
      </c>
      <c r="G214" s="115" t="s">
        <v>552</v>
      </c>
      <c r="H214" s="115" t="s">
        <v>2387</v>
      </c>
      <c r="I214" s="116" t="s">
        <v>2172</v>
      </c>
      <c r="J214" s="115" t="s">
        <v>2303</v>
      </c>
      <c r="K214" s="115" t="s">
        <v>2304</v>
      </c>
      <c r="L214" s="115" t="s">
        <v>831</v>
      </c>
      <c r="M214" s="115" t="s">
        <v>2305</v>
      </c>
      <c r="N214" s="115" t="s">
        <v>2306</v>
      </c>
      <c r="O214" s="115" t="s">
        <v>989</v>
      </c>
      <c r="P214" s="115" t="s">
        <v>2162</v>
      </c>
      <c r="Q214" s="115" t="s">
        <v>2163</v>
      </c>
      <c r="R214" s="115" t="s">
        <v>2388</v>
      </c>
      <c r="S214" s="115" t="s">
        <v>2389</v>
      </c>
      <c r="T214" s="115" t="s">
        <v>2390</v>
      </c>
      <c r="U214" s="115" t="s">
        <v>2391</v>
      </c>
      <c r="V214" s="115" t="s">
        <v>2392</v>
      </c>
      <c r="W214" s="115" t="s">
        <v>2393</v>
      </c>
      <c r="X214" s="115" t="s">
        <v>125</v>
      </c>
      <c r="Y214" s="115" t="s">
        <v>531</v>
      </c>
      <c r="Z214" s="117">
        <v>3</v>
      </c>
      <c r="AA214" s="115" t="s">
        <v>127</v>
      </c>
      <c r="AB214" s="115" t="s">
        <v>2313</v>
      </c>
      <c r="AC214" s="117">
        <v>1</v>
      </c>
      <c r="AD214" s="117">
        <v>2</v>
      </c>
      <c r="AE214" s="117">
        <v>0</v>
      </c>
      <c r="AF214" s="117">
        <v>0</v>
      </c>
      <c r="AG214" s="118" t="s">
        <v>2394</v>
      </c>
      <c r="AH214" s="118" t="s">
        <v>2395</v>
      </c>
      <c r="AI214" s="118" t="s">
        <v>2396</v>
      </c>
      <c r="AJ214" s="115" t="s">
        <v>2397</v>
      </c>
      <c r="AK214" s="115"/>
      <c r="AL214" s="115"/>
      <c r="AM214" s="116">
        <v>2</v>
      </c>
      <c r="AN214" s="119">
        <v>1</v>
      </c>
      <c r="AO214" s="120" t="s">
        <v>135</v>
      </c>
      <c r="AP214" s="116">
        <v>2</v>
      </c>
      <c r="AQ214" s="119">
        <v>1</v>
      </c>
      <c r="AR214" s="120" t="s">
        <v>135</v>
      </c>
      <c r="AS214" s="116"/>
      <c r="AT214" s="121"/>
      <c r="AU214" s="120"/>
      <c r="AV214" s="117">
        <v>4</v>
      </c>
      <c r="AW214" s="121">
        <v>1</v>
      </c>
      <c r="AX214" s="120" t="s">
        <v>135</v>
      </c>
      <c r="AY214" s="122">
        <v>0</v>
      </c>
      <c r="AZ214" s="122">
        <v>0</v>
      </c>
      <c r="BA214" s="122">
        <v>0</v>
      </c>
      <c r="BB214" s="122">
        <v>0</v>
      </c>
      <c r="BC214" s="122">
        <v>0</v>
      </c>
      <c r="BD214" s="122">
        <v>0</v>
      </c>
      <c r="BE214" s="122">
        <v>0</v>
      </c>
      <c r="BF214" s="122">
        <v>0</v>
      </c>
      <c r="BG214" s="122">
        <v>0</v>
      </c>
      <c r="BH214" s="122">
        <v>100000000</v>
      </c>
      <c r="BI214" s="122">
        <v>100000000</v>
      </c>
      <c r="BJ214" s="122">
        <v>0</v>
      </c>
      <c r="BK214" s="122">
        <v>0</v>
      </c>
      <c r="BL214" s="122">
        <v>0</v>
      </c>
      <c r="BM214" s="122">
        <v>0</v>
      </c>
      <c r="BN214" s="122">
        <v>0</v>
      </c>
      <c r="BO214" s="122">
        <v>0</v>
      </c>
      <c r="BP214" s="122">
        <v>0</v>
      </c>
      <c r="BQ214" s="122">
        <v>0</v>
      </c>
      <c r="BR214" s="122">
        <v>0</v>
      </c>
      <c r="BS214" s="122">
        <v>100000000</v>
      </c>
      <c r="BT214" s="122">
        <v>100000000</v>
      </c>
      <c r="BU214" s="122">
        <v>0</v>
      </c>
      <c r="BV214" s="122">
        <v>0</v>
      </c>
      <c r="BW214" s="122">
        <v>0</v>
      </c>
      <c r="BX214" s="122">
        <v>0</v>
      </c>
      <c r="BY214" s="122">
        <v>0</v>
      </c>
      <c r="BZ214" s="122">
        <v>0</v>
      </c>
      <c r="CA214" s="122">
        <v>0</v>
      </c>
      <c r="CB214" s="122">
        <v>0</v>
      </c>
      <c r="CC214" s="122">
        <v>0</v>
      </c>
      <c r="CD214" s="122">
        <v>100000000</v>
      </c>
      <c r="CE214" s="122">
        <v>100000000</v>
      </c>
      <c r="CF214" s="122">
        <v>0</v>
      </c>
      <c r="CG214" s="122">
        <v>0</v>
      </c>
      <c r="CH214" s="122">
        <v>0</v>
      </c>
      <c r="CI214" s="122">
        <v>0</v>
      </c>
      <c r="CJ214" s="122">
        <v>0</v>
      </c>
      <c r="CK214" s="122">
        <v>0</v>
      </c>
      <c r="CL214" s="122">
        <v>0</v>
      </c>
      <c r="CM214" s="122">
        <v>0</v>
      </c>
      <c r="CN214" s="122">
        <v>0</v>
      </c>
      <c r="CO214" s="122">
        <v>100000000</v>
      </c>
      <c r="CP214" s="122">
        <v>100000000</v>
      </c>
      <c r="CQ214" s="122">
        <v>400000000</v>
      </c>
      <c r="CR214" s="115" t="s">
        <v>2398</v>
      </c>
      <c r="CS214" s="115" t="s">
        <v>2399</v>
      </c>
    </row>
    <row r="215" spans="1:97" ht="70.349999999999994" hidden="1" customHeight="1" x14ac:dyDescent="0.25">
      <c r="A215" s="114" t="s">
        <v>2400</v>
      </c>
      <c r="B215" s="115" t="s">
        <v>103</v>
      </c>
      <c r="C215" s="115" t="s">
        <v>2299</v>
      </c>
      <c r="D215" s="115" t="s">
        <v>2170</v>
      </c>
      <c r="E215" s="116" t="s">
        <v>2171</v>
      </c>
      <c r="F215" s="115" t="s">
        <v>126</v>
      </c>
      <c r="G215" s="115" t="s">
        <v>552</v>
      </c>
      <c r="H215" s="115" t="s">
        <v>2387</v>
      </c>
      <c r="I215" s="116" t="s">
        <v>2172</v>
      </c>
      <c r="J215" s="115" t="s">
        <v>2303</v>
      </c>
      <c r="K215" s="115" t="s">
        <v>2401</v>
      </c>
      <c r="L215" s="115" t="s">
        <v>846</v>
      </c>
      <c r="M215" s="115" t="s">
        <v>2402</v>
      </c>
      <c r="N215" s="115" t="s">
        <v>2306</v>
      </c>
      <c r="O215" s="115" t="s">
        <v>989</v>
      </c>
      <c r="P215" s="115" t="s">
        <v>2162</v>
      </c>
      <c r="Q215" s="115" t="s">
        <v>2163</v>
      </c>
      <c r="R215" s="115" t="s">
        <v>2403</v>
      </c>
      <c r="S215" s="115" t="s">
        <v>2404</v>
      </c>
      <c r="T215" s="115" t="s">
        <v>2405</v>
      </c>
      <c r="U215" s="115" t="s">
        <v>2406</v>
      </c>
      <c r="V215" s="115" t="s">
        <v>2407</v>
      </c>
      <c r="W215" s="115" t="s">
        <v>293</v>
      </c>
      <c r="X215" s="115" t="s">
        <v>125</v>
      </c>
      <c r="Y215" s="115" t="s">
        <v>531</v>
      </c>
      <c r="Z215" s="117">
        <v>6</v>
      </c>
      <c r="AA215" s="115" t="s">
        <v>127</v>
      </c>
      <c r="AB215" s="115" t="s">
        <v>2313</v>
      </c>
      <c r="AC215" s="117">
        <v>1</v>
      </c>
      <c r="AD215" s="117">
        <v>1</v>
      </c>
      <c r="AE215" s="117">
        <v>3</v>
      </c>
      <c r="AF215" s="117">
        <v>1</v>
      </c>
      <c r="AG215" s="118" t="s">
        <v>2408</v>
      </c>
      <c r="AH215" s="118"/>
      <c r="AI215" s="118"/>
      <c r="AJ215" s="115"/>
      <c r="AK215" s="115"/>
      <c r="AL215" s="115"/>
      <c r="AM215" s="116">
        <v>6</v>
      </c>
      <c r="AN215" s="119">
        <v>1</v>
      </c>
      <c r="AO215" s="120" t="s">
        <v>135</v>
      </c>
      <c r="AP215" s="116">
        <v>0</v>
      </c>
      <c r="AQ215" s="119">
        <v>1</v>
      </c>
      <c r="AR215" s="120" t="s">
        <v>135</v>
      </c>
      <c r="AS215" s="116"/>
      <c r="AT215" s="121">
        <v>1</v>
      </c>
      <c r="AU215" s="120" t="s">
        <v>135</v>
      </c>
      <c r="AV215" s="117">
        <v>6</v>
      </c>
      <c r="AW215" s="121">
        <v>1</v>
      </c>
      <c r="AX215" s="120" t="s">
        <v>135</v>
      </c>
      <c r="AY215" s="122">
        <v>120000000</v>
      </c>
      <c r="AZ215" s="122">
        <v>0</v>
      </c>
      <c r="BA215" s="122">
        <v>0</v>
      </c>
      <c r="BB215" s="122">
        <v>0</v>
      </c>
      <c r="BC215" s="122">
        <v>0</v>
      </c>
      <c r="BD215" s="122">
        <v>100000000</v>
      </c>
      <c r="BE215" s="122">
        <v>0</v>
      </c>
      <c r="BF215" s="122">
        <v>0</v>
      </c>
      <c r="BG215" s="122">
        <v>0</v>
      </c>
      <c r="BH215" s="122">
        <v>0</v>
      </c>
      <c r="BI215" s="122">
        <v>220000000</v>
      </c>
      <c r="BJ215" s="122">
        <v>120000000</v>
      </c>
      <c r="BK215" s="122">
        <v>0</v>
      </c>
      <c r="BL215" s="122">
        <v>0</v>
      </c>
      <c r="BM215" s="122">
        <v>0</v>
      </c>
      <c r="BN215" s="122">
        <v>0</v>
      </c>
      <c r="BO215" s="122">
        <v>100000000</v>
      </c>
      <c r="BP215" s="122">
        <v>0</v>
      </c>
      <c r="BQ215" s="122">
        <v>0</v>
      </c>
      <c r="BR215" s="122">
        <v>1895000000</v>
      </c>
      <c r="BS215" s="122">
        <v>0</v>
      </c>
      <c r="BT215" s="122">
        <v>2115000000</v>
      </c>
      <c r="BU215" s="122">
        <v>120000000</v>
      </c>
      <c r="BV215" s="122">
        <v>0</v>
      </c>
      <c r="BW215" s="122">
        <v>0</v>
      </c>
      <c r="BX215" s="122">
        <v>0</v>
      </c>
      <c r="BY215" s="122">
        <v>0</v>
      </c>
      <c r="BZ215" s="122">
        <v>100000000</v>
      </c>
      <c r="CA215" s="122">
        <v>0</v>
      </c>
      <c r="CB215" s="122">
        <v>0</v>
      </c>
      <c r="CC215" s="122">
        <v>0</v>
      </c>
      <c r="CD215" s="122">
        <v>0</v>
      </c>
      <c r="CE215" s="122">
        <v>220000000</v>
      </c>
      <c r="CF215" s="122">
        <v>120000000</v>
      </c>
      <c r="CG215" s="122">
        <v>0</v>
      </c>
      <c r="CH215" s="122">
        <v>0</v>
      </c>
      <c r="CI215" s="122">
        <v>0</v>
      </c>
      <c r="CJ215" s="122">
        <v>0</v>
      </c>
      <c r="CK215" s="122">
        <v>100000000</v>
      </c>
      <c r="CL215" s="122">
        <v>0</v>
      </c>
      <c r="CM215" s="122">
        <v>0</v>
      </c>
      <c r="CN215" s="122">
        <v>0</v>
      </c>
      <c r="CO215" s="122">
        <v>0</v>
      </c>
      <c r="CP215" s="122">
        <v>220000000</v>
      </c>
      <c r="CQ215" s="122">
        <v>2775000000</v>
      </c>
      <c r="CR215" s="115" t="s">
        <v>2319</v>
      </c>
      <c r="CS215" s="115" t="s">
        <v>2409</v>
      </c>
    </row>
    <row r="216" spans="1:97" ht="70.349999999999994" hidden="1" customHeight="1" x14ac:dyDescent="0.25">
      <c r="A216" s="114" t="s">
        <v>2410</v>
      </c>
      <c r="B216" s="115" t="s">
        <v>139</v>
      </c>
      <c r="C216" s="115" t="s">
        <v>2299</v>
      </c>
      <c r="D216" s="115" t="s">
        <v>2170</v>
      </c>
      <c r="E216" s="116" t="s">
        <v>2171</v>
      </c>
      <c r="F216" s="115" t="s">
        <v>126</v>
      </c>
      <c r="G216" s="115" t="s">
        <v>552</v>
      </c>
      <c r="H216" s="115" t="s">
        <v>2387</v>
      </c>
      <c r="I216" s="116" t="s">
        <v>2172</v>
      </c>
      <c r="J216" s="115" t="s">
        <v>2303</v>
      </c>
      <c r="K216" s="115" t="s">
        <v>2401</v>
      </c>
      <c r="L216" s="115" t="s">
        <v>846</v>
      </c>
      <c r="M216" s="115" t="s">
        <v>2402</v>
      </c>
      <c r="N216" s="115" t="s">
        <v>2306</v>
      </c>
      <c r="O216" s="115" t="s">
        <v>989</v>
      </c>
      <c r="P216" s="115" t="s">
        <v>2162</v>
      </c>
      <c r="Q216" s="115" t="s">
        <v>2163</v>
      </c>
      <c r="R216" s="115" t="s">
        <v>2411</v>
      </c>
      <c r="S216" s="115" t="s">
        <v>2412</v>
      </c>
      <c r="T216" s="115" t="s">
        <v>2413</v>
      </c>
      <c r="U216" s="115" t="s">
        <v>2414</v>
      </c>
      <c r="V216" s="115" t="s">
        <v>2415</v>
      </c>
      <c r="W216" s="115" t="s">
        <v>293</v>
      </c>
      <c r="X216" s="115" t="s">
        <v>125</v>
      </c>
      <c r="Y216" s="115" t="s">
        <v>531</v>
      </c>
      <c r="Z216" s="117">
        <v>3</v>
      </c>
      <c r="AA216" s="115" t="s">
        <v>127</v>
      </c>
      <c r="AB216" s="115" t="s">
        <v>2313</v>
      </c>
      <c r="AC216" s="117">
        <v>0</v>
      </c>
      <c r="AD216" s="117">
        <v>0</v>
      </c>
      <c r="AE216" s="117">
        <v>2</v>
      </c>
      <c r="AF216" s="117">
        <v>1</v>
      </c>
      <c r="AG216" s="118" t="s">
        <v>2416</v>
      </c>
      <c r="AH216" s="118"/>
      <c r="AI216" s="118"/>
      <c r="AJ216" s="115" t="s">
        <v>2417</v>
      </c>
      <c r="AK216" s="115"/>
      <c r="AL216" s="115"/>
      <c r="AM216" s="116">
        <v>1</v>
      </c>
      <c r="AN216" s="119">
        <v>1</v>
      </c>
      <c r="AO216" s="120" t="s">
        <v>135</v>
      </c>
      <c r="AP216" s="116"/>
      <c r="AQ216" s="119"/>
      <c r="AR216" s="120"/>
      <c r="AS216" s="116"/>
      <c r="AT216" s="121">
        <v>0</v>
      </c>
      <c r="AU216" s="120" t="s">
        <v>175</v>
      </c>
      <c r="AV216" s="117">
        <v>1</v>
      </c>
      <c r="AW216" s="121">
        <v>0.33333333333333331</v>
      </c>
      <c r="AX216" s="120" t="s">
        <v>235</v>
      </c>
      <c r="AY216" s="122">
        <v>200000000</v>
      </c>
      <c r="AZ216" s="122">
        <v>0</v>
      </c>
      <c r="BA216" s="122">
        <v>0</v>
      </c>
      <c r="BB216" s="122">
        <v>0</v>
      </c>
      <c r="BC216" s="122">
        <v>0</v>
      </c>
      <c r="BD216" s="122">
        <v>0</v>
      </c>
      <c r="BE216" s="122">
        <v>0</v>
      </c>
      <c r="BF216" s="122">
        <v>0</v>
      </c>
      <c r="BG216" s="122">
        <v>0</v>
      </c>
      <c r="BH216" s="122">
        <v>0</v>
      </c>
      <c r="BI216" s="122">
        <v>200000000</v>
      </c>
      <c r="BJ216" s="122">
        <v>200000000</v>
      </c>
      <c r="BK216" s="122">
        <v>0</v>
      </c>
      <c r="BL216" s="122">
        <v>0</v>
      </c>
      <c r="BM216" s="122">
        <v>0</v>
      </c>
      <c r="BN216" s="122">
        <v>0</v>
      </c>
      <c r="BO216" s="122">
        <v>0</v>
      </c>
      <c r="BP216" s="122">
        <v>0</v>
      </c>
      <c r="BQ216" s="122">
        <v>0</v>
      </c>
      <c r="BR216" s="122">
        <v>0</v>
      </c>
      <c r="BS216" s="122">
        <v>0</v>
      </c>
      <c r="BT216" s="122">
        <v>200000000</v>
      </c>
      <c r="BU216" s="122">
        <v>200000000</v>
      </c>
      <c r="BV216" s="122">
        <v>0</v>
      </c>
      <c r="BW216" s="122">
        <v>0</v>
      </c>
      <c r="BX216" s="122">
        <v>0</v>
      </c>
      <c r="BY216" s="122">
        <v>0</v>
      </c>
      <c r="BZ216" s="122">
        <v>0</v>
      </c>
      <c r="CA216" s="122">
        <v>0</v>
      </c>
      <c r="CB216" s="122">
        <v>0</v>
      </c>
      <c r="CC216" s="122">
        <v>0</v>
      </c>
      <c r="CD216" s="122">
        <v>0</v>
      </c>
      <c r="CE216" s="122">
        <v>200000000</v>
      </c>
      <c r="CF216" s="122">
        <v>200000000</v>
      </c>
      <c r="CG216" s="122">
        <v>0</v>
      </c>
      <c r="CH216" s="122">
        <v>0</v>
      </c>
      <c r="CI216" s="122">
        <v>0</v>
      </c>
      <c r="CJ216" s="122">
        <v>0</v>
      </c>
      <c r="CK216" s="122">
        <v>0</v>
      </c>
      <c r="CL216" s="122">
        <v>0</v>
      </c>
      <c r="CM216" s="122">
        <v>0</v>
      </c>
      <c r="CN216" s="122">
        <v>0</v>
      </c>
      <c r="CO216" s="122">
        <v>0</v>
      </c>
      <c r="CP216" s="122">
        <v>200000000</v>
      </c>
      <c r="CQ216" s="122">
        <v>800000000</v>
      </c>
      <c r="CR216" s="115" t="s">
        <v>2367</v>
      </c>
      <c r="CS216" s="115" t="s">
        <v>2418</v>
      </c>
    </row>
    <row r="217" spans="1:97" ht="70.349999999999994" hidden="1" customHeight="1" x14ac:dyDescent="0.25">
      <c r="A217" s="114" t="s">
        <v>2419</v>
      </c>
      <c r="B217" s="115" t="s">
        <v>179</v>
      </c>
      <c r="C217" s="115" t="s">
        <v>2299</v>
      </c>
      <c r="D217" s="115" t="s">
        <v>2170</v>
      </c>
      <c r="E217" s="116" t="s">
        <v>2171</v>
      </c>
      <c r="F217" s="115" t="s">
        <v>126</v>
      </c>
      <c r="G217" s="115" t="s">
        <v>552</v>
      </c>
      <c r="H217" s="115" t="s">
        <v>2387</v>
      </c>
      <c r="I217" s="116" t="s">
        <v>2172</v>
      </c>
      <c r="J217" s="115" t="s">
        <v>2303</v>
      </c>
      <c r="K217" s="115" t="s">
        <v>2401</v>
      </c>
      <c r="L217" s="115" t="s">
        <v>846</v>
      </c>
      <c r="M217" s="115" t="s">
        <v>2402</v>
      </c>
      <c r="N217" s="115" t="s">
        <v>2306</v>
      </c>
      <c r="O217" s="115" t="s">
        <v>989</v>
      </c>
      <c r="P217" s="115" t="s">
        <v>2162</v>
      </c>
      <c r="Q217" s="115" t="s">
        <v>2163</v>
      </c>
      <c r="R217" s="115" t="s">
        <v>2420</v>
      </c>
      <c r="S217" s="115" t="s">
        <v>2421</v>
      </c>
      <c r="T217" s="115" t="s">
        <v>2420</v>
      </c>
      <c r="U217" s="115" t="s">
        <v>2422</v>
      </c>
      <c r="V217" s="115" t="s">
        <v>2423</v>
      </c>
      <c r="W217" s="115" t="s">
        <v>2424</v>
      </c>
      <c r="X217" s="115" t="s">
        <v>125</v>
      </c>
      <c r="Y217" s="115" t="s">
        <v>531</v>
      </c>
      <c r="Z217" s="117">
        <v>1</v>
      </c>
      <c r="AA217" s="115" t="s">
        <v>127</v>
      </c>
      <c r="AB217" s="115" t="s">
        <v>2313</v>
      </c>
      <c r="AC217" s="117">
        <v>0</v>
      </c>
      <c r="AD217" s="117">
        <v>0</v>
      </c>
      <c r="AE217" s="117">
        <v>1</v>
      </c>
      <c r="AF217" s="117">
        <v>0</v>
      </c>
      <c r="AG217" s="118"/>
      <c r="AH217" s="118"/>
      <c r="AI217" s="118"/>
      <c r="AJ217" s="115" t="s">
        <v>2425</v>
      </c>
      <c r="AK217" s="115"/>
      <c r="AL217" s="115"/>
      <c r="AM217" s="116"/>
      <c r="AN217" s="119"/>
      <c r="AO217" s="120"/>
      <c r="AP217" s="116"/>
      <c r="AQ217" s="119"/>
      <c r="AR217" s="120"/>
      <c r="AS217" s="116"/>
      <c r="AT217" s="121">
        <v>0</v>
      </c>
      <c r="AU217" s="120" t="s">
        <v>175</v>
      </c>
      <c r="AV217" s="117">
        <v>0</v>
      </c>
      <c r="AW217" s="121">
        <v>0</v>
      </c>
      <c r="AX217" s="120" t="s">
        <v>175</v>
      </c>
      <c r="AY217" s="122"/>
      <c r="AZ217" s="122"/>
      <c r="BA217" s="122"/>
      <c r="BB217" s="122"/>
      <c r="BC217" s="122"/>
      <c r="BD217" s="122"/>
      <c r="BE217" s="122"/>
      <c r="BF217" s="122"/>
      <c r="BG217" s="122"/>
      <c r="BH217" s="122"/>
      <c r="BI217" s="122">
        <v>0</v>
      </c>
      <c r="BJ217" s="122">
        <v>500000000</v>
      </c>
      <c r="BK217" s="122">
        <v>0</v>
      </c>
      <c r="BL217" s="122">
        <v>0</v>
      </c>
      <c r="BM217" s="122">
        <v>0</v>
      </c>
      <c r="BN217" s="122">
        <v>0</v>
      </c>
      <c r="BO217" s="122">
        <v>0</v>
      </c>
      <c r="BP217" s="122">
        <v>500000000</v>
      </c>
      <c r="BQ217" s="122">
        <v>0</v>
      </c>
      <c r="BR217" s="122">
        <v>1376310392</v>
      </c>
      <c r="BS217" s="122">
        <v>0</v>
      </c>
      <c r="BT217" s="122">
        <v>2376310392</v>
      </c>
      <c r="BU217" s="122">
        <v>500000000</v>
      </c>
      <c r="BV217" s="122">
        <v>0</v>
      </c>
      <c r="BW217" s="122">
        <v>0</v>
      </c>
      <c r="BX217" s="122">
        <v>0</v>
      </c>
      <c r="BY217" s="122">
        <v>0</v>
      </c>
      <c r="BZ217" s="122">
        <v>0</v>
      </c>
      <c r="CA217" s="122">
        <v>500000000</v>
      </c>
      <c r="CB217" s="122">
        <v>0</v>
      </c>
      <c r="CC217" s="122">
        <v>0</v>
      </c>
      <c r="CD217" s="122">
        <v>200000000</v>
      </c>
      <c r="CE217" s="122">
        <v>1200000000</v>
      </c>
      <c r="CF217" s="122">
        <v>500000000</v>
      </c>
      <c r="CG217" s="122">
        <v>0</v>
      </c>
      <c r="CH217" s="122">
        <v>0</v>
      </c>
      <c r="CI217" s="122">
        <v>0</v>
      </c>
      <c r="CJ217" s="122">
        <v>0</v>
      </c>
      <c r="CK217" s="122">
        <v>0</v>
      </c>
      <c r="CL217" s="122">
        <v>500000000</v>
      </c>
      <c r="CM217" s="122">
        <v>0</v>
      </c>
      <c r="CN217" s="122">
        <v>0</v>
      </c>
      <c r="CO217" s="122">
        <v>200000000</v>
      </c>
      <c r="CP217" s="122">
        <v>1200000000</v>
      </c>
      <c r="CQ217" s="122">
        <v>4776310392</v>
      </c>
      <c r="CR217" s="115" t="s">
        <v>2426</v>
      </c>
      <c r="CS217" s="115" t="s">
        <v>2427</v>
      </c>
    </row>
    <row r="218" spans="1:97" ht="70.349999999999994" hidden="1" customHeight="1" x14ac:dyDescent="0.25">
      <c r="A218" s="114" t="s">
        <v>2428</v>
      </c>
      <c r="B218" s="115" t="s">
        <v>254</v>
      </c>
      <c r="C218" s="115" t="s">
        <v>2299</v>
      </c>
      <c r="D218" s="115" t="s">
        <v>2170</v>
      </c>
      <c r="E218" s="116" t="s">
        <v>2171</v>
      </c>
      <c r="F218" s="115" t="s">
        <v>126</v>
      </c>
      <c r="G218" s="115" t="s">
        <v>552</v>
      </c>
      <c r="H218" s="115" t="s">
        <v>2387</v>
      </c>
      <c r="I218" s="116" t="s">
        <v>2172</v>
      </c>
      <c r="J218" s="115" t="s">
        <v>2303</v>
      </c>
      <c r="K218" s="115" t="s">
        <v>2401</v>
      </c>
      <c r="L218" s="115" t="s">
        <v>846</v>
      </c>
      <c r="M218" s="115" t="s">
        <v>2402</v>
      </c>
      <c r="N218" s="115" t="s">
        <v>2306</v>
      </c>
      <c r="O218" s="115" t="s">
        <v>989</v>
      </c>
      <c r="P218" s="115" t="s">
        <v>2162</v>
      </c>
      <c r="Q218" s="115" t="s">
        <v>2163</v>
      </c>
      <c r="R218" s="115" t="s">
        <v>2429</v>
      </c>
      <c r="S218" s="115" t="s">
        <v>2430</v>
      </c>
      <c r="T218" s="115" t="s">
        <v>2431</v>
      </c>
      <c r="U218" s="115" t="s">
        <v>2432</v>
      </c>
      <c r="V218" s="115" t="s">
        <v>2433</v>
      </c>
      <c r="W218" s="115" t="s">
        <v>2434</v>
      </c>
      <c r="X218" s="115" t="s">
        <v>125</v>
      </c>
      <c r="Y218" s="115" t="s">
        <v>531</v>
      </c>
      <c r="Z218" s="117">
        <v>3</v>
      </c>
      <c r="AA218" s="115" t="s">
        <v>127</v>
      </c>
      <c r="AB218" s="115" t="s">
        <v>2313</v>
      </c>
      <c r="AC218" s="117">
        <v>0</v>
      </c>
      <c r="AD218" s="117">
        <v>1</v>
      </c>
      <c r="AE218" s="117">
        <v>1</v>
      </c>
      <c r="AF218" s="117">
        <v>1</v>
      </c>
      <c r="AG218" s="118"/>
      <c r="AH218" s="118" t="s">
        <v>2435</v>
      </c>
      <c r="AI218" s="118" t="s">
        <v>2436</v>
      </c>
      <c r="AJ218" s="115"/>
      <c r="AK218" s="115"/>
      <c r="AL218" s="115"/>
      <c r="AM218" s="116"/>
      <c r="AN218" s="119"/>
      <c r="AO218" s="120"/>
      <c r="AP218" s="116">
        <v>1</v>
      </c>
      <c r="AQ218" s="119">
        <v>1</v>
      </c>
      <c r="AR218" s="120" t="s">
        <v>135</v>
      </c>
      <c r="AS218" s="116"/>
      <c r="AT218" s="121">
        <v>0</v>
      </c>
      <c r="AU218" s="120" t="s">
        <v>175</v>
      </c>
      <c r="AV218" s="117">
        <v>1</v>
      </c>
      <c r="AW218" s="121">
        <v>0.33333333333333331</v>
      </c>
      <c r="AX218" s="120" t="s">
        <v>235</v>
      </c>
      <c r="AY218" s="122">
        <v>0</v>
      </c>
      <c r="AZ218" s="122">
        <v>0</v>
      </c>
      <c r="BA218" s="122">
        <v>0</v>
      </c>
      <c r="BB218" s="122">
        <v>0</v>
      </c>
      <c r="BC218" s="122">
        <v>0</v>
      </c>
      <c r="BD218" s="122">
        <v>0</v>
      </c>
      <c r="BE218" s="122">
        <v>0</v>
      </c>
      <c r="BF218" s="122">
        <v>0</v>
      </c>
      <c r="BG218" s="122">
        <v>0</v>
      </c>
      <c r="BH218" s="122">
        <v>20000000</v>
      </c>
      <c r="BI218" s="122">
        <v>20000000</v>
      </c>
      <c r="BJ218" s="122">
        <v>30000000</v>
      </c>
      <c r="BK218" s="122">
        <v>0</v>
      </c>
      <c r="BL218" s="122">
        <v>0</v>
      </c>
      <c r="BM218" s="122">
        <v>0</v>
      </c>
      <c r="BN218" s="122">
        <v>0</v>
      </c>
      <c r="BO218" s="122">
        <v>0</v>
      </c>
      <c r="BP218" s="122">
        <v>70000000</v>
      </c>
      <c r="BQ218" s="122">
        <v>0</v>
      </c>
      <c r="BR218" s="122">
        <v>0</v>
      </c>
      <c r="BS218" s="122">
        <v>0</v>
      </c>
      <c r="BT218" s="122">
        <v>100000000</v>
      </c>
      <c r="BU218" s="122">
        <v>30000000</v>
      </c>
      <c r="BV218" s="122">
        <v>0</v>
      </c>
      <c r="BW218" s="122">
        <v>0</v>
      </c>
      <c r="BX218" s="122">
        <v>0</v>
      </c>
      <c r="BY218" s="122">
        <v>0</v>
      </c>
      <c r="BZ218" s="122">
        <v>0</v>
      </c>
      <c r="CA218" s="122">
        <v>70000000</v>
      </c>
      <c r="CB218" s="122">
        <v>0</v>
      </c>
      <c r="CC218" s="122">
        <v>0</v>
      </c>
      <c r="CD218" s="122">
        <v>0</v>
      </c>
      <c r="CE218" s="122">
        <v>100000000</v>
      </c>
      <c r="CF218" s="122">
        <v>30000000</v>
      </c>
      <c r="CG218" s="122">
        <v>0</v>
      </c>
      <c r="CH218" s="122">
        <v>0</v>
      </c>
      <c r="CI218" s="122">
        <v>0</v>
      </c>
      <c r="CJ218" s="122">
        <v>0</v>
      </c>
      <c r="CK218" s="122">
        <v>0</v>
      </c>
      <c r="CL218" s="122">
        <v>70000000</v>
      </c>
      <c r="CM218" s="122">
        <v>0</v>
      </c>
      <c r="CN218" s="122">
        <v>0</v>
      </c>
      <c r="CO218" s="122">
        <v>0</v>
      </c>
      <c r="CP218" s="122">
        <v>100000000</v>
      </c>
      <c r="CQ218" s="122">
        <v>320000000</v>
      </c>
      <c r="CR218" s="115"/>
      <c r="CS218" s="115" t="s">
        <v>2437</v>
      </c>
    </row>
    <row r="219" spans="1:97" ht="70.349999999999994" hidden="1" customHeight="1" x14ac:dyDescent="0.25">
      <c r="A219" s="114" t="s">
        <v>2438</v>
      </c>
      <c r="B219" s="115" t="s">
        <v>374</v>
      </c>
      <c r="C219" s="115" t="s">
        <v>2299</v>
      </c>
      <c r="D219" s="115" t="s">
        <v>2170</v>
      </c>
      <c r="E219" s="116" t="s">
        <v>2171</v>
      </c>
      <c r="F219" s="115" t="s">
        <v>126</v>
      </c>
      <c r="G219" s="115" t="s">
        <v>552</v>
      </c>
      <c r="H219" s="115" t="s">
        <v>2387</v>
      </c>
      <c r="I219" s="116" t="s">
        <v>2172</v>
      </c>
      <c r="J219" s="115" t="s">
        <v>2303</v>
      </c>
      <c r="K219" s="115" t="s">
        <v>2401</v>
      </c>
      <c r="L219" s="115" t="s">
        <v>846</v>
      </c>
      <c r="M219" s="115" t="s">
        <v>2402</v>
      </c>
      <c r="N219" s="115" t="s">
        <v>2306</v>
      </c>
      <c r="O219" s="115" t="s">
        <v>989</v>
      </c>
      <c r="P219" s="115" t="s">
        <v>2162</v>
      </c>
      <c r="Q219" s="115" t="s">
        <v>2163</v>
      </c>
      <c r="R219" s="115" t="s">
        <v>2184</v>
      </c>
      <c r="S219" s="115" t="s">
        <v>2185</v>
      </c>
      <c r="T219" s="115" t="s">
        <v>2186</v>
      </c>
      <c r="U219" s="115" t="s">
        <v>2187</v>
      </c>
      <c r="V219" s="115" t="s">
        <v>2188</v>
      </c>
      <c r="W219" s="115" t="s">
        <v>454</v>
      </c>
      <c r="X219" s="115" t="s">
        <v>125</v>
      </c>
      <c r="Y219" s="115" t="s">
        <v>531</v>
      </c>
      <c r="Z219" s="117">
        <v>4</v>
      </c>
      <c r="AA219" s="115" t="s">
        <v>186</v>
      </c>
      <c r="AB219" s="115" t="s">
        <v>2313</v>
      </c>
      <c r="AC219" s="117">
        <v>4</v>
      </c>
      <c r="AD219" s="117">
        <v>4</v>
      </c>
      <c r="AE219" s="117">
        <v>4</v>
      </c>
      <c r="AF219" s="117">
        <v>4</v>
      </c>
      <c r="AG219" s="118" t="s">
        <v>2439</v>
      </c>
      <c r="AH219" s="118" t="s">
        <v>2440</v>
      </c>
      <c r="AI219" s="118" t="s">
        <v>2441</v>
      </c>
      <c r="AJ219" s="115" t="s">
        <v>2442</v>
      </c>
      <c r="AK219" s="115"/>
      <c r="AL219" s="115"/>
      <c r="AM219" s="116">
        <v>3</v>
      </c>
      <c r="AN219" s="119">
        <v>0.75</v>
      </c>
      <c r="AO219" s="120" t="s">
        <v>174</v>
      </c>
      <c r="AP219" s="116">
        <v>3</v>
      </c>
      <c r="AQ219" s="119">
        <v>0.75</v>
      </c>
      <c r="AR219" s="120" t="s">
        <v>174</v>
      </c>
      <c r="AS219" s="116"/>
      <c r="AT219" s="121">
        <v>0</v>
      </c>
      <c r="AU219" s="120" t="s">
        <v>175</v>
      </c>
      <c r="AV219" s="117">
        <v>6</v>
      </c>
      <c r="AW219" s="121">
        <v>1</v>
      </c>
      <c r="AX219" s="120" t="s">
        <v>135</v>
      </c>
      <c r="AY219" s="122">
        <v>278000000</v>
      </c>
      <c r="AZ219" s="122">
        <v>0</v>
      </c>
      <c r="BA219" s="122">
        <v>0</v>
      </c>
      <c r="BB219" s="122">
        <v>0</v>
      </c>
      <c r="BC219" s="122">
        <v>0</v>
      </c>
      <c r="BD219" s="122">
        <v>0</v>
      </c>
      <c r="BE219" s="122">
        <v>0</v>
      </c>
      <c r="BF219" s="122">
        <v>0</v>
      </c>
      <c r="BG219" s="122">
        <v>0</v>
      </c>
      <c r="BH219" s="122">
        <v>0</v>
      </c>
      <c r="BI219" s="122">
        <v>278000000</v>
      </c>
      <c r="BJ219" s="122">
        <v>350000000</v>
      </c>
      <c r="BK219" s="122">
        <v>0</v>
      </c>
      <c r="BL219" s="122">
        <v>0</v>
      </c>
      <c r="BM219" s="122">
        <v>0</v>
      </c>
      <c r="BN219" s="122">
        <v>0</v>
      </c>
      <c r="BO219" s="122">
        <v>0</v>
      </c>
      <c r="BP219" s="122">
        <v>0</v>
      </c>
      <c r="BQ219" s="122">
        <v>0</v>
      </c>
      <c r="BR219" s="122">
        <v>0</v>
      </c>
      <c r="BS219" s="122">
        <v>0</v>
      </c>
      <c r="BT219" s="122">
        <v>350000000</v>
      </c>
      <c r="BU219" s="122">
        <v>350000000</v>
      </c>
      <c r="BV219" s="122">
        <v>0</v>
      </c>
      <c r="BW219" s="122">
        <v>0</v>
      </c>
      <c r="BX219" s="122">
        <v>0</v>
      </c>
      <c r="BY219" s="122">
        <v>0</v>
      </c>
      <c r="BZ219" s="122">
        <v>0</v>
      </c>
      <c r="CA219" s="122">
        <v>0</v>
      </c>
      <c r="CB219" s="122">
        <v>0</v>
      </c>
      <c r="CC219" s="122">
        <v>0</v>
      </c>
      <c r="CD219" s="122">
        <v>0</v>
      </c>
      <c r="CE219" s="122">
        <v>350000000</v>
      </c>
      <c r="CF219" s="122">
        <v>350000000</v>
      </c>
      <c r="CG219" s="122">
        <v>0</v>
      </c>
      <c r="CH219" s="122">
        <v>0</v>
      </c>
      <c r="CI219" s="122">
        <v>0</v>
      </c>
      <c r="CJ219" s="122">
        <v>0</v>
      </c>
      <c r="CK219" s="122">
        <v>0</v>
      </c>
      <c r="CL219" s="122">
        <v>0</v>
      </c>
      <c r="CM219" s="122">
        <v>0</v>
      </c>
      <c r="CN219" s="122">
        <v>0</v>
      </c>
      <c r="CO219" s="122">
        <v>0</v>
      </c>
      <c r="CP219" s="122">
        <v>350000000</v>
      </c>
      <c r="CQ219" s="122">
        <v>1328000000</v>
      </c>
      <c r="CR219" s="115" t="s">
        <v>2367</v>
      </c>
      <c r="CS219" s="115" t="s">
        <v>2443</v>
      </c>
    </row>
    <row r="220" spans="1:97" ht="70.349999999999994" hidden="1" customHeight="1" x14ac:dyDescent="0.25">
      <c r="A220" s="114" t="s">
        <v>2444</v>
      </c>
      <c r="B220" s="115" t="s">
        <v>444</v>
      </c>
      <c r="C220" s="115" t="s">
        <v>2299</v>
      </c>
      <c r="D220" s="115" t="s">
        <v>2170</v>
      </c>
      <c r="E220" s="116" t="s">
        <v>2171</v>
      </c>
      <c r="F220" s="115" t="s">
        <v>126</v>
      </c>
      <c r="G220" s="115" t="s">
        <v>552</v>
      </c>
      <c r="H220" s="115" t="s">
        <v>2387</v>
      </c>
      <c r="I220" s="116" t="s">
        <v>2172</v>
      </c>
      <c r="J220" s="115" t="s">
        <v>2303</v>
      </c>
      <c r="K220" s="115" t="s">
        <v>2401</v>
      </c>
      <c r="L220" s="115" t="s">
        <v>846</v>
      </c>
      <c r="M220" s="115" t="s">
        <v>2402</v>
      </c>
      <c r="N220" s="115" t="s">
        <v>2306</v>
      </c>
      <c r="O220" s="115" t="s">
        <v>989</v>
      </c>
      <c r="P220" s="115" t="s">
        <v>2162</v>
      </c>
      <c r="Q220" s="115" t="s">
        <v>2163</v>
      </c>
      <c r="R220" s="115" t="s">
        <v>2445</v>
      </c>
      <c r="S220" s="115" t="s">
        <v>2446</v>
      </c>
      <c r="T220" s="115" t="s">
        <v>2445</v>
      </c>
      <c r="U220" s="115" t="s">
        <v>2447</v>
      </c>
      <c r="V220" s="115" t="s">
        <v>2448</v>
      </c>
      <c r="W220" s="115" t="s">
        <v>2449</v>
      </c>
      <c r="X220" s="115" t="s">
        <v>125</v>
      </c>
      <c r="Y220" s="115" t="s">
        <v>531</v>
      </c>
      <c r="Z220" s="117">
        <v>3</v>
      </c>
      <c r="AA220" s="115" t="s">
        <v>127</v>
      </c>
      <c r="AB220" s="115" t="s">
        <v>2313</v>
      </c>
      <c r="AC220" s="117">
        <v>0</v>
      </c>
      <c r="AD220" s="117">
        <v>0</v>
      </c>
      <c r="AE220" s="117">
        <v>1</v>
      </c>
      <c r="AF220" s="117">
        <v>2</v>
      </c>
      <c r="AG220" s="118"/>
      <c r="AH220" s="118"/>
      <c r="AI220" s="118"/>
      <c r="AJ220" s="115" t="s">
        <v>2450</v>
      </c>
      <c r="AK220" s="115"/>
      <c r="AL220" s="115"/>
      <c r="AM220" s="116"/>
      <c r="AN220" s="119"/>
      <c r="AO220" s="120"/>
      <c r="AP220" s="116"/>
      <c r="AQ220" s="119"/>
      <c r="AR220" s="120"/>
      <c r="AS220" s="116"/>
      <c r="AT220" s="121">
        <v>0</v>
      </c>
      <c r="AU220" s="120" t="s">
        <v>175</v>
      </c>
      <c r="AV220" s="117">
        <v>0</v>
      </c>
      <c r="AW220" s="121">
        <v>0</v>
      </c>
      <c r="AX220" s="120" t="s">
        <v>175</v>
      </c>
      <c r="AY220" s="122">
        <v>0</v>
      </c>
      <c r="AZ220" s="122">
        <v>0</v>
      </c>
      <c r="BA220" s="122">
        <v>0</v>
      </c>
      <c r="BB220" s="122">
        <v>0</v>
      </c>
      <c r="BC220" s="122">
        <v>0</v>
      </c>
      <c r="BD220" s="122">
        <v>0</v>
      </c>
      <c r="BE220" s="122">
        <v>1250000000</v>
      </c>
      <c r="BF220" s="122">
        <v>0</v>
      </c>
      <c r="BG220" s="122">
        <v>9056050000</v>
      </c>
      <c r="BH220" s="122">
        <v>0</v>
      </c>
      <c r="BI220" s="122">
        <v>10306050000</v>
      </c>
      <c r="BJ220" s="122">
        <v>0</v>
      </c>
      <c r="BK220" s="122">
        <v>0</v>
      </c>
      <c r="BL220" s="122">
        <v>0</v>
      </c>
      <c r="BM220" s="122">
        <v>0</v>
      </c>
      <c r="BN220" s="122">
        <v>0</v>
      </c>
      <c r="BO220" s="122">
        <v>0</v>
      </c>
      <c r="BP220" s="122">
        <v>1250000000</v>
      </c>
      <c r="BQ220" s="122">
        <v>0</v>
      </c>
      <c r="BR220" s="122">
        <v>0</v>
      </c>
      <c r="BS220" s="122">
        <v>0</v>
      </c>
      <c r="BT220" s="122">
        <v>1250000000</v>
      </c>
      <c r="BU220" s="122">
        <v>0</v>
      </c>
      <c r="BV220" s="122">
        <v>0</v>
      </c>
      <c r="BW220" s="122">
        <v>0</v>
      </c>
      <c r="BX220" s="122">
        <v>0</v>
      </c>
      <c r="BY220" s="122">
        <v>0</v>
      </c>
      <c r="BZ220" s="122">
        <v>0</v>
      </c>
      <c r="CA220" s="122">
        <v>0</v>
      </c>
      <c r="CB220" s="122">
        <v>0</v>
      </c>
      <c r="CC220" s="122">
        <v>0</v>
      </c>
      <c r="CD220" s="122">
        <v>0</v>
      </c>
      <c r="CE220" s="122">
        <v>0</v>
      </c>
      <c r="CF220" s="122">
        <v>0</v>
      </c>
      <c r="CG220" s="122">
        <v>0</v>
      </c>
      <c r="CH220" s="122">
        <v>0</v>
      </c>
      <c r="CI220" s="122">
        <v>0</v>
      </c>
      <c r="CJ220" s="122">
        <v>0</v>
      </c>
      <c r="CK220" s="122">
        <v>0</v>
      </c>
      <c r="CL220" s="122">
        <v>0</v>
      </c>
      <c r="CM220" s="122">
        <v>0</v>
      </c>
      <c r="CN220" s="122">
        <v>0</v>
      </c>
      <c r="CO220" s="122">
        <v>0</v>
      </c>
      <c r="CP220" s="122">
        <v>0</v>
      </c>
      <c r="CQ220" s="122">
        <v>11556050000</v>
      </c>
      <c r="CR220" s="115"/>
      <c r="CS220" s="115" t="s">
        <v>2451</v>
      </c>
    </row>
    <row r="221" spans="1:97" ht="207" hidden="1" customHeight="1" x14ac:dyDescent="0.25">
      <c r="A221" s="114" t="s">
        <v>2452</v>
      </c>
      <c r="B221" s="115" t="s">
        <v>463</v>
      </c>
      <c r="C221" s="115" t="s">
        <v>2299</v>
      </c>
      <c r="D221" s="115" t="s">
        <v>2170</v>
      </c>
      <c r="E221" s="116" t="s">
        <v>2171</v>
      </c>
      <c r="F221" s="115" t="s">
        <v>126</v>
      </c>
      <c r="G221" s="115" t="s">
        <v>552</v>
      </c>
      <c r="H221" s="115" t="s">
        <v>2387</v>
      </c>
      <c r="I221" s="116" t="s">
        <v>2172</v>
      </c>
      <c r="J221" s="115" t="s">
        <v>2303</v>
      </c>
      <c r="K221" s="115" t="s">
        <v>2401</v>
      </c>
      <c r="L221" s="115" t="s">
        <v>846</v>
      </c>
      <c r="M221" s="115" t="s">
        <v>2402</v>
      </c>
      <c r="N221" s="115" t="s">
        <v>2306</v>
      </c>
      <c r="O221" s="115" t="s">
        <v>989</v>
      </c>
      <c r="P221" s="115" t="s">
        <v>2162</v>
      </c>
      <c r="Q221" s="115" t="s">
        <v>2163</v>
      </c>
      <c r="R221" s="115" t="s">
        <v>2453</v>
      </c>
      <c r="S221" s="115" t="s">
        <v>2454</v>
      </c>
      <c r="T221" s="115" t="s">
        <v>2453</v>
      </c>
      <c r="U221" s="115" t="s">
        <v>2455</v>
      </c>
      <c r="V221" s="115" t="s">
        <v>2456</v>
      </c>
      <c r="W221" s="115" t="s">
        <v>2457</v>
      </c>
      <c r="X221" s="115" t="s">
        <v>125</v>
      </c>
      <c r="Y221" s="115" t="s">
        <v>531</v>
      </c>
      <c r="Z221" s="117">
        <v>2</v>
      </c>
      <c r="AA221" s="115" t="s">
        <v>127</v>
      </c>
      <c r="AB221" s="115" t="s">
        <v>2313</v>
      </c>
      <c r="AC221" s="117">
        <v>1</v>
      </c>
      <c r="AD221" s="117">
        <v>1</v>
      </c>
      <c r="AE221" s="117">
        <v>0</v>
      </c>
      <c r="AF221" s="117">
        <v>0</v>
      </c>
      <c r="AG221" s="118" t="s">
        <v>2458</v>
      </c>
      <c r="AH221" s="118" t="s">
        <v>2459</v>
      </c>
      <c r="AI221" s="118" t="s">
        <v>2460</v>
      </c>
      <c r="AJ221" s="115" t="s">
        <v>2461</v>
      </c>
      <c r="AK221" s="115"/>
      <c r="AL221" s="115"/>
      <c r="AM221" s="116">
        <v>1</v>
      </c>
      <c r="AN221" s="119">
        <v>1</v>
      </c>
      <c r="AO221" s="120" t="s">
        <v>135</v>
      </c>
      <c r="AP221" s="116">
        <v>1</v>
      </c>
      <c r="AQ221" s="119">
        <v>1</v>
      </c>
      <c r="AR221" s="120" t="s">
        <v>135</v>
      </c>
      <c r="AS221" s="116"/>
      <c r="AT221" s="121"/>
      <c r="AU221" s="120"/>
      <c r="AV221" s="117">
        <v>2</v>
      </c>
      <c r="AW221" s="121">
        <v>1</v>
      </c>
      <c r="AX221" s="120" t="s">
        <v>135</v>
      </c>
      <c r="AY221" s="122"/>
      <c r="AZ221" s="122"/>
      <c r="BA221" s="122"/>
      <c r="BB221" s="122"/>
      <c r="BC221" s="122"/>
      <c r="BD221" s="122"/>
      <c r="BE221" s="122"/>
      <c r="BF221" s="122"/>
      <c r="BG221" s="122"/>
      <c r="BH221" s="122"/>
      <c r="BI221" s="122">
        <v>0</v>
      </c>
      <c r="BJ221" s="122">
        <v>0</v>
      </c>
      <c r="BK221" s="122">
        <v>0</v>
      </c>
      <c r="BL221" s="122">
        <v>0</v>
      </c>
      <c r="BM221" s="122">
        <v>0</v>
      </c>
      <c r="BN221" s="122">
        <v>0</v>
      </c>
      <c r="BO221" s="122">
        <v>0</v>
      </c>
      <c r="BP221" s="122">
        <v>0</v>
      </c>
      <c r="BQ221" s="122">
        <v>0</v>
      </c>
      <c r="BR221" s="122">
        <v>9999170326.666666</v>
      </c>
      <c r="BS221" s="122">
        <v>0</v>
      </c>
      <c r="BT221" s="122">
        <v>9999170326.666666</v>
      </c>
      <c r="BU221" s="122">
        <v>0</v>
      </c>
      <c r="BV221" s="122">
        <v>0</v>
      </c>
      <c r="BW221" s="122">
        <v>0</v>
      </c>
      <c r="BX221" s="122">
        <v>0</v>
      </c>
      <c r="BY221" s="122">
        <v>0</v>
      </c>
      <c r="BZ221" s="122">
        <v>0</v>
      </c>
      <c r="CA221" s="122">
        <v>0</v>
      </c>
      <c r="CB221" s="122">
        <v>0</v>
      </c>
      <c r="CC221" s="122">
        <v>8272786271.7178364</v>
      </c>
      <c r="CD221" s="122">
        <v>0</v>
      </c>
      <c r="CE221" s="122">
        <v>8272786271.7178364</v>
      </c>
      <c r="CF221" s="122">
        <v>0</v>
      </c>
      <c r="CG221" s="122">
        <v>0</v>
      </c>
      <c r="CH221" s="122">
        <v>0</v>
      </c>
      <c r="CI221" s="122">
        <v>0</v>
      </c>
      <c r="CJ221" s="122">
        <v>0</v>
      </c>
      <c r="CK221" s="122">
        <v>0</v>
      </c>
      <c r="CL221" s="122">
        <v>0</v>
      </c>
      <c r="CM221" s="122">
        <v>0</v>
      </c>
      <c r="CN221" s="122">
        <v>0</v>
      </c>
      <c r="CO221" s="122">
        <v>0</v>
      </c>
      <c r="CP221" s="122">
        <v>0</v>
      </c>
      <c r="CQ221" s="122">
        <v>18271956598.384499</v>
      </c>
      <c r="CR221" s="115" t="s">
        <v>2462</v>
      </c>
      <c r="CS221" s="115" t="s">
        <v>2463</v>
      </c>
    </row>
    <row r="222" spans="1:97" ht="70.349999999999994" hidden="1" customHeight="1" x14ac:dyDescent="0.25">
      <c r="A222" s="114" t="s">
        <v>2464</v>
      </c>
      <c r="B222" s="115" t="s">
        <v>478</v>
      </c>
      <c r="C222" s="115" t="s">
        <v>2299</v>
      </c>
      <c r="D222" s="115" t="s">
        <v>2170</v>
      </c>
      <c r="E222" s="116" t="s">
        <v>2171</v>
      </c>
      <c r="F222" s="115" t="s">
        <v>126</v>
      </c>
      <c r="G222" s="115" t="s">
        <v>552</v>
      </c>
      <c r="H222" s="115" t="s">
        <v>2387</v>
      </c>
      <c r="I222" s="116" t="s">
        <v>2172</v>
      </c>
      <c r="J222" s="115" t="s">
        <v>2303</v>
      </c>
      <c r="K222" s="115" t="s">
        <v>2401</v>
      </c>
      <c r="L222" s="115" t="s">
        <v>846</v>
      </c>
      <c r="M222" s="115" t="s">
        <v>2402</v>
      </c>
      <c r="N222" s="115" t="s">
        <v>2306</v>
      </c>
      <c r="O222" s="115" t="s">
        <v>989</v>
      </c>
      <c r="P222" s="115" t="s">
        <v>2162</v>
      </c>
      <c r="Q222" s="115" t="s">
        <v>2163</v>
      </c>
      <c r="R222" s="115" t="s">
        <v>2465</v>
      </c>
      <c r="S222" s="115" t="s">
        <v>2466</v>
      </c>
      <c r="T222" s="115" t="s">
        <v>2465</v>
      </c>
      <c r="U222" s="115" t="s">
        <v>2467</v>
      </c>
      <c r="V222" s="115" t="s">
        <v>2468</v>
      </c>
      <c r="W222" s="115" t="s">
        <v>2469</v>
      </c>
      <c r="X222" s="115" t="s">
        <v>125</v>
      </c>
      <c r="Y222" s="115" t="s">
        <v>531</v>
      </c>
      <c r="Z222" s="117">
        <v>1</v>
      </c>
      <c r="AA222" s="115" t="s">
        <v>127</v>
      </c>
      <c r="AB222" s="115" t="s">
        <v>2313</v>
      </c>
      <c r="AC222" s="117">
        <v>0</v>
      </c>
      <c r="AD222" s="117">
        <v>0</v>
      </c>
      <c r="AE222" s="117">
        <v>1</v>
      </c>
      <c r="AF222" s="117">
        <v>0</v>
      </c>
      <c r="AG222" s="118"/>
      <c r="AH222" s="118"/>
      <c r="AI222" s="118"/>
      <c r="AJ222" s="115" t="s">
        <v>2470</v>
      </c>
      <c r="AK222" s="115"/>
      <c r="AL222" s="115"/>
      <c r="AM222" s="116"/>
      <c r="AN222" s="119"/>
      <c r="AO222" s="120"/>
      <c r="AP222" s="116"/>
      <c r="AQ222" s="119"/>
      <c r="AR222" s="120"/>
      <c r="AS222" s="116"/>
      <c r="AT222" s="121">
        <v>0</v>
      </c>
      <c r="AU222" s="120" t="s">
        <v>175</v>
      </c>
      <c r="AV222" s="117">
        <v>0</v>
      </c>
      <c r="AW222" s="121">
        <v>0</v>
      </c>
      <c r="AX222" s="120" t="s">
        <v>175</v>
      </c>
      <c r="AY222" s="122">
        <v>0</v>
      </c>
      <c r="AZ222" s="122">
        <v>0</v>
      </c>
      <c r="BA222" s="122">
        <v>0</v>
      </c>
      <c r="BB222" s="122">
        <v>0</v>
      </c>
      <c r="BC222" s="122">
        <v>0</v>
      </c>
      <c r="BD222" s="122">
        <v>0</v>
      </c>
      <c r="BE222" s="122">
        <v>0</v>
      </c>
      <c r="BF222" s="122">
        <v>0</v>
      </c>
      <c r="BG222" s="122">
        <v>0</v>
      </c>
      <c r="BH222" s="122">
        <v>10000000000</v>
      </c>
      <c r="BI222" s="122">
        <v>10000000000</v>
      </c>
      <c r="BJ222" s="122">
        <v>0</v>
      </c>
      <c r="BK222" s="122">
        <v>0</v>
      </c>
      <c r="BL222" s="122">
        <v>0</v>
      </c>
      <c r="BM222" s="122">
        <v>0</v>
      </c>
      <c r="BN222" s="122">
        <v>0</v>
      </c>
      <c r="BO222" s="122">
        <v>0</v>
      </c>
      <c r="BP222" s="122">
        <v>0</v>
      </c>
      <c r="BQ222" s="122">
        <v>0</v>
      </c>
      <c r="BR222" s="122">
        <v>0</v>
      </c>
      <c r="BS222" s="122">
        <v>15000000000</v>
      </c>
      <c r="BT222" s="122">
        <v>15000000000</v>
      </c>
      <c r="BU222" s="122">
        <v>0</v>
      </c>
      <c r="BV222" s="122">
        <v>0</v>
      </c>
      <c r="BW222" s="122">
        <v>0</v>
      </c>
      <c r="BX222" s="122">
        <v>0</v>
      </c>
      <c r="BY222" s="122">
        <v>0</v>
      </c>
      <c r="BZ222" s="122">
        <v>0</v>
      </c>
      <c r="CA222" s="122">
        <v>0</v>
      </c>
      <c r="CB222" s="122">
        <v>0</v>
      </c>
      <c r="CC222" s="122">
        <v>0</v>
      </c>
      <c r="CD222" s="122">
        <v>25000000000</v>
      </c>
      <c r="CE222" s="122">
        <v>25000000000</v>
      </c>
      <c r="CF222" s="122">
        <v>0</v>
      </c>
      <c r="CG222" s="122">
        <v>0</v>
      </c>
      <c r="CH222" s="122">
        <v>0</v>
      </c>
      <c r="CI222" s="122">
        <v>0</v>
      </c>
      <c r="CJ222" s="122">
        <v>0</v>
      </c>
      <c r="CK222" s="122">
        <v>0</v>
      </c>
      <c r="CL222" s="122">
        <v>0</v>
      </c>
      <c r="CM222" s="122">
        <v>0</v>
      </c>
      <c r="CN222" s="122">
        <v>0</v>
      </c>
      <c r="CO222" s="122">
        <v>10000000000</v>
      </c>
      <c r="CP222" s="122">
        <v>10000000000</v>
      </c>
      <c r="CQ222" s="122">
        <v>60000000000</v>
      </c>
      <c r="CR222" s="115" t="s">
        <v>2471</v>
      </c>
      <c r="CS222" s="115" t="s">
        <v>2472</v>
      </c>
    </row>
    <row r="223" spans="1:97" ht="70.349999999999994" hidden="1" customHeight="1" x14ac:dyDescent="0.25">
      <c r="A223" s="114" t="s">
        <v>2473</v>
      </c>
      <c r="B223" s="115" t="s">
        <v>668</v>
      </c>
      <c r="C223" s="115" t="s">
        <v>2299</v>
      </c>
      <c r="D223" s="115" t="s">
        <v>2170</v>
      </c>
      <c r="E223" s="116" t="s">
        <v>2171</v>
      </c>
      <c r="F223" s="115" t="s">
        <v>126</v>
      </c>
      <c r="G223" s="115" t="s">
        <v>552</v>
      </c>
      <c r="H223" s="115" t="s">
        <v>2387</v>
      </c>
      <c r="I223" s="116" t="s">
        <v>2172</v>
      </c>
      <c r="J223" s="115" t="s">
        <v>2303</v>
      </c>
      <c r="K223" s="115" t="s">
        <v>2401</v>
      </c>
      <c r="L223" s="115" t="s">
        <v>846</v>
      </c>
      <c r="M223" s="115" t="s">
        <v>2402</v>
      </c>
      <c r="N223" s="115" t="s">
        <v>2306</v>
      </c>
      <c r="O223" s="115" t="s">
        <v>989</v>
      </c>
      <c r="P223" s="115" t="s">
        <v>2162</v>
      </c>
      <c r="Q223" s="115" t="s">
        <v>2163</v>
      </c>
      <c r="R223" s="115" t="s">
        <v>2474</v>
      </c>
      <c r="S223" s="115" t="s">
        <v>2475</v>
      </c>
      <c r="T223" s="115" t="s">
        <v>2474</v>
      </c>
      <c r="U223" s="115" t="s">
        <v>2476</v>
      </c>
      <c r="V223" s="115" t="s">
        <v>2477</v>
      </c>
      <c r="W223" s="115" t="s">
        <v>2478</v>
      </c>
      <c r="X223" s="115" t="s">
        <v>125</v>
      </c>
      <c r="Y223" s="115" t="s">
        <v>531</v>
      </c>
      <c r="Z223" s="117">
        <v>1</v>
      </c>
      <c r="AA223" s="115" t="s">
        <v>127</v>
      </c>
      <c r="AB223" s="115" t="s">
        <v>2313</v>
      </c>
      <c r="AC223" s="117">
        <v>0</v>
      </c>
      <c r="AD223" s="117">
        <v>0</v>
      </c>
      <c r="AE223" s="117">
        <v>1</v>
      </c>
      <c r="AF223" s="117">
        <v>0</v>
      </c>
      <c r="AG223" s="118"/>
      <c r="AH223" s="118" t="s">
        <v>2479</v>
      </c>
      <c r="AI223" s="118" t="s">
        <v>2480</v>
      </c>
      <c r="AJ223" s="115"/>
      <c r="AK223" s="115"/>
      <c r="AL223" s="115"/>
      <c r="AM223" s="116"/>
      <c r="AN223" s="119"/>
      <c r="AO223" s="120"/>
      <c r="AP223" s="116">
        <v>1</v>
      </c>
      <c r="AQ223" s="119">
        <v>1</v>
      </c>
      <c r="AR223" s="120" t="s">
        <v>135</v>
      </c>
      <c r="AS223" s="116"/>
      <c r="AT223" s="121">
        <v>1</v>
      </c>
      <c r="AU223" s="120" t="s">
        <v>135</v>
      </c>
      <c r="AV223" s="117">
        <v>1</v>
      </c>
      <c r="AW223" s="121">
        <v>1</v>
      </c>
      <c r="AX223" s="120" t="s">
        <v>135</v>
      </c>
      <c r="AY223" s="122">
        <v>0</v>
      </c>
      <c r="AZ223" s="122">
        <v>0</v>
      </c>
      <c r="BA223" s="122">
        <v>0</v>
      </c>
      <c r="BB223" s="122">
        <v>0</v>
      </c>
      <c r="BC223" s="122">
        <v>0</v>
      </c>
      <c r="BD223" s="122">
        <v>0</v>
      </c>
      <c r="BE223" s="122">
        <v>0</v>
      </c>
      <c r="BF223" s="122">
        <v>0</v>
      </c>
      <c r="BG223" s="122">
        <v>6000000000</v>
      </c>
      <c r="BH223" s="122">
        <v>0</v>
      </c>
      <c r="BI223" s="122">
        <v>6000000000</v>
      </c>
      <c r="BJ223" s="122">
        <v>0</v>
      </c>
      <c r="BK223" s="122">
        <v>0</v>
      </c>
      <c r="BL223" s="122">
        <v>0</v>
      </c>
      <c r="BM223" s="122">
        <v>0</v>
      </c>
      <c r="BN223" s="122">
        <v>0</v>
      </c>
      <c r="BO223" s="122">
        <v>0</v>
      </c>
      <c r="BP223" s="122">
        <v>0</v>
      </c>
      <c r="BQ223" s="122">
        <v>0</v>
      </c>
      <c r="BR223" s="122">
        <v>6000000000</v>
      </c>
      <c r="BS223" s="122">
        <v>0</v>
      </c>
      <c r="BT223" s="122">
        <v>6000000000</v>
      </c>
      <c r="BU223" s="122">
        <v>0</v>
      </c>
      <c r="BV223" s="122">
        <v>0</v>
      </c>
      <c r="BW223" s="122">
        <v>0</v>
      </c>
      <c r="BX223" s="122">
        <v>0</v>
      </c>
      <c r="BY223" s="122">
        <v>0</v>
      </c>
      <c r="BZ223" s="122">
        <v>0</v>
      </c>
      <c r="CA223" s="122">
        <v>0</v>
      </c>
      <c r="CB223" s="122">
        <v>0</v>
      </c>
      <c r="CC223" s="122">
        <v>6000000000</v>
      </c>
      <c r="CD223" s="122">
        <v>0</v>
      </c>
      <c r="CE223" s="122">
        <v>6000000000</v>
      </c>
      <c r="CF223" s="122">
        <v>0</v>
      </c>
      <c r="CG223" s="122">
        <v>0</v>
      </c>
      <c r="CH223" s="122">
        <v>0</v>
      </c>
      <c r="CI223" s="122">
        <v>0</v>
      </c>
      <c r="CJ223" s="122">
        <v>0</v>
      </c>
      <c r="CK223" s="122">
        <v>0</v>
      </c>
      <c r="CL223" s="122">
        <v>0</v>
      </c>
      <c r="CM223" s="122">
        <v>0</v>
      </c>
      <c r="CN223" s="122">
        <v>0</v>
      </c>
      <c r="CO223" s="122">
        <v>0</v>
      </c>
      <c r="CP223" s="122">
        <v>0</v>
      </c>
      <c r="CQ223" s="122">
        <v>18000000000</v>
      </c>
      <c r="CR223" s="115" t="s">
        <v>2471</v>
      </c>
      <c r="CS223" s="115" t="s">
        <v>2481</v>
      </c>
    </row>
    <row r="224" spans="1:97" ht="70.349999999999994" hidden="1" customHeight="1" x14ac:dyDescent="0.25">
      <c r="A224" s="114" t="s">
        <v>2482</v>
      </c>
      <c r="B224" s="115" t="s">
        <v>682</v>
      </c>
      <c r="C224" s="115" t="s">
        <v>2299</v>
      </c>
      <c r="D224" s="115" t="s">
        <v>2170</v>
      </c>
      <c r="E224" s="116" t="s">
        <v>2171</v>
      </c>
      <c r="F224" s="115" t="s">
        <v>126</v>
      </c>
      <c r="G224" s="115" t="s">
        <v>552</v>
      </c>
      <c r="H224" s="115" t="s">
        <v>2387</v>
      </c>
      <c r="I224" s="116" t="s">
        <v>2172</v>
      </c>
      <c r="J224" s="115" t="s">
        <v>2303</v>
      </c>
      <c r="K224" s="115" t="s">
        <v>2401</v>
      </c>
      <c r="L224" s="115" t="s">
        <v>846</v>
      </c>
      <c r="M224" s="115" t="s">
        <v>2402</v>
      </c>
      <c r="N224" s="115" t="s">
        <v>2306</v>
      </c>
      <c r="O224" s="115" t="s">
        <v>989</v>
      </c>
      <c r="P224" s="115" t="s">
        <v>2162</v>
      </c>
      <c r="Q224" s="115" t="s">
        <v>2163</v>
      </c>
      <c r="R224" s="115" t="s">
        <v>561</v>
      </c>
      <c r="S224" s="115" t="s">
        <v>2483</v>
      </c>
      <c r="T224" s="115" t="s">
        <v>1137</v>
      </c>
      <c r="U224" s="115" t="s">
        <v>2484</v>
      </c>
      <c r="V224" s="115" t="s">
        <v>2485</v>
      </c>
      <c r="W224" s="115" t="s">
        <v>530</v>
      </c>
      <c r="X224" s="115" t="s">
        <v>247</v>
      </c>
      <c r="Y224" s="115" t="s">
        <v>531</v>
      </c>
      <c r="Z224" s="117">
        <v>1</v>
      </c>
      <c r="AA224" s="115" t="s">
        <v>127</v>
      </c>
      <c r="AB224" s="115" t="s">
        <v>2313</v>
      </c>
      <c r="AC224" s="117">
        <v>0</v>
      </c>
      <c r="AD224" s="117">
        <v>0</v>
      </c>
      <c r="AE224" s="117">
        <v>1</v>
      </c>
      <c r="AF224" s="117">
        <v>0</v>
      </c>
      <c r="AG224" s="118"/>
      <c r="AH224" s="118"/>
      <c r="AI224" s="118"/>
      <c r="AJ224" s="115"/>
      <c r="AK224" s="115"/>
      <c r="AL224" s="115"/>
      <c r="AM224" s="116"/>
      <c r="AN224" s="119"/>
      <c r="AO224" s="120"/>
      <c r="AP224" s="116"/>
      <c r="AQ224" s="119"/>
      <c r="AR224" s="120"/>
      <c r="AS224" s="116"/>
      <c r="AT224" s="121">
        <v>0</v>
      </c>
      <c r="AU224" s="120" t="s">
        <v>175</v>
      </c>
      <c r="AV224" s="117">
        <v>0</v>
      </c>
      <c r="AW224" s="121">
        <v>0</v>
      </c>
      <c r="AX224" s="120" t="s">
        <v>175</v>
      </c>
      <c r="AY224" s="122">
        <v>300000000</v>
      </c>
      <c r="AZ224" s="122">
        <v>0</v>
      </c>
      <c r="BA224" s="122">
        <v>0</v>
      </c>
      <c r="BB224" s="122">
        <v>0</v>
      </c>
      <c r="BC224" s="122">
        <v>0</v>
      </c>
      <c r="BD224" s="122">
        <v>0</v>
      </c>
      <c r="BE224" s="122">
        <v>0</v>
      </c>
      <c r="BF224" s="122">
        <v>0</v>
      </c>
      <c r="BG224" s="122">
        <v>0</v>
      </c>
      <c r="BH224" s="122">
        <v>0</v>
      </c>
      <c r="BI224" s="122">
        <v>300000000</v>
      </c>
      <c r="BJ224" s="122">
        <v>0</v>
      </c>
      <c r="BK224" s="122">
        <v>0</v>
      </c>
      <c r="BL224" s="122">
        <v>0</v>
      </c>
      <c r="BM224" s="122">
        <v>0</v>
      </c>
      <c r="BN224" s="122">
        <v>0</v>
      </c>
      <c r="BO224" s="122">
        <v>0</v>
      </c>
      <c r="BP224" s="122">
        <v>500000000</v>
      </c>
      <c r="BQ224" s="122">
        <v>0</v>
      </c>
      <c r="BR224" s="122">
        <v>0</v>
      </c>
      <c r="BS224" s="122">
        <v>0</v>
      </c>
      <c r="BT224" s="122">
        <v>500000000</v>
      </c>
      <c r="BU224" s="122">
        <v>0</v>
      </c>
      <c r="BV224" s="122">
        <v>0</v>
      </c>
      <c r="BW224" s="122">
        <v>0</v>
      </c>
      <c r="BX224" s="122">
        <v>0</v>
      </c>
      <c r="BY224" s="122">
        <v>0</v>
      </c>
      <c r="BZ224" s="122">
        <v>0</v>
      </c>
      <c r="CA224" s="122">
        <v>0</v>
      </c>
      <c r="CB224" s="122">
        <v>0</v>
      </c>
      <c r="CC224" s="122">
        <v>0</v>
      </c>
      <c r="CD224" s="122">
        <v>0</v>
      </c>
      <c r="CE224" s="122">
        <v>0</v>
      </c>
      <c r="CF224" s="122">
        <v>0</v>
      </c>
      <c r="CG224" s="122">
        <v>0</v>
      </c>
      <c r="CH224" s="122">
        <v>0</v>
      </c>
      <c r="CI224" s="122">
        <v>0</v>
      </c>
      <c r="CJ224" s="122">
        <v>0</v>
      </c>
      <c r="CK224" s="122">
        <v>0</v>
      </c>
      <c r="CL224" s="122">
        <v>0</v>
      </c>
      <c r="CM224" s="122">
        <v>0</v>
      </c>
      <c r="CN224" s="122">
        <v>0</v>
      </c>
      <c r="CO224" s="122">
        <v>0</v>
      </c>
      <c r="CP224" s="122">
        <v>0</v>
      </c>
      <c r="CQ224" s="122">
        <v>800000000</v>
      </c>
      <c r="CR224" s="115"/>
      <c r="CS224" s="115" t="s">
        <v>2486</v>
      </c>
    </row>
    <row r="225" spans="1:97" ht="70.349999999999994" hidden="1" customHeight="1" x14ac:dyDescent="0.25">
      <c r="A225" s="114" t="s">
        <v>2487</v>
      </c>
      <c r="B225" s="115" t="s">
        <v>113</v>
      </c>
      <c r="C225" s="115" t="s">
        <v>2299</v>
      </c>
      <c r="D225" s="115" t="s">
        <v>2488</v>
      </c>
      <c r="E225" s="116" t="s">
        <v>2489</v>
      </c>
      <c r="F225" s="115" t="s">
        <v>1056</v>
      </c>
      <c r="G225" s="115" t="s">
        <v>552</v>
      </c>
      <c r="H225" s="115" t="s">
        <v>2256</v>
      </c>
      <c r="I225" s="116" t="s">
        <v>2257</v>
      </c>
      <c r="J225" s="115" t="s">
        <v>2303</v>
      </c>
      <c r="K225" s="115" t="s">
        <v>2490</v>
      </c>
      <c r="L225" s="115" t="s">
        <v>860</v>
      </c>
      <c r="M225" s="115" t="s">
        <v>2491</v>
      </c>
      <c r="N225" s="115" t="s">
        <v>161</v>
      </c>
      <c r="O225" s="115" t="s">
        <v>162</v>
      </c>
      <c r="P225" s="115" t="s">
        <v>163</v>
      </c>
      <c r="Q225" s="115" t="s">
        <v>164</v>
      </c>
      <c r="R225" s="115" t="s">
        <v>165</v>
      </c>
      <c r="S225" s="115" t="s">
        <v>166</v>
      </c>
      <c r="T225" s="115" t="s">
        <v>167</v>
      </c>
      <c r="U225" s="115" t="s">
        <v>168</v>
      </c>
      <c r="V225" s="115" t="s">
        <v>169</v>
      </c>
      <c r="W225" s="115" t="s">
        <v>170</v>
      </c>
      <c r="X225" s="115" t="s">
        <v>125</v>
      </c>
      <c r="Y225" s="115" t="s">
        <v>531</v>
      </c>
      <c r="Z225" s="117">
        <v>500</v>
      </c>
      <c r="AA225" s="115" t="s">
        <v>127</v>
      </c>
      <c r="AB225" s="115" t="s">
        <v>2313</v>
      </c>
      <c r="AC225" s="117">
        <v>26</v>
      </c>
      <c r="AD225" s="117">
        <v>300</v>
      </c>
      <c r="AE225" s="117">
        <v>117</v>
      </c>
      <c r="AF225" s="117">
        <v>57</v>
      </c>
      <c r="AG225" s="118" t="s">
        <v>2492</v>
      </c>
      <c r="AH225" s="118" t="s">
        <v>2493</v>
      </c>
      <c r="AI225" s="118" t="s">
        <v>2494</v>
      </c>
      <c r="AJ225" s="115" t="s">
        <v>2495</v>
      </c>
      <c r="AK225" s="115"/>
      <c r="AL225" s="115" t="s">
        <v>2496</v>
      </c>
      <c r="AM225" s="116">
        <v>26</v>
      </c>
      <c r="AN225" s="119">
        <v>1</v>
      </c>
      <c r="AO225" s="120" t="s">
        <v>135</v>
      </c>
      <c r="AP225" s="116">
        <v>332</v>
      </c>
      <c r="AQ225" s="119">
        <v>1</v>
      </c>
      <c r="AR225" s="120" t="s">
        <v>135</v>
      </c>
      <c r="AS225" s="116"/>
      <c r="AT225" s="121">
        <v>0</v>
      </c>
      <c r="AU225" s="120" t="s">
        <v>175</v>
      </c>
      <c r="AV225" s="117">
        <v>358</v>
      </c>
      <c r="AW225" s="121">
        <v>0.71599999999999997</v>
      </c>
      <c r="AX225" s="120" t="s">
        <v>174</v>
      </c>
      <c r="AY225" s="122">
        <v>70000000</v>
      </c>
      <c r="AZ225" s="122">
        <v>0</v>
      </c>
      <c r="BA225" s="122">
        <v>0</v>
      </c>
      <c r="BB225" s="122">
        <v>0</v>
      </c>
      <c r="BC225" s="122">
        <v>0</v>
      </c>
      <c r="BD225" s="122">
        <v>0</v>
      </c>
      <c r="BE225" s="122">
        <v>0</v>
      </c>
      <c r="BF225" s="122">
        <v>0</v>
      </c>
      <c r="BG225" s="122">
        <v>0</v>
      </c>
      <c r="BH225" s="122">
        <v>0</v>
      </c>
      <c r="BI225" s="122">
        <v>70000000</v>
      </c>
      <c r="BJ225" s="122">
        <v>80000000</v>
      </c>
      <c r="BK225" s="122">
        <v>0</v>
      </c>
      <c r="BL225" s="122">
        <v>0</v>
      </c>
      <c r="BM225" s="122">
        <v>0</v>
      </c>
      <c r="BN225" s="122">
        <v>0</v>
      </c>
      <c r="BO225" s="122">
        <v>0</v>
      </c>
      <c r="BP225" s="122">
        <v>0</v>
      </c>
      <c r="BQ225" s="122">
        <v>0</v>
      </c>
      <c r="BR225" s="122">
        <v>0</v>
      </c>
      <c r="BS225" s="122">
        <v>0</v>
      </c>
      <c r="BT225" s="122">
        <v>80000000</v>
      </c>
      <c r="BU225" s="122">
        <v>85000000</v>
      </c>
      <c r="BV225" s="122">
        <v>0</v>
      </c>
      <c r="BW225" s="122">
        <v>0</v>
      </c>
      <c r="BX225" s="122">
        <v>0</v>
      </c>
      <c r="BY225" s="122">
        <v>0</v>
      </c>
      <c r="BZ225" s="122">
        <v>0</v>
      </c>
      <c r="CA225" s="122">
        <v>0</v>
      </c>
      <c r="CB225" s="122">
        <v>0</v>
      </c>
      <c r="CC225" s="122">
        <v>0</v>
      </c>
      <c r="CD225" s="122">
        <v>0</v>
      </c>
      <c r="CE225" s="122">
        <v>85000000</v>
      </c>
      <c r="CF225" s="122">
        <v>90000000</v>
      </c>
      <c r="CG225" s="122">
        <v>0</v>
      </c>
      <c r="CH225" s="122">
        <v>0</v>
      </c>
      <c r="CI225" s="122">
        <v>0</v>
      </c>
      <c r="CJ225" s="122">
        <v>0</v>
      </c>
      <c r="CK225" s="122">
        <v>0</v>
      </c>
      <c r="CL225" s="122">
        <v>0</v>
      </c>
      <c r="CM225" s="122">
        <v>0</v>
      </c>
      <c r="CN225" s="122">
        <v>0</v>
      </c>
      <c r="CO225" s="122">
        <v>0</v>
      </c>
      <c r="CP225" s="122">
        <v>90000000</v>
      </c>
      <c r="CQ225" s="122">
        <v>325000000</v>
      </c>
      <c r="CR225" s="115"/>
      <c r="CS225" s="115" t="s">
        <v>196</v>
      </c>
    </row>
    <row r="226" spans="1:97" ht="70.349999999999994" hidden="1" customHeight="1" x14ac:dyDescent="0.25">
      <c r="A226" s="114" t="s">
        <v>2497</v>
      </c>
      <c r="B226" s="115" t="s">
        <v>103</v>
      </c>
      <c r="C226" s="115" t="s">
        <v>2299</v>
      </c>
      <c r="D226" s="115" t="s">
        <v>2488</v>
      </c>
      <c r="E226" s="116" t="s">
        <v>2489</v>
      </c>
      <c r="F226" s="115" t="s">
        <v>1056</v>
      </c>
      <c r="G226" s="115" t="s">
        <v>552</v>
      </c>
      <c r="H226" s="115" t="s">
        <v>2256</v>
      </c>
      <c r="I226" s="116" t="s">
        <v>2257</v>
      </c>
      <c r="J226" s="115" t="s">
        <v>2303</v>
      </c>
      <c r="K226" s="115" t="s">
        <v>2490</v>
      </c>
      <c r="L226" s="115" t="s">
        <v>860</v>
      </c>
      <c r="M226" s="115" t="s">
        <v>2491</v>
      </c>
      <c r="N226" s="115" t="s">
        <v>161</v>
      </c>
      <c r="O226" s="115" t="s">
        <v>162</v>
      </c>
      <c r="P226" s="115" t="s">
        <v>163</v>
      </c>
      <c r="Q226" s="115" t="s">
        <v>164</v>
      </c>
      <c r="R226" s="115" t="s">
        <v>2498</v>
      </c>
      <c r="S226" s="115" t="s">
        <v>2499</v>
      </c>
      <c r="T226" s="115" t="s">
        <v>2500</v>
      </c>
      <c r="U226" s="115" t="s">
        <v>2501</v>
      </c>
      <c r="V226" s="115" t="s">
        <v>2502</v>
      </c>
      <c r="W226" s="115" t="s">
        <v>2503</v>
      </c>
      <c r="X226" s="115" t="s">
        <v>125</v>
      </c>
      <c r="Y226" s="115" t="s">
        <v>531</v>
      </c>
      <c r="Z226" s="117">
        <v>500</v>
      </c>
      <c r="AA226" s="115" t="s">
        <v>127</v>
      </c>
      <c r="AB226" s="115" t="s">
        <v>2313</v>
      </c>
      <c r="AC226" s="117">
        <v>0</v>
      </c>
      <c r="AD226" s="117">
        <v>0</v>
      </c>
      <c r="AE226" s="117">
        <v>500</v>
      </c>
      <c r="AF226" s="117">
        <v>0</v>
      </c>
      <c r="AG226" s="118"/>
      <c r="AH226" s="118"/>
      <c r="AI226" s="118"/>
      <c r="AJ226" s="115" t="s">
        <v>2504</v>
      </c>
      <c r="AK226" s="115"/>
      <c r="AL226" s="115"/>
      <c r="AM226" s="116"/>
      <c r="AN226" s="119"/>
      <c r="AO226" s="120"/>
      <c r="AP226" s="116"/>
      <c r="AQ226" s="119"/>
      <c r="AR226" s="120"/>
      <c r="AS226" s="116"/>
      <c r="AT226" s="121">
        <v>0</v>
      </c>
      <c r="AU226" s="120" t="s">
        <v>175</v>
      </c>
      <c r="AV226" s="117">
        <v>0</v>
      </c>
      <c r="AW226" s="121">
        <v>0</v>
      </c>
      <c r="AX226" s="120" t="s">
        <v>175</v>
      </c>
      <c r="AY226" s="122">
        <v>0</v>
      </c>
      <c r="AZ226" s="122">
        <v>0</v>
      </c>
      <c r="BA226" s="122">
        <v>0</v>
      </c>
      <c r="BB226" s="122">
        <v>0</v>
      </c>
      <c r="BC226" s="122">
        <v>0</v>
      </c>
      <c r="BD226" s="122">
        <v>0</v>
      </c>
      <c r="BE226" s="122">
        <v>0</v>
      </c>
      <c r="BF226" s="122">
        <v>0</v>
      </c>
      <c r="BG226" s="122">
        <v>0</v>
      </c>
      <c r="BH226" s="122">
        <v>0</v>
      </c>
      <c r="BI226" s="122">
        <v>0</v>
      </c>
      <c r="BJ226" s="122">
        <v>0</v>
      </c>
      <c r="BK226" s="122">
        <v>0</v>
      </c>
      <c r="BL226" s="122">
        <v>0</v>
      </c>
      <c r="BM226" s="122">
        <v>0</v>
      </c>
      <c r="BN226" s="122">
        <v>0</v>
      </c>
      <c r="BO226" s="122">
        <v>0</v>
      </c>
      <c r="BP226" s="122">
        <v>500000000</v>
      </c>
      <c r="BQ226" s="122">
        <v>0</v>
      </c>
      <c r="BR226" s="122">
        <v>1666666666.666667</v>
      </c>
      <c r="BS226" s="122">
        <v>0</v>
      </c>
      <c r="BT226" s="122">
        <v>2166666666.666667</v>
      </c>
      <c r="BU226" s="122">
        <v>0</v>
      </c>
      <c r="BV226" s="122">
        <v>0</v>
      </c>
      <c r="BW226" s="122">
        <v>0</v>
      </c>
      <c r="BX226" s="122">
        <v>0</v>
      </c>
      <c r="BY226" s="122">
        <v>0</v>
      </c>
      <c r="BZ226" s="122">
        <v>0</v>
      </c>
      <c r="CA226" s="122">
        <v>0</v>
      </c>
      <c r="CB226" s="122">
        <v>0</v>
      </c>
      <c r="CC226" s="122">
        <v>0</v>
      </c>
      <c r="CD226" s="122">
        <v>0</v>
      </c>
      <c r="CE226" s="122">
        <v>0</v>
      </c>
      <c r="CF226" s="122">
        <v>0</v>
      </c>
      <c r="CG226" s="122">
        <v>0</v>
      </c>
      <c r="CH226" s="122">
        <v>0</v>
      </c>
      <c r="CI226" s="122">
        <v>0</v>
      </c>
      <c r="CJ226" s="122">
        <v>0</v>
      </c>
      <c r="CK226" s="122">
        <v>0</v>
      </c>
      <c r="CL226" s="122">
        <v>0</v>
      </c>
      <c r="CM226" s="122">
        <v>0</v>
      </c>
      <c r="CN226" s="122">
        <v>0</v>
      </c>
      <c r="CO226" s="122">
        <v>0</v>
      </c>
      <c r="CP226" s="122">
        <v>0</v>
      </c>
      <c r="CQ226" s="122">
        <v>2166666666.666667</v>
      </c>
      <c r="CR226" s="115" t="s">
        <v>2471</v>
      </c>
      <c r="CS226" s="115" t="s">
        <v>2471</v>
      </c>
    </row>
    <row r="227" spans="1:97" ht="70.349999999999994" hidden="1" customHeight="1" x14ac:dyDescent="0.25">
      <c r="A227" s="114" t="s">
        <v>2505</v>
      </c>
      <c r="B227" s="115" t="s">
        <v>139</v>
      </c>
      <c r="C227" s="115" t="s">
        <v>2299</v>
      </c>
      <c r="D227" s="115" t="s">
        <v>2488</v>
      </c>
      <c r="E227" s="116" t="s">
        <v>2489</v>
      </c>
      <c r="F227" s="115" t="s">
        <v>1056</v>
      </c>
      <c r="G227" s="115" t="s">
        <v>552</v>
      </c>
      <c r="H227" s="115" t="s">
        <v>2256</v>
      </c>
      <c r="I227" s="116" t="s">
        <v>2257</v>
      </c>
      <c r="J227" s="115" t="s">
        <v>2303</v>
      </c>
      <c r="K227" s="115" t="s">
        <v>2490</v>
      </c>
      <c r="L227" s="115" t="s">
        <v>860</v>
      </c>
      <c r="M227" s="115" t="s">
        <v>2491</v>
      </c>
      <c r="N227" s="115" t="s">
        <v>161</v>
      </c>
      <c r="O227" s="115" t="s">
        <v>162</v>
      </c>
      <c r="P227" s="115" t="s">
        <v>163</v>
      </c>
      <c r="Q227" s="115" t="s">
        <v>164</v>
      </c>
      <c r="R227" s="115" t="s">
        <v>2506</v>
      </c>
      <c r="S227" s="115" t="s">
        <v>2507</v>
      </c>
      <c r="T227" s="115" t="s">
        <v>2508</v>
      </c>
      <c r="U227" s="115" t="s">
        <v>2509</v>
      </c>
      <c r="V227" s="115" t="s">
        <v>2510</v>
      </c>
      <c r="W227" s="115" t="s">
        <v>149</v>
      </c>
      <c r="X227" s="115" t="s">
        <v>125</v>
      </c>
      <c r="Y227" s="115" t="s">
        <v>531</v>
      </c>
      <c r="Z227" s="117">
        <v>300</v>
      </c>
      <c r="AA227" s="115" t="s">
        <v>127</v>
      </c>
      <c r="AB227" s="115" t="s">
        <v>2313</v>
      </c>
      <c r="AC227" s="117">
        <v>0</v>
      </c>
      <c r="AD227" s="117">
        <v>150</v>
      </c>
      <c r="AE227" s="117">
        <v>150</v>
      </c>
      <c r="AF227" s="117">
        <v>0</v>
      </c>
      <c r="AG227" s="118"/>
      <c r="AH227" s="118" t="s">
        <v>2511</v>
      </c>
      <c r="AI227" s="118" t="s">
        <v>2512</v>
      </c>
      <c r="AJ227" s="115" t="s">
        <v>2513</v>
      </c>
      <c r="AK227" s="115" t="s">
        <v>2514</v>
      </c>
      <c r="AL227" s="115"/>
      <c r="AM227" s="116"/>
      <c r="AN227" s="119"/>
      <c r="AO227" s="120"/>
      <c r="AP227" s="116">
        <v>92</v>
      </c>
      <c r="AQ227" s="119">
        <v>0.61333333333333329</v>
      </c>
      <c r="AR227" s="120" t="s">
        <v>174</v>
      </c>
      <c r="AS227" s="116">
        <v>27</v>
      </c>
      <c r="AT227" s="121">
        <v>0.18</v>
      </c>
      <c r="AU227" s="120" t="s">
        <v>175</v>
      </c>
      <c r="AV227" s="117">
        <v>119</v>
      </c>
      <c r="AW227" s="121">
        <v>0.39666666666666667</v>
      </c>
      <c r="AX227" s="120" t="s">
        <v>235</v>
      </c>
      <c r="AY227" s="122">
        <v>0</v>
      </c>
      <c r="AZ227" s="122">
        <v>0</v>
      </c>
      <c r="BA227" s="122">
        <v>0</v>
      </c>
      <c r="BB227" s="122">
        <v>0</v>
      </c>
      <c r="BC227" s="122">
        <v>0</v>
      </c>
      <c r="BD227" s="122">
        <v>0</v>
      </c>
      <c r="BE227" s="122">
        <v>0</v>
      </c>
      <c r="BF227" s="122">
        <v>0</v>
      </c>
      <c r="BG227" s="122">
        <v>0</v>
      </c>
      <c r="BH227" s="122">
        <v>0</v>
      </c>
      <c r="BI227" s="122">
        <v>0</v>
      </c>
      <c r="BJ227" s="122">
        <v>0</v>
      </c>
      <c r="BK227" s="122">
        <v>0</v>
      </c>
      <c r="BL227" s="122">
        <v>0</v>
      </c>
      <c r="BM227" s="122">
        <v>0</v>
      </c>
      <c r="BN227" s="122">
        <v>0</v>
      </c>
      <c r="BO227" s="122">
        <v>0</v>
      </c>
      <c r="BP227" s="122">
        <v>500000000</v>
      </c>
      <c r="BQ227" s="122">
        <v>0</v>
      </c>
      <c r="BR227" s="122">
        <v>1666666666.666667</v>
      </c>
      <c r="BS227" s="122">
        <v>0</v>
      </c>
      <c r="BT227" s="122">
        <v>2166666666.666667</v>
      </c>
      <c r="BU227" s="122">
        <v>0</v>
      </c>
      <c r="BV227" s="122">
        <v>0</v>
      </c>
      <c r="BW227" s="122">
        <v>0</v>
      </c>
      <c r="BX227" s="122">
        <v>0</v>
      </c>
      <c r="BY227" s="122">
        <v>0</v>
      </c>
      <c r="BZ227" s="122">
        <v>0</v>
      </c>
      <c r="CA227" s="122">
        <v>0</v>
      </c>
      <c r="CB227" s="122">
        <v>0</v>
      </c>
      <c r="CC227" s="122">
        <v>0</v>
      </c>
      <c r="CD227" s="122">
        <v>0</v>
      </c>
      <c r="CE227" s="122">
        <v>0</v>
      </c>
      <c r="CF227" s="122">
        <v>0</v>
      </c>
      <c r="CG227" s="122">
        <v>0</v>
      </c>
      <c r="CH227" s="122">
        <v>0</v>
      </c>
      <c r="CI227" s="122">
        <v>0</v>
      </c>
      <c r="CJ227" s="122">
        <v>0</v>
      </c>
      <c r="CK227" s="122">
        <v>0</v>
      </c>
      <c r="CL227" s="122">
        <v>0</v>
      </c>
      <c r="CM227" s="122">
        <v>0</v>
      </c>
      <c r="CN227" s="122">
        <v>0</v>
      </c>
      <c r="CO227" s="122">
        <v>0</v>
      </c>
      <c r="CP227" s="122">
        <v>0</v>
      </c>
      <c r="CQ227" s="122">
        <v>2166666666.666667</v>
      </c>
      <c r="CR227" s="115" t="s">
        <v>2471</v>
      </c>
      <c r="CS227" s="115" t="s">
        <v>2471</v>
      </c>
    </row>
    <row r="228" spans="1:97" ht="70.349999999999994" hidden="1" customHeight="1" x14ac:dyDescent="0.25">
      <c r="A228" s="114" t="s">
        <v>2515</v>
      </c>
      <c r="B228" s="115" t="s">
        <v>179</v>
      </c>
      <c r="C228" s="115" t="s">
        <v>2299</v>
      </c>
      <c r="D228" s="115" t="s">
        <v>2488</v>
      </c>
      <c r="E228" s="116" t="s">
        <v>2489</v>
      </c>
      <c r="F228" s="115" t="s">
        <v>1056</v>
      </c>
      <c r="G228" s="115" t="s">
        <v>552</v>
      </c>
      <c r="H228" s="115" t="s">
        <v>2256</v>
      </c>
      <c r="I228" s="116" t="s">
        <v>2257</v>
      </c>
      <c r="J228" s="115" t="s">
        <v>2303</v>
      </c>
      <c r="K228" s="115" t="s">
        <v>2490</v>
      </c>
      <c r="L228" s="115" t="s">
        <v>860</v>
      </c>
      <c r="M228" s="115" t="s">
        <v>2491</v>
      </c>
      <c r="N228" s="115" t="s">
        <v>161</v>
      </c>
      <c r="O228" s="115" t="s">
        <v>162</v>
      </c>
      <c r="P228" s="115" t="s">
        <v>163</v>
      </c>
      <c r="Q228" s="115" t="s">
        <v>164</v>
      </c>
      <c r="R228" s="115" t="s">
        <v>2516</v>
      </c>
      <c r="S228" s="115" t="s">
        <v>2517</v>
      </c>
      <c r="T228" s="115" t="s">
        <v>2518</v>
      </c>
      <c r="U228" s="115" t="s">
        <v>2519</v>
      </c>
      <c r="V228" s="115" t="s">
        <v>2520</v>
      </c>
      <c r="W228" s="115" t="s">
        <v>2521</v>
      </c>
      <c r="X228" s="115" t="s">
        <v>125</v>
      </c>
      <c r="Y228" s="115" t="s">
        <v>531</v>
      </c>
      <c r="Z228" s="117">
        <v>2000</v>
      </c>
      <c r="AA228" s="115" t="s">
        <v>127</v>
      </c>
      <c r="AB228" s="115" t="s">
        <v>2313</v>
      </c>
      <c r="AC228" s="117">
        <v>58</v>
      </c>
      <c r="AD228" s="117">
        <v>450</v>
      </c>
      <c r="AE228" s="117">
        <v>1400</v>
      </c>
      <c r="AF228" s="117">
        <v>92</v>
      </c>
      <c r="AG228" s="118" t="s">
        <v>2522</v>
      </c>
      <c r="AH228" s="118" t="s">
        <v>2523</v>
      </c>
      <c r="AI228" s="118" t="s">
        <v>2524</v>
      </c>
      <c r="AJ228" s="115" t="s">
        <v>2525</v>
      </c>
      <c r="AK228" s="115" t="s">
        <v>2526</v>
      </c>
      <c r="AL228" s="115"/>
      <c r="AM228" s="116">
        <v>58</v>
      </c>
      <c r="AN228" s="119">
        <v>1</v>
      </c>
      <c r="AO228" s="120" t="s">
        <v>135</v>
      </c>
      <c r="AP228" s="116">
        <v>730</v>
      </c>
      <c r="AQ228" s="119">
        <v>1</v>
      </c>
      <c r="AR228" s="120" t="s">
        <v>135</v>
      </c>
      <c r="AS228" s="116">
        <v>1022</v>
      </c>
      <c r="AT228" s="121">
        <v>0.73</v>
      </c>
      <c r="AU228" s="120" t="s">
        <v>174</v>
      </c>
      <c r="AV228" s="117">
        <v>1810</v>
      </c>
      <c r="AW228" s="121">
        <v>0.90500000000000003</v>
      </c>
      <c r="AX228" s="120" t="s">
        <v>174</v>
      </c>
      <c r="AY228" s="122">
        <v>0</v>
      </c>
      <c r="AZ228" s="122">
        <v>0</v>
      </c>
      <c r="BA228" s="122">
        <v>0</v>
      </c>
      <c r="BB228" s="122">
        <v>0</v>
      </c>
      <c r="BC228" s="122">
        <v>0</v>
      </c>
      <c r="BD228" s="122">
        <v>0</v>
      </c>
      <c r="BE228" s="122">
        <v>0</v>
      </c>
      <c r="BF228" s="122">
        <v>0</v>
      </c>
      <c r="BG228" s="122">
        <v>0</v>
      </c>
      <c r="BH228" s="122">
        <v>0</v>
      </c>
      <c r="BI228" s="122">
        <v>0</v>
      </c>
      <c r="BJ228" s="122">
        <v>0</v>
      </c>
      <c r="BK228" s="122">
        <v>0</v>
      </c>
      <c r="BL228" s="122">
        <v>0</v>
      </c>
      <c r="BM228" s="122">
        <v>0</v>
      </c>
      <c r="BN228" s="122">
        <v>0</v>
      </c>
      <c r="BO228" s="122">
        <v>0</v>
      </c>
      <c r="BP228" s="122">
        <v>0</v>
      </c>
      <c r="BQ228" s="122">
        <v>0</v>
      </c>
      <c r="BR228" s="122">
        <v>789426899.5</v>
      </c>
      <c r="BS228" s="122">
        <v>0</v>
      </c>
      <c r="BT228" s="122">
        <v>789426899.5</v>
      </c>
      <c r="BU228" s="122">
        <v>0</v>
      </c>
      <c r="BV228" s="122">
        <v>0</v>
      </c>
      <c r="BW228" s="122">
        <v>0</v>
      </c>
      <c r="BX228" s="122">
        <v>0</v>
      </c>
      <c r="BY228" s="122">
        <v>0</v>
      </c>
      <c r="BZ228" s="122">
        <v>0</v>
      </c>
      <c r="CA228" s="122">
        <v>0</v>
      </c>
      <c r="CB228" s="122">
        <v>0</v>
      </c>
      <c r="CC228" s="122">
        <v>789426899.5</v>
      </c>
      <c r="CD228" s="122">
        <v>0</v>
      </c>
      <c r="CE228" s="122">
        <v>789426899.5</v>
      </c>
      <c r="CF228" s="122">
        <v>0</v>
      </c>
      <c r="CG228" s="122">
        <v>0</v>
      </c>
      <c r="CH228" s="122">
        <v>0</v>
      </c>
      <c r="CI228" s="122">
        <v>0</v>
      </c>
      <c r="CJ228" s="122">
        <v>0</v>
      </c>
      <c r="CK228" s="122">
        <v>0</v>
      </c>
      <c r="CL228" s="122">
        <v>0</v>
      </c>
      <c r="CM228" s="122">
        <v>0</v>
      </c>
      <c r="CN228" s="122">
        <v>0</v>
      </c>
      <c r="CO228" s="122">
        <v>0</v>
      </c>
      <c r="CP228" s="122">
        <v>0</v>
      </c>
      <c r="CQ228" s="122">
        <v>1578853799</v>
      </c>
      <c r="CR228" s="115" t="s">
        <v>2527</v>
      </c>
      <c r="CS228" s="115" t="s">
        <v>2528</v>
      </c>
    </row>
    <row r="229" spans="1:97" ht="70.349999999999994" hidden="1" customHeight="1" x14ac:dyDescent="0.25">
      <c r="A229" s="114" t="s">
        <v>2529</v>
      </c>
      <c r="B229" s="115" t="s">
        <v>254</v>
      </c>
      <c r="C229" s="115" t="s">
        <v>2299</v>
      </c>
      <c r="D229" s="115" t="s">
        <v>2488</v>
      </c>
      <c r="E229" s="116" t="s">
        <v>2489</v>
      </c>
      <c r="F229" s="115" t="s">
        <v>1056</v>
      </c>
      <c r="G229" s="115" t="s">
        <v>552</v>
      </c>
      <c r="H229" s="115" t="s">
        <v>2256</v>
      </c>
      <c r="I229" s="116" t="s">
        <v>2257</v>
      </c>
      <c r="J229" s="115" t="s">
        <v>2303</v>
      </c>
      <c r="K229" s="115" t="s">
        <v>2490</v>
      </c>
      <c r="L229" s="115" t="s">
        <v>860</v>
      </c>
      <c r="M229" s="115" t="s">
        <v>2491</v>
      </c>
      <c r="N229" s="115" t="s">
        <v>161</v>
      </c>
      <c r="O229" s="115" t="s">
        <v>162</v>
      </c>
      <c r="P229" s="115" t="s">
        <v>2530</v>
      </c>
      <c r="Q229" s="115" t="s">
        <v>2531</v>
      </c>
      <c r="R229" s="115" t="s">
        <v>585</v>
      </c>
      <c r="S229" s="115" t="s">
        <v>2532</v>
      </c>
      <c r="T229" s="115" t="s">
        <v>2533</v>
      </c>
      <c r="U229" s="115" t="s">
        <v>2534</v>
      </c>
      <c r="V229" s="115" t="s">
        <v>2535</v>
      </c>
      <c r="W229" s="115" t="s">
        <v>530</v>
      </c>
      <c r="X229" s="115" t="s">
        <v>125</v>
      </c>
      <c r="Y229" s="115" t="s">
        <v>531</v>
      </c>
      <c r="Z229" s="117">
        <v>1</v>
      </c>
      <c r="AA229" s="115" t="s">
        <v>127</v>
      </c>
      <c r="AB229" s="115" t="s">
        <v>2313</v>
      </c>
      <c r="AC229" s="117">
        <v>0</v>
      </c>
      <c r="AD229" s="117">
        <v>1</v>
      </c>
      <c r="AE229" s="117">
        <v>0</v>
      </c>
      <c r="AF229" s="117">
        <v>0</v>
      </c>
      <c r="AG229" s="118"/>
      <c r="AH229" s="118" t="s">
        <v>2536</v>
      </c>
      <c r="AI229" s="118" t="s">
        <v>2537</v>
      </c>
      <c r="AJ229" s="115"/>
      <c r="AK229" s="115"/>
      <c r="AL229" s="115"/>
      <c r="AM229" s="116"/>
      <c r="AN229" s="119"/>
      <c r="AO229" s="120"/>
      <c r="AP229" s="116">
        <v>1</v>
      </c>
      <c r="AQ229" s="119">
        <v>1</v>
      </c>
      <c r="AR229" s="120" t="s">
        <v>135</v>
      </c>
      <c r="AS229" s="116"/>
      <c r="AT229" s="121"/>
      <c r="AU229" s="120"/>
      <c r="AV229" s="117">
        <v>1</v>
      </c>
      <c r="AW229" s="121">
        <v>1</v>
      </c>
      <c r="AX229" s="120" t="s">
        <v>135</v>
      </c>
      <c r="AY229" s="122">
        <v>0</v>
      </c>
      <c r="AZ229" s="122">
        <v>0</v>
      </c>
      <c r="BA229" s="122">
        <v>0</v>
      </c>
      <c r="BB229" s="122">
        <v>0</v>
      </c>
      <c r="BC229" s="122">
        <v>0</v>
      </c>
      <c r="BD229" s="122">
        <v>0</v>
      </c>
      <c r="BE229" s="122">
        <v>0</v>
      </c>
      <c r="BF229" s="122">
        <v>0</v>
      </c>
      <c r="BG229" s="122">
        <v>0</v>
      </c>
      <c r="BH229" s="122">
        <v>0</v>
      </c>
      <c r="BI229" s="122">
        <v>0</v>
      </c>
      <c r="BJ229" s="122">
        <v>0</v>
      </c>
      <c r="BK229" s="122">
        <v>0</v>
      </c>
      <c r="BL229" s="122">
        <v>0</v>
      </c>
      <c r="BM229" s="122">
        <v>0</v>
      </c>
      <c r="BN229" s="122">
        <v>0</v>
      </c>
      <c r="BO229" s="122">
        <v>0</v>
      </c>
      <c r="BP229" s="122">
        <v>150000000</v>
      </c>
      <c r="BQ229" s="122">
        <v>0</v>
      </c>
      <c r="BR229" s="122">
        <v>0</v>
      </c>
      <c r="BS229" s="122">
        <v>0</v>
      </c>
      <c r="BT229" s="122">
        <v>150000000</v>
      </c>
      <c r="BU229" s="122">
        <v>0</v>
      </c>
      <c r="BV229" s="122">
        <v>0</v>
      </c>
      <c r="BW229" s="122">
        <v>0</v>
      </c>
      <c r="BX229" s="122">
        <v>0</v>
      </c>
      <c r="BY229" s="122">
        <v>0</v>
      </c>
      <c r="BZ229" s="122">
        <v>0</v>
      </c>
      <c r="CA229" s="122">
        <v>0</v>
      </c>
      <c r="CB229" s="122">
        <v>0</v>
      </c>
      <c r="CC229" s="122">
        <v>0</v>
      </c>
      <c r="CD229" s="122">
        <v>0</v>
      </c>
      <c r="CE229" s="122">
        <v>0</v>
      </c>
      <c r="CF229" s="122">
        <v>0</v>
      </c>
      <c r="CG229" s="122">
        <v>0</v>
      </c>
      <c r="CH229" s="122">
        <v>0</v>
      </c>
      <c r="CI229" s="122">
        <v>0</v>
      </c>
      <c r="CJ229" s="122">
        <v>0</v>
      </c>
      <c r="CK229" s="122">
        <v>0</v>
      </c>
      <c r="CL229" s="122">
        <v>0</v>
      </c>
      <c r="CM229" s="122">
        <v>0</v>
      </c>
      <c r="CN229" s="122">
        <v>0</v>
      </c>
      <c r="CO229" s="122">
        <v>0</v>
      </c>
      <c r="CP229" s="122">
        <v>0</v>
      </c>
      <c r="CQ229" s="122">
        <v>150000000</v>
      </c>
      <c r="CR229" s="115"/>
      <c r="CS229" s="115" t="s">
        <v>2538</v>
      </c>
    </row>
    <row r="230" spans="1:97" ht="70.349999999999994" hidden="1" customHeight="1" x14ac:dyDescent="0.25">
      <c r="A230" s="114" t="s">
        <v>2539</v>
      </c>
      <c r="B230" s="115" t="s">
        <v>113</v>
      </c>
      <c r="C230" s="115" t="s">
        <v>2299</v>
      </c>
      <c r="D230" s="115" t="s">
        <v>2540</v>
      </c>
      <c r="E230" s="116" t="s">
        <v>2541</v>
      </c>
      <c r="F230" s="115" t="s">
        <v>107</v>
      </c>
      <c r="G230" s="115" t="s">
        <v>1204</v>
      </c>
      <c r="H230" s="115" t="s">
        <v>2542</v>
      </c>
      <c r="I230" s="116" t="s">
        <v>2543</v>
      </c>
      <c r="J230" s="115" t="s">
        <v>2544</v>
      </c>
      <c r="K230" s="115" t="s">
        <v>2545</v>
      </c>
      <c r="L230" s="115" t="s">
        <v>873</v>
      </c>
      <c r="M230" s="115" t="s">
        <v>2546</v>
      </c>
      <c r="N230" s="115" t="s">
        <v>2545</v>
      </c>
      <c r="O230" s="115" t="s">
        <v>1041</v>
      </c>
      <c r="P230" s="115" t="s">
        <v>2547</v>
      </c>
      <c r="Q230" s="115" t="s">
        <v>2548</v>
      </c>
      <c r="R230" s="115" t="s">
        <v>2549</v>
      </c>
      <c r="S230" s="115" t="s">
        <v>2550</v>
      </c>
      <c r="T230" s="115" t="s">
        <v>2551</v>
      </c>
      <c r="U230" s="115" t="s">
        <v>2552</v>
      </c>
      <c r="V230" s="115" t="s">
        <v>2553</v>
      </c>
      <c r="W230" s="115" t="s">
        <v>2554</v>
      </c>
      <c r="X230" s="115" t="s">
        <v>125</v>
      </c>
      <c r="Y230" s="115" t="s">
        <v>531</v>
      </c>
      <c r="Z230" s="117">
        <v>10</v>
      </c>
      <c r="AA230" s="115" t="s">
        <v>127</v>
      </c>
      <c r="AB230" s="115" t="s">
        <v>2555</v>
      </c>
      <c r="AC230" s="117">
        <v>0</v>
      </c>
      <c r="AD230" s="117">
        <v>0</v>
      </c>
      <c r="AE230" s="117">
        <v>5</v>
      </c>
      <c r="AF230" s="117">
        <v>5</v>
      </c>
      <c r="AG230" s="118"/>
      <c r="AH230" s="118"/>
      <c r="AI230" s="118"/>
      <c r="AJ230" s="115" t="s">
        <v>2556</v>
      </c>
      <c r="AK230" s="115"/>
      <c r="AL230" s="115" t="s">
        <v>2557</v>
      </c>
      <c r="AM230" s="116"/>
      <c r="AN230" s="119"/>
      <c r="AO230" s="120"/>
      <c r="AP230" s="116"/>
      <c r="AQ230" s="119"/>
      <c r="AR230" s="120"/>
      <c r="AS230" s="116"/>
      <c r="AT230" s="121">
        <v>0</v>
      </c>
      <c r="AU230" s="120" t="s">
        <v>175</v>
      </c>
      <c r="AV230" s="117">
        <v>0</v>
      </c>
      <c r="AW230" s="121">
        <v>0</v>
      </c>
      <c r="AX230" s="120" t="s">
        <v>175</v>
      </c>
      <c r="AY230" s="122">
        <v>0</v>
      </c>
      <c r="AZ230" s="122">
        <v>0</v>
      </c>
      <c r="BA230" s="122">
        <v>0</v>
      </c>
      <c r="BB230" s="122">
        <v>0</v>
      </c>
      <c r="BC230" s="122">
        <v>0</v>
      </c>
      <c r="BD230" s="122">
        <v>0</v>
      </c>
      <c r="BE230" s="122">
        <v>0</v>
      </c>
      <c r="BF230" s="122">
        <v>0</v>
      </c>
      <c r="BG230" s="122">
        <v>0</v>
      </c>
      <c r="BH230" s="122">
        <v>0</v>
      </c>
      <c r="BI230" s="122">
        <v>0</v>
      </c>
      <c r="BJ230" s="122">
        <v>0</v>
      </c>
      <c r="BK230" s="122">
        <v>0</v>
      </c>
      <c r="BL230" s="122">
        <v>0</v>
      </c>
      <c r="BM230" s="122">
        <v>0</v>
      </c>
      <c r="BN230" s="122">
        <v>0</v>
      </c>
      <c r="BO230" s="122">
        <v>0</v>
      </c>
      <c r="BP230" s="122">
        <v>0</v>
      </c>
      <c r="BQ230" s="122">
        <v>0</v>
      </c>
      <c r="BR230" s="122">
        <v>0</v>
      </c>
      <c r="BS230" s="122">
        <v>0</v>
      </c>
      <c r="BT230" s="122">
        <v>0</v>
      </c>
      <c r="BU230" s="122">
        <v>0</v>
      </c>
      <c r="BV230" s="122">
        <v>0</v>
      </c>
      <c r="BW230" s="122">
        <v>0</v>
      </c>
      <c r="BX230" s="122">
        <v>0</v>
      </c>
      <c r="BY230" s="122">
        <v>0</v>
      </c>
      <c r="BZ230" s="122">
        <v>0</v>
      </c>
      <c r="CA230" s="122">
        <v>0</v>
      </c>
      <c r="CB230" s="122">
        <v>0</v>
      </c>
      <c r="CC230" s="122">
        <v>0</v>
      </c>
      <c r="CD230" s="122">
        <v>0</v>
      </c>
      <c r="CE230" s="122">
        <v>0</v>
      </c>
      <c r="CF230" s="122">
        <v>0</v>
      </c>
      <c r="CG230" s="122">
        <v>0</v>
      </c>
      <c r="CH230" s="122">
        <v>0</v>
      </c>
      <c r="CI230" s="122">
        <v>0</v>
      </c>
      <c r="CJ230" s="122">
        <v>0</v>
      </c>
      <c r="CK230" s="122">
        <v>0</v>
      </c>
      <c r="CL230" s="122">
        <v>0</v>
      </c>
      <c r="CM230" s="122">
        <v>0</v>
      </c>
      <c r="CN230" s="122">
        <v>0</v>
      </c>
      <c r="CO230" s="122">
        <v>0</v>
      </c>
      <c r="CP230" s="122">
        <v>0</v>
      </c>
      <c r="CQ230" s="122">
        <v>0</v>
      </c>
      <c r="CR230" s="115"/>
      <c r="CS230" s="115" t="s">
        <v>2558</v>
      </c>
    </row>
    <row r="231" spans="1:97" ht="70.349999999999994" hidden="1" customHeight="1" x14ac:dyDescent="0.25">
      <c r="A231" s="114" t="s">
        <v>2559</v>
      </c>
      <c r="B231" s="115" t="s">
        <v>103</v>
      </c>
      <c r="C231" s="115" t="s">
        <v>2299</v>
      </c>
      <c r="D231" s="115" t="s">
        <v>2540</v>
      </c>
      <c r="E231" s="116" t="s">
        <v>2541</v>
      </c>
      <c r="F231" s="115" t="s">
        <v>107</v>
      </c>
      <c r="G231" s="115" t="s">
        <v>1204</v>
      </c>
      <c r="H231" s="115" t="s">
        <v>2542</v>
      </c>
      <c r="I231" s="116" t="s">
        <v>2543</v>
      </c>
      <c r="J231" s="115" t="s">
        <v>2560</v>
      </c>
      <c r="K231" s="115" t="s">
        <v>2545</v>
      </c>
      <c r="L231" s="115" t="s">
        <v>873</v>
      </c>
      <c r="M231" s="115" t="s">
        <v>2546</v>
      </c>
      <c r="N231" s="115" t="s">
        <v>2545</v>
      </c>
      <c r="O231" s="115" t="s">
        <v>1041</v>
      </c>
      <c r="P231" s="115" t="s">
        <v>2547</v>
      </c>
      <c r="Q231" s="115" t="s">
        <v>2548</v>
      </c>
      <c r="R231" s="115" t="s">
        <v>874</v>
      </c>
      <c r="S231" s="115" t="s">
        <v>2561</v>
      </c>
      <c r="T231" s="115" t="s">
        <v>876</v>
      </c>
      <c r="U231" s="115" t="s">
        <v>2562</v>
      </c>
      <c r="V231" s="115" t="s">
        <v>2563</v>
      </c>
      <c r="W231" s="115" t="s">
        <v>2564</v>
      </c>
      <c r="X231" s="115" t="s">
        <v>125</v>
      </c>
      <c r="Y231" s="115" t="s">
        <v>531</v>
      </c>
      <c r="Z231" s="117">
        <v>1</v>
      </c>
      <c r="AA231" s="115" t="s">
        <v>127</v>
      </c>
      <c r="AB231" s="115" t="s">
        <v>2555</v>
      </c>
      <c r="AC231" s="117">
        <v>0</v>
      </c>
      <c r="AD231" s="117">
        <v>1</v>
      </c>
      <c r="AE231" s="117">
        <v>0</v>
      </c>
      <c r="AF231" s="117">
        <v>0</v>
      </c>
      <c r="AG231" s="118"/>
      <c r="AH231" s="118" t="s">
        <v>2565</v>
      </c>
      <c r="AI231" s="118" t="s">
        <v>2566</v>
      </c>
      <c r="AJ231" s="115"/>
      <c r="AK231" s="115"/>
      <c r="AL231" s="115"/>
      <c r="AM231" s="116"/>
      <c r="AN231" s="119"/>
      <c r="AO231" s="120"/>
      <c r="AP231" s="116">
        <v>1</v>
      </c>
      <c r="AQ231" s="119">
        <v>1</v>
      </c>
      <c r="AR231" s="120" t="s">
        <v>135</v>
      </c>
      <c r="AS231" s="116"/>
      <c r="AT231" s="121"/>
      <c r="AU231" s="120"/>
      <c r="AV231" s="117">
        <v>1</v>
      </c>
      <c r="AW231" s="121">
        <v>1</v>
      </c>
      <c r="AX231" s="120" t="s">
        <v>135</v>
      </c>
      <c r="AY231" s="122">
        <v>0</v>
      </c>
      <c r="AZ231" s="122">
        <v>0</v>
      </c>
      <c r="BA231" s="122">
        <v>0</v>
      </c>
      <c r="BB231" s="122">
        <v>0</v>
      </c>
      <c r="BC231" s="122">
        <v>0</v>
      </c>
      <c r="BD231" s="122">
        <v>0</v>
      </c>
      <c r="BE231" s="122">
        <v>0</v>
      </c>
      <c r="BF231" s="122">
        <v>0</v>
      </c>
      <c r="BG231" s="122">
        <v>0</v>
      </c>
      <c r="BH231" s="122">
        <v>0</v>
      </c>
      <c r="BI231" s="122">
        <v>0</v>
      </c>
      <c r="BJ231" s="122">
        <v>0</v>
      </c>
      <c r="BK231" s="122">
        <v>0</v>
      </c>
      <c r="BL231" s="122">
        <v>0</v>
      </c>
      <c r="BM231" s="122">
        <v>0</v>
      </c>
      <c r="BN231" s="122">
        <v>0</v>
      </c>
      <c r="BO231" s="122">
        <v>0</v>
      </c>
      <c r="BP231" s="122">
        <v>0</v>
      </c>
      <c r="BQ231" s="122">
        <v>0</v>
      </c>
      <c r="BR231" s="122">
        <v>0</v>
      </c>
      <c r="BS231" s="122">
        <v>0</v>
      </c>
      <c r="BT231" s="122">
        <v>0</v>
      </c>
      <c r="BU231" s="122">
        <v>0</v>
      </c>
      <c r="BV231" s="122">
        <v>0</v>
      </c>
      <c r="BW231" s="122">
        <v>0</v>
      </c>
      <c r="BX231" s="122">
        <v>0</v>
      </c>
      <c r="BY231" s="122">
        <v>0</v>
      </c>
      <c r="BZ231" s="122">
        <v>0</v>
      </c>
      <c r="CA231" s="122">
        <v>0</v>
      </c>
      <c r="CB231" s="122">
        <v>0</v>
      </c>
      <c r="CC231" s="122">
        <v>0</v>
      </c>
      <c r="CD231" s="122">
        <v>0</v>
      </c>
      <c r="CE231" s="122">
        <v>0</v>
      </c>
      <c r="CF231" s="122">
        <v>0</v>
      </c>
      <c r="CG231" s="122">
        <v>0</v>
      </c>
      <c r="CH231" s="122">
        <v>0</v>
      </c>
      <c r="CI231" s="122">
        <v>0</v>
      </c>
      <c r="CJ231" s="122">
        <v>0</v>
      </c>
      <c r="CK231" s="122">
        <v>0</v>
      </c>
      <c r="CL231" s="122">
        <v>0</v>
      </c>
      <c r="CM231" s="122">
        <v>0</v>
      </c>
      <c r="CN231" s="122">
        <v>0</v>
      </c>
      <c r="CO231" s="122">
        <v>0</v>
      </c>
      <c r="CP231" s="122">
        <v>0</v>
      </c>
      <c r="CQ231" s="122">
        <v>0</v>
      </c>
      <c r="CR231" s="115" t="s">
        <v>2567</v>
      </c>
      <c r="CS231" s="115" t="s">
        <v>2568</v>
      </c>
    </row>
    <row r="232" spans="1:97" ht="70.349999999999994" hidden="1" customHeight="1" x14ac:dyDescent="0.25">
      <c r="A232" s="114" t="s">
        <v>2569</v>
      </c>
      <c r="B232" s="115" t="s">
        <v>113</v>
      </c>
      <c r="C232" s="115" t="s">
        <v>2299</v>
      </c>
      <c r="D232" s="115" t="s">
        <v>2540</v>
      </c>
      <c r="E232" s="116" t="s">
        <v>2541</v>
      </c>
      <c r="F232" s="115" t="s">
        <v>107</v>
      </c>
      <c r="G232" s="115" t="s">
        <v>1204</v>
      </c>
      <c r="H232" s="115" t="s">
        <v>2542</v>
      </c>
      <c r="I232" s="116" t="s">
        <v>2543</v>
      </c>
      <c r="J232" s="115" t="s">
        <v>2570</v>
      </c>
      <c r="K232" s="115" t="s">
        <v>2545</v>
      </c>
      <c r="L232" s="115" t="s">
        <v>887</v>
      </c>
      <c r="M232" s="115" t="s">
        <v>2571</v>
      </c>
      <c r="N232" s="115" t="s">
        <v>2545</v>
      </c>
      <c r="O232" s="115" t="s">
        <v>1041</v>
      </c>
      <c r="P232" s="115" t="s">
        <v>2572</v>
      </c>
      <c r="Q232" s="115" t="s">
        <v>2573</v>
      </c>
      <c r="R232" s="115" t="s">
        <v>2574</v>
      </c>
      <c r="S232" s="115" t="s">
        <v>2575</v>
      </c>
      <c r="T232" s="115" t="s">
        <v>2576</v>
      </c>
      <c r="U232" s="115" t="s">
        <v>2577</v>
      </c>
      <c r="V232" s="115" t="s">
        <v>2578</v>
      </c>
      <c r="W232" s="115" t="s">
        <v>2579</v>
      </c>
      <c r="X232" s="115" t="s">
        <v>125</v>
      </c>
      <c r="Y232" s="115" t="s">
        <v>531</v>
      </c>
      <c r="Z232" s="117">
        <v>5</v>
      </c>
      <c r="AA232" s="115" t="s">
        <v>127</v>
      </c>
      <c r="AB232" s="115" t="s">
        <v>2555</v>
      </c>
      <c r="AC232" s="117">
        <v>0</v>
      </c>
      <c r="AD232" s="117">
        <v>5</v>
      </c>
      <c r="AE232" s="117">
        <v>0</v>
      </c>
      <c r="AF232" s="117">
        <v>0</v>
      </c>
      <c r="AG232" s="118"/>
      <c r="AH232" s="118" t="s">
        <v>2580</v>
      </c>
      <c r="AI232" s="118" t="s">
        <v>2581</v>
      </c>
      <c r="AJ232" s="115"/>
      <c r="AK232" s="115"/>
      <c r="AL232" s="115"/>
      <c r="AM232" s="116"/>
      <c r="AN232" s="119"/>
      <c r="AO232" s="120"/>
      <c r="AP232" s="116">
        <v>5</v>
      </c>
      <c r="AQ232" s="119">
        <v>1</v>
      </c>
      <c r="AR232" s="120" t="s">
        <v>135</v>
      </c>
      <c r="AS232" s="116"/>
      <c r="AT232" s="121"/>
      <c r="AU232" s="120"/>
      <c r="AV232" s="117">
        <v>5</v>
      </c>
      <c r="AW232" s="121">
        <v>1</v>
      </c>
      <c r="AX232" s="120" t="s">
        <v>135</v>
      </c>
      <c r="AY232" s="122">
        <v>0</v>
      </c>
      <c r="AZ232" s="122">
        <v>0</v>
      </c>
      <c r="BA232" s="122">
        <v>0</v>
      </c>
      <c r="BB232" s="122">
        <v>0</v>
      </c>
      <c r="BC232" s="122">
        <v>0</v>
      </c>
      <c r="BD232" s="122">
        <v>0</v>
      </c>
      <c r="BE232" s="122">
        <v>0</v>
      </c>
      <c r="BF232" s="122">
        <v>0</v>
      </c>
      <c r="BG232" s="122">
        <v>0</v>
      </c>
      <c r="BH232" s="122">
        <v>0</v>
      </c>
      <c r="BI232" s="122">
        <v>0</v>
      </c>
      <c r="BJ232" s="122">
        <v>0</v>
      </c>
      <c r="BK232" s="122">
        <v>0</v>
      </c>
      <c r="BL232" s="122">
        <v>0</v>
      </c>
      <c r="BM232" s="122">
        <v>0</v>
      </c>
      <c r="BN232" s="122">
        <v>0</v>
      </c>
      <c r="BO232" s="122">
        <v>0</v>
      </c>
      <c r="BP232" s="122">
        <v>0</v>
      </c>
      <c r="BQ232" s="122">
        <v>0</v>
      </c>
      <c r="BR232" s="122">
        <v>0</v>
      </c>
      <c r="BS232" s="122">
        <v>0</v>
      </c>
      <c r="BT232" s="122">
        <v>0</v>
      </c>
      <c r="BU232" s="122">
        <v>0</v>
      </c>
      <c r="BV232" s="122">
        <v>0</v>
      </c>
      <c r="BW232" s="122">
        <v>0</v>
      </c>
      <c r="BX232" s="122">
        <v>0</v>
      </c>
      <c r="BY232" s="122">
        <v>0</v>
      </c>
      <c r="BZ232" s="122">
        <v>0</v>
      </c>
      <c r="CA232" s="122">
        <v>0</v>
      </c>
      <c r="CB232" s="122">
        <v>0</v>
      </c>
      <c r="CC232" s="122">
        <v>0</v>
      </c>
      <c r="CD232" s="122">
        <v>4500000000</v>
      </c>
      <c r="CE232" s="122">
        <v>4500000000</v>
      </c>
      <c r="CF232" s="122">
        <v>0</v>
      </c>
      <c r="CG232" s="122">
        <v>0</v>
      </c>
      <c r="CH232" s="122">
        <v>0</v>
      </c>
      <c r="CI232" s="122">
        <v>0</v>
      </c>
      <c r="CJ232" s="122">
        <v>0</v>
      </c>
      <c r="CK232" s="122">
        <v>0</v>
      </c>
      <c r="CL232" s="122">
        <v>0</v>
      </c>
      <c r="CM232" s="122">
        <v>0</v>
      </c>
      <c r="CN232" s="122">
        <v>0</v>
      </c>
      <c r="CO232" s="122">
        <v>0</v>
      </c>
      <c r="CP232" s="122">
        <v>0</v>
      </c>
      <c r="CQ232" s="122">
        <v>4500000000</v>
      </c>
      <c r="CR232" s="115" t="s">
        <v>2319</v>
      </c>
      <c r="CS232" s="115" t="s">
        <v>2582</v>
      </c>
    </row>
    <row r="233" spans="1:97" ht="70.349999999999994" hidden="1" customHeight="1" x14ac:dyDescent="0.25">
      <c r="A233" s="114" t="s">
        <v>2583</v>
      </c>
      <c r="B233" s="115" t="s">
        <v>103</v>
      </c>
      <c r="C233" s="115" t="s">
        <v>2299</v>
      </c>
      <c r="D233" s="115" t="s">
        <v>2540</v>
      </c>
      <c r="E233" s="116" t="s">
        <v>2541</v>
      </c>
      <c r="F233" s="115" t="s">
        <v>107</v>
      </c>
      <c r="G233" s="115" t="s">
        <v>1204</v>
      </c>
      <c r="H233" s="115" t="s">
        <v>2542</v>
      </c>
      <c r="I233" s="116" t="s">
        <v>2543</v>
      </c>
      <c r="J233" s="115" t="s">
        <v>2584</v>
      </c>
      <c r="K233" s="115" t="s">
        <v>2545</v>
      </c>
      <c r="L233" s="115" t="s">
        <v>887</v>
      </c>
      <c r="M233" s="115" t="s">
        <v>2571</v>
      </c>
      <c r="N233" s="115" t="s">
        <v>2545</v>
      </c>
      <c r="O233" s="115" t="s">
        <v>1041</v>
      </c>
      <c r="P233" s="115" t="s">
        <v>2572</v>
      </c>
      <c r="Q233" s="115" t="s">
        <v>2573</v>
      </c>
      <c r="R233" s="115" t="s">
        <v>2585</v>
      </c>
      <c r="S233" s="115" t="s">
        <v>2586</v>
      </c>
      <c r="T233" s="115" t="s">
        <v>2587</v>
      </c>
      <c r="U233" s="115" t="s">
        <v>2588</v>
      </c>
      <c r="V233" s="115" t="s">
        <v>2589</v>
      </c>
      <c r="W233" s="115" t="s">
        <v>658</v>
      </c>
      <c r="X233" s="115" t="s">
        <v>125</v>
      </c>
      <c r="Y233" s="115" t="s">
        <v>531</v>
      </c>
      <c r="Z233" s="117">
        <v>10</v>
      </c>
      <c r="AA233" s="115" t="s">
        <v>127</v>
      </c>
      <c r="AB233" s="115" t="s">
        <v>2555</v>
      </c>
      <c r="AC233" s="117">
        <v>2</v>
      </c>
      <c r="AD233" s="117">
        <v>0</v>
      </c>
      <c r="AE233" s="117">
        <v>8</v>
      </c>
      <c r="AF233" s="117">
        <v>0</v>
      </c>
      <c r="AG233" s="118"/>
      <c r="AH233" s="118"/>
      <c r="AI233" s="118"/>
      <c r="AJ233" s="115"/>
      <c r="AK233" s="115"/>
      <c r="AL233" s="115"/>
      <c r="AM233" s="116">
        <v>0</v>
      </c>
      <c r="AN233" s="119">
        <v>0</v>
      </c>
      <c r="AO233" s="120" t="s">
        <v>175</v>
      </c>
      <c r="AP233" s="116"/>
      <c r="AQ233" s="119"/>
      <c r="AR233" s="120"/>
      <c r="AS233" s="116"/>
      <c r="AT233" s="121">
        <v>0</v>
      </c>
      <c r="AU233" s="120" t="s">
        <v>175</v>
      </c>
      <c r="AV233" s="117">
        <v>0</v>
      </c>
      <c r="AW233" s="121">
        <v>0</v>
      </c>
      <c r="AX233" s="120" t="s">
        <v>175</v>
      </c>
      <c r="AY233" s="122">
        <v>0</v>
      </c>
      <c r="AZ233" s="122">
        <v>0</v>
      </c>
      <c r="BA233" s="122">
        <v>0</v>
      </c>
      <c r="BB233" s="122">
        <v>0</v>
      </c>
      <c r="BC233" s="122">
        <v>0</v>
      </c>
      <c r="BD233" s="122">
        <v>0</v>
      </c>
      <c r="BE233" s="122">
        <v>0</v>
      </c>
      <c r="BF233" s="122">
        <v>0</v>
      </c>
      <c r="BG233" s="122">
        <v>2580000000</v>
      </c>
      <c r="BH233" s="122">
        <v>0</v>
      </c>
      <c r="BI233" s="122">
        <v>2580000000</v>
      </c>
      <c r="BJ233" s="122">
        <v>0</v>
      </c>
      <c r="BK233" s="122">
        <v>0</v>
      </c>
      <c r="BL233" s="122">
        <v>0</v>
      </c>
      <c r="BM233" s="122">
        <v>0</v>
      </c>
      <c r="BN233" s="122">
        <v>0</v>
      </c>
      <c r="BO233" s="122">
        <v>0</v>
      </c>
      <c r="BP233" s="122">
        <v>0</v>
      </c>
      <c r="BQ233" s="122">
        <v>0</v>
      </c>
      <c r="BR233" s="122">
        <v>0</v>
      </c>
      <c r="BS233" s="122">
        <v>0</v>
      </c>
      <c r="BT233" s="122">
        <v>0</v>
      </c>
      <c r="BU233" s="122">
        <v>0</v>
      </c>
      <c r="BV233" s="122">
        <v>0</v>
      </c>
      <c r="BW233" s="122">
        <v>0</v>
      </c>
      <c r="BX233" s="122">
        <v>0</v>
      </c>
      <c r="BY233" s="122">
        <v>0</v>
      </c>
      <c r="BZ233" s="122">
        <v>0</v>
      </c>
      <c r="CA233" s="122">
        <v>0</v>
      </c>
      <c r="CB233" s="122">
        <v>0</v>
      </c>
      <c r="CC233" s="122">
        <v>0</v>
      </c>
      <c r="CD233" s="122">
        <v>4000000000</v>
      </c>
      <c r="CE233" s="122">
        <v>4000000000</v>
      </c>
      <c r="CF233" s="122">
        <v>0</v>
      </c>
      <c r="CG233" s="122">
        <v>0</v>
      </c>
      <c r="CH233" s="122">
        <v>0</v>
      </c>
      <c r="CI233" s="122">
        <v>0</v>
      </c>
      <c r="CJ233" s="122">
        <v>0</v>
      </c>
      <c r="CK233" s="122">
        <v>0</v>
      </c>
      <c r="CL233" s="122">
        <v>0</v>
      </c>
      <c r="CM233" s="122">
        <v>0</v>
      </c>
      <c r="CN233" s="122">
        <v>0</v>
      </c>
      <c r="CO233" s="122">
        <v>0</v>
      </c>
      <c r="CP233" s="122">
        <v>0</v>
      </c>
      <c r="CQ233" s="122">
        <v>6580000000</v>
      </c>
      <c r="CR233" s="115"/>
      <c r="CS233" s="115" t="s">
        <v>2590</v>
      </c>
    </row>
    <row r="234" spans="1:97" ht="70.349999999999994" hidden="1" customHeight="1" x14ac:dyDescent="0.25">
      <c r="A234" s="114" t="s">
        <v>2591</v>
      </c>
      <c r="B234" s="115" t="s">
        <v>139</v>
      </c>
      <c r="C234" s="115" t="s">
        <v>2299</v>
      </c>
      <c r="D234" s="115" t="s">
        <v>2540</v>
      </c>
      <c r="E234" s="116" t="s">
        <v>2541</v>
      </c>
      <c r="F234" s="115" t="s">
        <v>107</v>
      </c>
      <c r="G234" s="115" t="s">
        <v>1204</v>
      </c>
      <c r="H234" s="115" t="s">
        <v>2542</v>
      </c>
      <c r="I234" s="116" t="s">
        <v>2543</v>
      </c>
      <c r="J234" s="115" t="s">
        <v>2570</v>
      </c>
      <c r="K234" s="115" t="s">
        <v>2545</v>
      </c>
      <c r="L234" s="115" t="s">
        <v>887</v>
      </c>
      <c r="M234" s="115" t="s">
        <v>2571</v>
      </c>
      <c r="N234" s="115" t="s">
        <v>2545</v>
      </c>
      <c r="O234" s="115" t="s">
        <v>1041</v>
      </c>
      <c r="P234" s="115" t="s">
        <v>2572</v>
      </c>
      <c r="Q234" s="115" t="s">
        <v>2573</v>
      </c>
      <c r="R234" s="115" t="s">
        <v>2592</v>
      </c>
      <c r="S234" s="115" t="s">
        <v>2593</v>
      </c>
      <c r="T234" s="115" t="s">
        <v>2594</v>
      </c>
      <c r="U234" s="115" t="s">
        <v>2595</v>
      </c>
      <c r="V234" s="115" t="s">
        <v>2596</v>
      </c>
      <c r="W234" s="115" t="s">
        <v>2597</v>
      </c>
      <c r="X234" s="115" t="s">
        <v>247</v>
      </c>
      <c r="Y234" s="115" t="s">
        <v>531</v>
      </c>
      <c r="Z234" s="117">
        <v>1</v>
      </c>
      <c r="AA234" s="115" t="s">
        <v>127</v>
      </c>
      <c r="AB234" s="115" t="s">
        <v>2555</v>
      </c>
      <c r="AC234" s="117">
        <v>1</v>
      </c>
      <c r="AD234" s="117">
        <v>0</v>
      </c>
      <c r="AE234" s="117">
        <v>0</v>
      </c>
      <c r="AF234" s="117">
        <v>0</v>
      </c>
      <c r="AG234" s="118" t="s">
        <v>2598</v>
      </c>
      <c r="AH234" s="118"/>
      <c r="AI234" s="118"/>
      <c r="AJ234" s="115"/>
      <c r="AK234" s="115"/>
      <c r="AL234" s="115"/>
      <c r="AM234" s="116">
        <v>2</v>
      </c>
      <c r="AN234" s="119">
        <v>1</v>
      </c>
      <c r="AO234" s="120" t="s">
        <v>135</v>
      </c>
      <c r="AP234" s="116"/>
      <c r="AQ234" s="119"/>
      <c r="AR234" s="120"/>
      <c r="AS234" s="116"/>
      <c r="AT234" s="121"/>
      <c r="AU234" s="120"/>
      <c r="AV234" s="117">
        <v>2</v>
      </c>
      <c r="AW234" s="121">
        <v>1</v>
      </c>
      <c r="AX234" s="120" t="s">
        <v>135</v>
      </c>
      <c r="AY234" s="122">
        <v>0</v>
      </c>
      <c r="AZ234" s="122">
        <v>0</v>
      </c>
      <c r="BA234" s="122">
        <v>0</v>
      </c>
      <c r="BB234" s="122">
        <v>0</v>
      </c>
      <c r="BC234" s="122">
        <v>0</v>
      </c>
      <c r="BD234" s="122">
        <v>0</v>
      </c>
      <c r="BE234" s="122">
        <v>0</v>
      </c>
      <c r="BF234" s="122">
        <v>0</v>
      </c>
      <c r="BG234" s="122">
        <v>0</v>
      </c>
      <c r="BH234" s="122">
        <v>2000000000</v>
      </c>
      <c r="BI234" s="122">
        <v>2000000000</v>
      </c>
      <c r="BJ234" s="122">
        <v>0</v>
      </c>
      <c r="BK234" s="122">
        <v>0</v>
      </c>
      <c r="BL234" s="122">
        <v>0</v>
      </c>
      <c r="BM234" s="122">
        <v>0</v>
      </c>
      <c r="BN234" s="122">
        <v>0</v>
      </c>
      <c r="BO234" s="122">
        <v>0</v>
      </c>
      <c r="BP234" s="122">
        <v>0</v>
      </c>
      <c r="BQ234" s="122">
        <v>0</v>
      </c>
      <c r="BR234" s="122">
        <v>0</v>
      </c>
      <c r="BS234" s="122">
        <v>0</v>
      </c>
      <c r="BT234" s="122">
        <v>0</v>
      </c>
      <c r="BU234" s="122">
        <v>0</v>
      </c>
      <c r="BV234" s="122">
        <v>0</v>
      </c>
      <c r="BW234" s="122">
        <v>0</v>
      </c>
      <c r="BX234" s="122">
        <v>0</v>
      </c>
      <c r="BY234" s="122">
        <v>0</v>
      </c>
      <c r="BZ234" s="122">
        <v>0</v>
      </c>
      <c r="CA234" s="122">
        <v>0</v>
      </c>
      <c r="CB234" s="122">
        <v>0</v>
      </c>
      <c r="CC234" s="122">
        <v>0</v>
      </c>
      <c r="CD234" s="122">
        <v>0</v>
      </c>
      <c r="CE234" s="122">
        <v>0</v>
      </c>
      <c r="CF234" s="122">
        <v>0</v>
      </c>
      <c r="CG234" s="122">
        <v>0</v>
      </c>
      <c r="CH234" s="122">
        <v>0</v>
      </c>
      <c r="CI234" s="122">
        <v>0</v>
      </c>
      <c r="CJ234" s="122">
        <v>0</v>
      </c>
      <c r="CK234" s="122">
        <v>0</v>
      </c>
      <c r="CL234" s="122">
        <v>0</v>
      </c>
      <c r="CM234" s="122">
        <v>0</v>
      </c>
      <c r="CN234" s="122">
        <v>0</v>
      </c>
      <c r="CO234" s="122">
        <v>0</v>
      </c>
      <c r="CP234" s="122">
        <v>0</v>
      </c>
      <c r="CQ234" s="122">
        <v>2000000000</v>
      </c>
      <c r="CR234" s="115"/>
      <c r="CS234" s="115" t="s">
        <v>2599</v>
      </c>
    </row>
    <row r="235" spans="1:97" ht="70.349999999999994" hidden="1" customHeight="1" x14ac:dyDescent="0.25">
      <c r="A235" s="114" t="s">
        <v>2600</v>
      </c>
      <c r="B235" s="115" t="s">
        <v>179</v>
      </c>
      <c r="C235" s="115" t="s">
        <v>2299</v>
      </c>
      <c r="D235" s="115" t="s">
        <v>2540</v>
      </c>
      <c r="E235" s="116" t="s">
        <v>2541</v>
      </c>
      <c r="F235" s="115" t="s">
        <v>107</v>
      </c>
      <c r="G235" s="115" t="s">
        <v>1204</v>
      </c>
      <c r="H235" s="115" t="s">
        <v>2542</v>
      </c>
      <c r="I235" s="116" t="s">
        <v>2543</v>
      </c>
      <c r="J235" s="115" t="s">
        <v>2570</v>
      </c>
      <c r="K235" s="115" t="s">
        <v>2545</v>
      </c>
      <c r="L235" s="115" t="s">
        <v>887</v>
      </c>
      <c r="M235" s="115" t="s">
        <v>2571</v>
      </c>
      <c r="N235" s="115" t="s">
        <v>2545</v>
      </c>
      <c r="O235" s="115" t="s">
        <v>1041</v>
      </c>
      <c r="P235" s="115" t="s">
        <v>2572</v>
      </c>
      <c r="Q235" s="115" t="s">
        <v>2573</v>
      </c>
      <c r="R235" s="115" t="s">
        <v>2601</v>
      </c>
      <c r="S235" s="115" t="s">
        <v>2602</v>
      </c>
      <c r="T235" s="115" t="s">
        <v>2603</v>
      </c>
      <c r="U235" s="115" t="s">
        <v>2604</v>
      </c>
      <c r="V235" s="115" t="s">
        <v>2605</v>
      </c>
      <c r="W235" s="115" t="s">
        <v>2037</v>
      </c>
      <c r="X235" s="115" t="s">
        <v>247</v>
      </c>
      <c r="Y235" s="115" t="s">
        <v>531</v>
      </c>
      <c r="Z235" s="117">
        <v>3</v>
      </c>
      <c r="AA235" s="115" t="s">
        <v>127</v>
      </c>
      <c r="AB235" s="115" t="s">
        <v>2555</v>
      </c>
      <c r="AC235" s="117">
        <v>2</v>
      </c>
      <c r="AD235" s="117">
        <v>1</v>
      </c>
      <c r="AE235" s="117">
        <v>0</v>
      </c>
      <c r="AF235" s="117">
        <v>0</v>
      </c>
      <c r="AG235" s="118"/>
      <c r="AH235" s="118" t="s">
        <v>2606</v>
      </c>
      <c r="AI235" s="118" t="s">
        <v>2607</v>
      </c>
      <c r="AJ235" s="115"/>
      <c r="AK235" s="115"/>
      <c r="AL235" s="115"/>
      <c r="AM235" s="116">
        <v>0</v>
      </c>
      <c r="AN235" s="119">
        <v>0</v>
      </c>
      <c r="AO235" s="120" t="s">
        <v>175</v>
      </c>
      <c r="AP235" s="116">
        <v>1</v>
      </c>
      <c r="AQ235" s="119">
        <v>1</v>
      </c>
      <c r="AR235" s="120" t="s">
        <v>135</v>
      </c>
      <c r="AS235" s="116"/>
      <c r="AT235" s="121"/>
      <c r="AU235" s="120"/>
      <c r="AV235" s="117">
        <v>1</v>
      </c>
      <c r="AW235" s="121">
        <v>0.33333333333333331</v>
      </c>
      <c r="AX235" s="120" t="s">
        <v>235</v>
      </c>
      <c r="AY235" s="122">
        <v>0</v>
      </c>
      <c r="AZ235" s="122">
        <v>0</v>
      </c>
      <c r="BA235" s="122">
        <v>0</v>
      </c>
      <c r="BB235" s="122">
        <v>0</v>
      </c>
      <c r="BC235" s="122">
        <v>0</v>
      </c>
      <c r="BD235" s="122">
        <v>0</v>
      </c>
      <c r="BE235" s="122">
        <v>0</v>
      </c>
      <c r="BF235" s="122">
        <v>0</v>
      </c>
      <c r="BG235" s="122">
        <v>0</v>
      </c>
      <c r="BH235" s="122">
        <v>7000000000</v>
      </c>
      <c r="BI235" s="122">
        <v>7000000000</v>
      </c>
      <c r="BJ235" s="122">
        <v>0</v>
      </c>
      <c r="BK235" s="122">
        <v>0</v>
      </c>
      <c r="BL235" s="122">
        <v>0</v>
      </c>
      <c r="BM235" s="122">
        <v>0</v>
      </c>
      <c r="BN235" s="122">
        <v>0</v>
      </c>
      <c r="BO235" s="122">
        <v>0</v>
      </c>
      <c r="BP235" s="122">
        <v>0</v>
      </c>
      <c r="BQ235" s="122">
        <v>0</v>
      </c>
      <c r="BR235" s="122">
        <v>1939113760</v>
      </c>
      <c r="BS235" s="122">
        <v>0</v>
      </c>
      <c r="BT235" s="122">
        <v>1939113760</v>
      </c>
      <c r="BU235" s="122">
        <v>0</v>
      </c>
      <c r="BV235" s="122">
        <v>0</v>
      </c>
      <c r="BW235" s="122">
        <v>0</v>
      </c>
      <c r="BX235" s="122">
        <v>0</v>
      </c>
      <c r="BY235" s="122">
        <v>0</v>
      </c>
      <c r="BZ235" s="122">
        <v>0</v>
      </c>
      <c r="CA235" s="122">
        <v>0</v>
      </c>
      <c r="CB235" s="122">
        <v>0</v>
      </c>
      <c r="CC235" s="122">
        <v>0</v>
      </c>
      <c r="CD235" s="122">
        <v>0</v>
      </c>
      <c r="CE235" s="122">
        <v>0</v>
      </c>
      <c r="CF235" s="122">
        <v>0</v>
      </c>
      <c r="CG235" s="122">
        <v>0</v>
      </c>
      <c r="CH235" s="122">
        <v>0</v>
      </c>
      <c r="CI235" s="122">
        <v>0</v>
      </c>
      <c r="CJ235" s="122">
        <v>0</v>
      </c>
      <c r="CK235" s="122">
        <v>0</v>
      </c>
      <c r="CL235" s="122">
        <v>0</v>
      </c>
      <c r="CM235" s="122">
        <v>0</v>
      </c>
      <c r="CN235" s="122">
        <v>0</v>
      </c>
      <c r="CO235" s="122">
        <v>0</v>
      </c>
      <c r="CP235" s="122">
        <v>0</v>
      </c>
      <c r="CQ235" s="122">
        <v>8939113760</v>
      </c>
      <c r="CR235" s="115" t="s">
        <v>2608</v>
      </c>
      <c r="CS235" s="115" t="s">
        <v>2609</v>
      </c>
    </row>
    <row r="236" spans="1:97" ht="70.349999999999994" hidden="1" customHeight="1" x14ac:dyDescent="0.25">
      <c r="A236" s="114" t="s">
        <v>2610</v>
      </c>
      <c r="B236" s="115" t="s">
        <v>254</v>
      </c>
      <c r="C236" s="115" t="s">
        <v>2299</v>
      </c>
      <c r="D236" s="115" t="s">
        <v>2540</v>
      </c>
      <c r="E236" s="116" t="s">
        <v>2541</v>
      </c>
      <c r="F236" s="115" t="s">
        <v>107</v>
      </c>
      <c r="G236" s="115" t="s">
        <v>1204</v>
      </c>
      <c r="H236" s="115" t="s">
        <v>2542</v>
      </c>
      <c r="I236" s="116" t="s">
        <v>2543</v>
      </c>
      <c r="J236" s="115" t="s">
        <v>2570</v>
      </c>
      <c r="K236" s="115" t="s">
        <v>2545</v>
      </c>
      <c r="L236" s="115" t="s">
        <v>887</v>
      </c>
      <c r="M236" s="115" t="s">
        <v>2571</v>
      </c>
      <c r="N236" s="115" t="s">
        <v>2545</v>
      </c>
      <c r="O236" s="115" t="s">
        <v>1041</v>
      </c>
      <c r="P236" s="115" t="s">
        <v>2572</v>
      </c>
      <c r="Q236" s="115" t="s">
        <v>2573</v>
      </c>
      <c r="R236" s="115" t="s">
        <v>561</v>
      </c>
      <c r="S236" s="115" t="s">
        <v>2611</v>
      </c>
      <c r="T236" s="115" t="s">
        <v>2612</v>
      </c>
      <c r="U236" s="115" t="s">
        <v>2613</v>
      </c>
      <c r="V236" s="115" t="s">
        <v>2614</v>
      </c>
      <c r="W236" s="115" t="s">
        <v>1140</v>
      </c>
      <c r="X236" s="115" t="s">
        <v>247</v>
      </c>
      <c r="Y236" s="115" t="s">
        <v>531</v>
      </c>
      <c r="Z236" s="117">
        <v>10</v>
      </c>
      <c r="AA236" s="115" t="s">
        <v>127</v>
      </c>
      <c r="AB236" s="115" t="s">
        <v>2555</v>
      </c>
      <c r="AC236" s="117">
        <v>2</v>
      </c>
      <c r="AD236" s="117">
        <v>0</v>
      </c>
      <c r="AE236" s="117">
        <v>8</v>
      </c>
      <c r="AF236" s="117">
        <v>0</v>
      </c>
      <c r="AG236" s="118" t="s">
        <v>2615</v>
      </c>
      <c r="AH236" s="118"/>
      <c r="AI236" s="118"/>
      <c r="AJ236" s="115" t="s">
        <v>2616</v>
      </c>
      <c r="AK236" s="115"/>
      <c r="AL236" s="115"/>
      <c r="AM236" s="116">
        <v>2</v>
      </c>
      <c r="AN236" s="119">
        <v>1</v>
      </c>
      <c r="AO236" s="120" t="s">
        <v>135</v>
      </c>
      <c r="AP236" s="116"/>
      <c r="AQ236" s="119"/>
      <c r="AR236" s="120"/>
      <c r="AS236" s="116"/>
      <c r="AT236" s="121">
        <v>0</v>
      </c>
      <c r="AU236" s="120" t="s">
        <v>175</v>
      </c>
      <c r="AV236" s="117">
        <v>2</v>
      </c>
      <c r="AW236" s="121">
        <v>0.2</v>
      </c>
      <c r="AX236" s="120" t="s">
        <v>175</v>
      </c>
      <c r="AY236" s="122">
        <v>0</v>
      </c>
      <c r="AZ236" s="122">
        <v>0</v>
      </c>
      <c r="BA236" s="122">
        <v>0</v>
      </c>
      <c r="BB236" s="122">
        <v>0</v>
      </c>
      <c r="BC236" s="122">
        <v>0</v>
      </c>
      <c r="BD236" s="122">
        <v>0</v>
      </c>
      <c r="BE236" s="122">
        <v>0</v>
      </c>
      <c r="BF236" s="122">
        <v>0</v>
      </c>
      <c r="BG236" s="122">
        <v>0</v>
      </c>
      <c r="BH236" s="122">
        <v>0</v>
      </c>
      <c r="BI236" s="122">
        <v>0</v>
      </c>
      <c r="BJ236" s="122">
        <v>0</v>
      </c>
      <c r="BK236" s="122">
        <v>0</v>
      </c>
      <c r="BL236" s="122">
        <v>0</v>
      </c>
      <c r="BM236" s="122">
        <v>0</v>
      </c>
      <c r="BN236" s="122">
        <v>0</v>
      </c>
      <c r="BO236" s="122">
        <v>0</v>
      </c>
      <c r="BP236" s="122">
        <v>0</v>
      </c>
      <c r="BQ236" s="122">
        <v>0</v>
      </c>
      <c r="BR236" s="122">
        <v>0</v>
      </c>
      <c r="BS236" s="122">
        <v>2500000000</v>
      </c>
      <c r="BT236" s="122">
        <v>2500000000</v>
      </c>
      <c r="BU236" s="122">
        <v>0</v>
      </c>
      <c r="BV236" s="122">
        <v>0</v>
      </c>
      <c r="BW236" s="122">
        <v>0</v>
      </c>
      <c r="BX236" s="122">
        <v>0</v>
      </c>
      <c r="BY236" s="122">
        <v>0</v>
      </c>
      <c r="BZ236" s="122">
        <v>0</v>
      </c>
      <c r="CA236" s="122">
        <v>0</v>
      </c>
      <c r="CB236" s="122">
        <v>0</v>
      </c>
      <c r="CC236" s="122">
        <v>0</v>
      </c>
      <c r="CD236" s="122">
        <v>2500000000</v>
      </c>
      <c r="CE236" s="122">
        <v>2500000000</v>
      </c>
      <c r="CF236" s="122">
        <v>0</v>
      </c>
      <c r="CG236" s="122">
        <v>0</v>
      </c>
      <c r="CH236" s="122">
        <v>0</v>
      </c>
      <c r="CI236" s="122">
        <v>0</v>
      </c>
      <c r="CJ236" s="122">
        <v>0</v>
      </c>
      <c r="CK236" s="122">
        <v>0</v>
      </c>
      <c r="CL236" s="122">
        <v>0</v>
      </c>
      <c r="CM236" s="122">
        <v>0</v>
      </c>
      <c r="CN236" s="122">
        <v>0</v>
      </c>
      <c r="CO236" s="122">
        <v>0</v>
      </c>
      <c r="CP236" s="122">
        <v>0</v>
      </c>
      <c r="CQ236" s="122">
        <v>5000000000</v>
      </c>
      <c r="CR236" s="115" t="s">
        <v>2617</v>
      </c>
      <c r="CS236" s="115" t="s">
        <v>2618</v>
      </c>
    </row>
    <row r="237" spans="1:97" ht="70.349999999999994" hidden="1" customHeight="1" x14ac:dyDescent="0.25">
      <c r="A237" s="114" t="s">
        <v>2619</v>
      </c>
      <c r="B237" s="115" t="s">
        <v>374</v>
      </c>
      <c r="C237" s="115" t="s">
        <v>2299</v>
      </c>
      <c r="D237" s="115" t="s">
        <v>2540</v>
      </c>
      <c r="E237" s="116" t="s">
        <v>2541</v>
      </c>
      <c r="F237" s="115" t="s">
        <v>107</v>
      </c>
      <c r="G237" s="115" t="s">
        <v>1204</v>
      </c>
      <c r="H237" s="115" t="s">
        <v>2542</v>
      </c>
      <c r="I237" s="116" t="s">
        <v>2543</v>
      </c>
      <c r="J237" s="115" t="s">
        <v>2584</v>
      </c>
      <c r="K237" s="115" t="s">
        <v>2545</v>
      </c>
      <c r="L237" s="115" t="s">
        <v>887</v>
      </c>
      <c r="M237" s="115" t="s">
        <v>2571</v>
      </c>
      <c r="N237" s="115" t="s">
        <v>2545</v>
      </c>
      <c r="O237" s="115" t="s">
        <v>1041</v>
      </c>
      <c r="P237" s="115" t="s">
        <v>2572</v>
      </c>
      <c r="Q237" s="115" t="s">
        <v>2573</v>
      </c>
      <c r="R237" s="115" t="s">
        <v>1952</v>
      </c>
      <c r="S237" s="115" t="s">
        <v>2620</v>
      </c>
      <c r="T237" s="115" t="s">
        <v>2621</v>
      </c>
      <c r="U237" s="115" t="s">
        <v>2622</v>
      </c>
      <c r="V237" s="115" t="s">
        <v>2623</v>
      </c>
      <c r="W237" s="115" t="s">
        <v>1140</v>
      </c>
      <c r="X237" s="115" t="s">
        <v>247</v>
      </c>
      <c r="Y237" s="115" t="s">
        <v>531</v>
      </c>
      <c r="Z237" s="117">
        <v>50</v>
      </c>
      <c r="AA237" s="115" t="s">
        <v>127</v>
      </c>
      <c r="AB237" s="115" t="s">
        <v>2555</v>
      </c>
      <c r="AC237" s="117">
        <v>10</v>
      </c>
      <c r="AD237" s="117">
        <v>0</v>
      </c>
      <c r="AE237" s="117">
        <v>20</v>
      </c>
      <c r="AF237" s="117">
        <v>20</v>
      </c>
      <c r="AG237" s="118" t="s">
        <v>2624</v>
      </c>
      <c r="AH237" s="118"/>
      <c r="AI237" s="118"/>
      <c r="AJ237" s="115"/>
      <c r="AK237" s="115"/>
      <c r="AL237" s="115"/>
      <c r="AM237" s="116">
        <v>10</v>
      </c>
      <c r="AN237" s="119">
        <v>1</v>
      </c>
      <c r="AO237" s="120" t="s">
        <v>135</v>
      </c>
      <c r="AP237" s="116"/>
      <c r="AQ237" s="119"/>
      <c r="AR237" s="120"/>
      <c r="AS237" s="116"/>
      <c r="AT237" s="121">
        <v>0</v>
      </c>
      <c r="AU237" s="120" t="s">
        <v>175</v>
      </c>
      <c r="AV237" s="117">
        <v>10</v>
      </c>
      <c r="AW237" s="121">
        <v>0.2</v>
      </c>
      <c r="AX237" s="120" t="s">
        <v>175</v>
      </c>
      <c r="AY237" s="122">
        <v>0</v>
      </c>
      <c r="AZ237" s="122">
        <v>0</v>
      </c>
      <c r="BA237" s="122">
        <v>0</v>
      </c>
      <c r="BB237" s="122">
        <v>0</v>
      </c>
      <c r="BC237" s="122">
        <v>0</v>
      </c>
      <c r="BD237" s="122">
        <v>0</v>
      </c>
      <c r="BE237" s="122">
        <v>0</v>
      </c>
      <c r="BF237" s="122">
        <v>0</v>
      </c>
      <c r="BG237" s="122">
        <v>0</v>
      </c>
      <c r="BH237" s="122">
        <v>0</v>
      </c>
      <c r="BI237" s="122">
        <v>0</v>
      </c>
      <c r="BJ237" s="122">
        <v>0</v>
      </c>
      <c r="BK237" s="122">
        <v>0</v>
      </c>
      <c r="BL237" s="122">
        <v>0</v>
      </c>
      <c r="BM237" s="122">
        <v>0</v>
      </c>
      <c r="BN237" s="122">
        <v>0</v>
      </c>
      <c r="BO237" s="122">
        <v>0</v>
      </c>
      <c r="BP237" s="122">
        <v>0</v>
      </c>
      <c r="BQ237" s="122">
        <v>0</v>
      </c>
      <c r="BR237" s="122">
        <v>0</v>
      </c>
      <c r="BS237" s="122">
        <v>2500000000</v>
      </c>
      <c r="BT237" s="122">
        <v>2500000000</v>
      </c>
      <c r="BU237" s="122">
        <v>0</v>
      </c>
      <c r="BV237" s="122">
        <v>0</v>
      </c>
      <c r="BW237" s="122">
        <v>0</v>
      </c>
      <c r="BX237" s="122">
        <v>0</v>
      </c>
      <c r="BY237" s="122">
        <v>0</v>
      </c>
      <c r="BZ237" s="122">
        <v>0</v>
      </c>
      <c r="CA237" s="122">
        <v>0</v>
      </c>
      <c r="CB237" s="122">
        <v>0</v>
      </c>
      <c r="CC237" s="122">
        <v>0</v>
      </c>
      <c r="CD237" s="122">
        <v>2500000000</v>
      </c>
      <c r="CE237" s="122">
        <v>2500000000</v>
      </c>
      <c r="CF237" s="122">
        <v>0</v>
      </c>
      <c r="CG237" s="122">
        <v>0</v>
      </c>
      <c r="CH237" s="122">
        <v>0</v>
      </c>
      <c r="CI237" s="122">
        <v>0</v>
      </c>
      <c r="CJ237" s="122">
        <v>0</v>
      </c>
      <c r="CK237" s="122">
        <v>0</v>
      </c>
      <c r="CL237" s="122">
        <v>0</v>
      </c>
      <c r="CM237" s="122">
        <v>0</v>
      </c>
      <c r="CN237" s="122">
        <v>0</v>
      </c>
      <c r="CO237" s="122">
        <v>0</v>
      </c>
      <c r="CP237" s="122">
        <v>0</v>
      </c>
      <c r="CQ237" s="122">
        <v>5000000000</v>
      </c>
      <c r="CR237" s="115" t="s">
        <v>2367</v>
      </c>
      <c r="CS237" s="115" t="s">
        <v>2625</v>
      </c>
    </row>
    <row r="238" spans="1:97" ht="70.349999999999994" hidden="1" customHeight="1" x14ac:dyDescent="0.25">
      <c r="A238" s="114" t="s">
        <v>2626</v>
      </c>
      <c r="B238" s="115" t="s">
        <v>444</v>
      </c>
      <c r="C238" s="115" t="s">
        <v>2299</v>
      </c>
      <c r="D238" s="115" t="s">
        <v>2540</v>
      </c>
      <c r="E238" s="116" t="s">
        <v>2541</v>
      </c>
      <c r="F238" s="115" t="s">
        <v>107</v>
      </c>
      <c r="G238" s="115" t="s">
        <v>1204</v>
      </c>
      <c r="H238" s="115" t="s">
        <v>2542</v>
      </c>
      <c r="I238" s="116" t="s">
        <v>2543</v>
      </c>
      <c r="J238" s="115" t="s">
        <v>2627</v>
      </c>
      <c r="K238" s="115" t="s">
        <v>2545</v>
      </c>
      <c r="L238" s="115" t="s">
        <v>887</v>
      </c>
      <c r="M238" s="115" t="s">
        <v>2571</v>
      </c>
      <c r="N238" s="115" t="s">
        <v>2545</v>
      </c>
      <c r="O238" s="115" t="s">
        <v>1041</v>
      </c>
      <c r="P238" s="115" t="s">
        <v>2572</v>
      </c>
      <c r="Q238" s="115" t="s">
        <v>2573</v>
      </c>
      <c r="R238" s="115" t="s">
        <v>2628</v>
      </c>
      <c r="S238" s="115" t="s">
        <v>2629</v>
      </c>
      <c r="T238" s="115" t="s">
        <v>2630</v>
      </c>
      <c r="U238" s="115" t="s">
        <v>2631</v>
      </c>
      <c r="V238" s="115" t="s">
        <v>2632</v>
      </c>
      <c r="W238" s="115" t="s">
        <v>2338</v>
      </c>
      <c r="X238" s="115" t="s">
        <v>125</v>
      </c>
      <c r="Y238" s="115" t="s">
        <v>531</v>
      </c>
      <c r="Z238" s="117">
        <v>50</v>
      </c>
      <c r="AA238" s="115" t="s">
        <v>127</v>
      </c>
      <c r="AB238" s="115" t="s">
        <v>2555</v>
      </c>
      <c r="AC238" s="117">
        <v>10</v>
      </c>
      <c r="AD238" s="117">
        <v>40</v>
      </c>
      <c r="AE238" s="117">
        <v>0</v>
      </c>
      <c r="AF238" s="117">
        <v>0</v>
      </c>
      <c r="AG238" s="118" t="s">
        <v>2633</v>
      </c>
      <c r="AH238" s="118" t="s">
        <v>2634</v>
      </c>
      <c r="AI238" s="118" t="s">
        <v>2635</v>
      </c>
      <c r="AJ238" s="115"/>
      <c r="AK238" s="115"/>
      <c r="AL238" s="115"/>
      <c r="AM238" s="116">
        <v>10</v>
      </c>
      <c r="AN238" s="119">
        <v>1</v>
      </c>
      <c r="AO238" s="120" t="s">
        <v>135</v>
      </c>
      <c r="AP238" s="116">
        <v>50</v>
      </c>
      <c r="AQ238" s="119">
        <v>1</v>
      </c>
      <c r="AR238" s="120" t="s">
        <v>135</v>
      </c>
      <c r="AS238" s="116"/>
      <c r="AT238" s="121"/>
      <c r="AU238" s="120"/>
      <c r="AV238" s="117">
        <v>60</v>
      </c>
      <c r="AW238" s="121">
        <v>1</v>
      </c>
      <c r="AX238" s="120" t="s">
        <v>135</v>
      </c>
      <c r="AY238" s="122">
        <v>0</v>
      </c>
      <c r="AZ238" s="122">
        <v>0</v>
      </c>
      <c r="BA238" s="122">
        <v>0</v>
      </c>
      <c r="BB238" s="122">
        <v>0</v>
      </c>
      <c r="BC238" s="122">
        <v>0</v>
      </c>
      <c r="BD238" s="122">
        <v>0</v>
      </c>
      <c r="BE238" s="122">
        <v>0</v>
      </c>
      <c r="BF238" s="122">
        <v>0</v>
      </c>
      <c r="BG238" s="122">
        <v>515000000</v>
      </c>
      <c r="BH238" s="122">
        <v>0</v>
      </c>
      <c r="BI238" s="122">
        <v>515000000</v>
      </c>
      <c r="BJ238" s="122">
        <v>0</v>
      </c>
      <c r="BK238" s="122">
        <v>0</v>
      </c>
      <c r="BL238" s="122">
        <v>0</v>
      </c>
      <c r="BM238" s="122">
        <v>0</v>
      </c>
      <c r="BN238" s="122">
        <v>0</v>
      </c>
      <c r="BO238" s="122">
        <v>0</v>
      </c>
      <c r="BP238" s="122">
        <v>0</v>
      </c>
      <c r="BQ238" s="122">
        <v>0</v>
      </c>
      <c r="BR238" s="122">
        <v>0</v>
      </c>
      <c r="BS238" s="122">
        <v>1000000000</v>
      </c>
      <c r="BT238" s="122">
        <v>1000000000</v>
      </c>
      <c r="BU238" s="122">
        <v>0</v>
      </c>
      <c r="BV238" s="122">
        <v>0</v>
      </c>
      <c r="BW238" s="122">
        <v>0</v>
      </c>
      <c r="BX238" s="122">
        <v>0</v>
      </c>
      <c r="BY238" s="122">
        <v>0</v>
      </c>
      <c r="BZ238" s="122">
        <v>0</v>
      </c>
      <c r="CA238" s="122">
        <v>0</v>
      </c>
      <c r="CB238" s="122">
        <v>0</v>
      </c>
      <c r="CC238" s="122">
        <v>0</v>
      </c>
      <c r="CD238" s="122">
        <v>0</v>
      </c>
      <c r="CE238" s="122">
        <v>0</v>
      </c>
      <c r="CF238" s="122">
        <v>0</v>
      </c>
      <c r="CG238" s="122">
        <v>0</v>
      </c>
      <c r="CH238" s="122">
        <v>0</v>
      </c>
      <c r="CI238" s="122">
        <v>0</v>
      </c>
      <c r="CJ238" s="122">
        <v>0</v>
      </c>
      <c r="CK238" s="122">
        <v>0</v>
      </c>
      <c r="CL238" s="122">
        <v>0</v>
      </c>
      <c r="CM238" s="122">
        <v>0</v>
      </c>
      <c r="CN238" s="122">
        <v>0</v>
      </c>
      <c r="CO238" s="122">
        <v>1000000000</v>
      </c>
      <c r="CP238" s="122">
        <v>1000000000</v>
      </c>
      <c r="CQ238" s="122">
        <v>2515000000</v>
      </c>
      <c r="CR238" s="115" t="s">
        <v>2636</v>
      </c>
      <c r="CS238" s="115" t="s">
        <v>2637</v>
      </c>
    </row>
    <row r="239" spans="1:97" ht="70.349999999999994" hidden="1" customHeight="1" x14ac:dyDescent="0.25">
      <c r="A239" s="114" t="s">
        <v>2638</v>
      </c>
      <c r="B239" s="115" t="s">
        <v>463</v>
      </c>
      <c r="C239" s="115" t="s">
        <v>2299</v>
      </c>
      <c r="D239" s="115" t="s">
        <v>2540</v>
      </c>
      <c r="E239" s="116" t="s">
        <v>2541</v>
      </c>
      <c r="F239" s="115" t="s">
        <v>107</v>
      </c>
      <c r="G239" s="115" t="s">
        <v>1204</v>
      </c>
      <c r="H239" s="115" t="s">
        <v>2542</v>
      </c>
      <c r="I239" s="116" t="s">
        <v>2543</v>
      </c>
      <c r="J239" s="115" t="s">
        <v>2639</v>
      </c>
      <c r="K239" s="115" t="s">
        <v>2545</v>
      </c>
      <c r="L239" s="115" t="s">
        <v>887</v>
      </c>
      <c r="M239" s="115" t="s">
        <v>2571</v>
      </c>
      <c r="N239" s="115" t="s">
        <v>2545</v>
      </c>
      <c r="O239" s="115" t="s">
        <v>1041</v>
      </c>
      <c r="P239" s="115" t="s">
        <v>2572</v>
      </c>
      <c r="Q239" s="115" t="s">
        <v>2573</v>
      </c>
      <c r="R239" s="115" t="s">
        <v>2640</v>
      </c>
      <c r="S239" s="115" t="s">
        <v>2641</v>
      </c>
      <c r="T239" s="115" t="s">
        <v>2642</v>
      </c>
      <c r="U239" s="115" t="s">
        <v>2643</v>
      </c>
      <c r="V239" s="115" t="s">
        <v>2644</v>
      </c>
      <c r="W239" s="115" t="s">
        <v>658</v>
      </c>
      <c r="X239" s="115" t="s">
        <v>125</v>
      </c>
      <c r="Y239" s="115" t="s">
        <v>531</v>
      </c>
      <c r="Z239" s="117">
        <v>5</v>
      </c>
      <c r="AA239" s="115" t="s">
        <v>127</v>
      </c>
      <c r="AB239" s="115" t="s">
        <v>2555</v>
      </c>
      <c r="AC239" s="117">
        <v>5</v>
      </c>
      <c r="AD239" s="117">
        <v>0</v>
      </c>
      <c r="AE239" s="117">
        <v>0</v>
      </c>
      <c r="AF239" s="117">
        <v>0</v>
      </c>
      <c r="AG239" s="118" t="s">
        <v>2645</v>
      </c>
      <c r="AH239" s="118"/>
      <c r="AI239" s="118"/>
      <c r="AJ239" s="115"/>
      <c r="AK239" s="115"/>
      <c r="AL239" s="115"/>
      <c r="AM239" s="116">
        <v>5</v>
      </c>
      <c r="AN239" s="119">
        <v>1</v>
      </c>
      <c r="AO239" s="120" t="s">
        <v>135</v>
      </c>
      <c r="AP239" s="116"/>
      <c r="AQ239" s="119"/>
      <c r="AR239" s="120"/>
      <c r="AS239" s="116"/>
      <c r="AT239" s="121"/>
      <c r="AU239" s="120"/>
      <c r="AV239" s="117">
        <v>5</v>
      </c>
      <c r="AW239" s="121">
        <v>1</v>
      </c>
      <c r="AX239" s="120" t="s">
        <v>135</v>
      </c>
      <c r="AY239" s="122">
        <v>0</v>
      </c>
      <c r="AZ239" s="122">
        <v>0</v>
      </c>
      <c r="BA239" s="122">
        <v>0</v>
      </c>
      <c r="BB239" s="122">
        <v>0</v>
      </c>
      <c r="BC239" s="122">
        <v>0</v>
      </c>
      <c r="BD239" s="122">
        <v>0</v>
      </c>
      <c r="BE239" s="122">
        <v>0</v>
      </c>
      <c r="BF239" s="122">
        <v>0</v>
      </c>
      <c r="BG239" s="122">
        <v>0</v>
      </c>
      <c r="BH239" s="122">
        <v>6994356127.1149998</v>
      </c>
      <c r="BI239" s="122">
        <v>6994356127.1149998</v>
      </c>
      <c r="BJ239" s="122">
        <v>0</v>
      </c>
      <c r="BK239" s="122">
        <v>0</v>
      </c>
      <c r="BL239" s="122">
        <v>0</v>
      </c>
      <c r="BM239" s="122">
        <v>0</v>
      </c>
      <c r="BN239" s="122">
        <v>0</v>
      </c>
      <c r="BO239" s="122">
        <v>0</v>
      </c>
      <c r="BP239" s="122">
        <v>0</v>
      </c>
      <c r="BQ239" s="122">
        <v>0</v>
      </c>
      <c r="BR239" s="122">
        <v>0</v>
      </c>
      <c r="BS239" s="122">
        <v>3000000000</v>
      </c>
      <c r="BT239" s="122">
        <v>3000000000</v>
      </c>
      <c r="BU239" s="122">
        <v>0</v>
      </c>
      <c r="BV239" s="122">
        <v>0</v>
      </c>
      <c r="BW239" s="122">
        <v>0</v>
      </c>
      <c r="BX239" s="122">
        <v>0</v>
      </c>
      <c r="BY239" s="122">
        <v>0</v>
      </c>
      <c r="BZ239" s="122">
        <v>0</v>
      </c>
      <c r="CA239" s="122">
        <v>0</v>
      </c>
      <c r="CB239" s="122">
        <v>0</v>
      </c>
      <c r="CC239" s="122">
        <v>0</v>
      </c>
      <c r="CD239" s="122">
        <v>0</v>
      </c>
      <c r="CE239" s="122">
        <v>0</v>
      </c>
      <c r="CF239" s="122">
        <v>0</v>
      </c>
      <c r="CG239" s="122">
        <v>0</v>
      </c>
      <c r="CH239" s="122">
        <v>0</v>
      </c>
      <c r="CI239" s="122">
        <v>0</v>
      </c>
      <c r="CJ239" s="122">
        <v>0</v>
      </c>
      <c r="CK239" s="122">
        <v>0</v>
      </c>
      <c r="CL239" s="122">
        <v>0</v>
      </c>
      <c r="CM239" s="122">
        <v>0</v>
      </c>
      <c r="CN239" s="122">
        <v>0</v>
      </c>
      <c r="CO239" s="122">
        <v>3000000000</v>
      </c>
      <c r="CP239" s="122">
        <v>3000000000</v>
      </c>
      <c r="CQ239" s="122">
        <v>12994356127.115</v>
      </c>
      <c r="CR239" s="115" t="s">
        <v>2646</v>
      </c>
      <c r="CS239" s="115" t="s">
        <v>2647</v>
      </c>
    </row>
    <row r="240" spans="1:97" ht="70.349999999999994" hidden="1" customHeight="1" x14ac:dyDescent="0.25">
      <c r="A240" s="114" t="s">
        <v>2648</v>
      </c>
      <c r="B240" s="115" t="s">
        <v>478</v>
      </c>
      <c r="C240" s="115" t="s">
        <v>2299</v>
      </c>
      <c r="D240" s="115" t="s">
        <v>2540</v>
      </c>
      <c r="E240" s="116" t="s">
        <v>2541</v>
      </c>
      <c r="F240" s="115" t="s">
        <v>107</v>
      </c>
      <c r="G240" s="115" t="s">
        <v>1204</v>
      </c>
      <c r="H240" s="115" t="s">
        <v>2542</v>
      </c>
      <c r="I240" s="116" t="s">
        <v>2543</v>
      </c>
      <c r="J240" s="115" t="s">
        <v>2649</v>
      </c>
      <c r="K240" s="115" t="s">
        <v>2545</v>
      </c>
      <c r="L240" s="115" t="s">
        <v>887</v>
      </c>
      <c r="M240" s="115" t="s">
        <v>2571</v>
      </c>
      <c r="N240" s="115" t="s">
        <v>2545</v>
      </c>
      <c r="O240" s="115" t="s">
        <v>1041</v>
      </c>
      <c r="P240" s="115" t="s">
        <v>2572</v>
      </c>
      <c r="Q240" s="115" t="s">
        <v>2573</v>
      </c>
      <c r="R240" s="115" t="s">
        <v>2650</v>
      </c>
      <c r="S240" s="115" t="s">
        <v>2651</v>
      </c>
      <c r="T240" s="115" t="s">
        <v>2652</v>
      </c>
      <c r="U240" s="115" t="s">
        <v>2653</v>
      </c>
      <c r="V240" s="115" t="s">
        <v>2654</v>
      </c>
      <c r="W240" s="115" t="s">
        <v>149</v>
      </c>
      <c r="X240" s="115" t="s">
        <v>125</v>
      </c>
      <c r="Y240" s="115" t="s">
        <v>531</v>
      </c>
      <c r="Z240" s="117">
        <v>6000</v>
      </c>
      <c r="AA240" s="115" t="s">
        <v>127</v>
      </c>
      <c r="AB240" s="115" t="s">
        <v>2555</v>
      </c>
      <c r="AC240" s="117">
        <v>856</v>
      </c>
      <c r="AD240" s="117">
        <v>0</v>
      </c>
      <c r="AE240" s="117">
        <v>5144</v>
      </c>
      <c r="AF240" s="117">
        <v>0</v>
      </c>
      <c r="AG240" s="118" t="s">
        <v>2655</v>
      </c>
      <c r="AH240" s="118"/>
      <c r="AI240" s="118"/>
      <c r="AJ240" s="115" t="s">
        <v>2656</v>
      </c>
      <c r="AK240" s="115"/>
      <c r="AL240" s="115"/>
      <c r="AM240" s="116">
        <v>856</v>
      </c>
      <c r="AN240" s="119">
        <v>1</v>
      </c>
      <c r="AO240" s="120" t="s">
        <v>135</v>
      </c>
      <c r="AP240" s="116"/>
      <c r="AQ240" s="119"/>
      <c r="AR240" s="120"/>
      <c r="AS240" s="116"/>
      <c r="AT240" s="121">
        <v>0</v>
      </c>
      <c r="AU240" s="120" t="s">
        <v>175</v>
      </c>
      <c r="AV240" s="117">
        <v>856</v>
      </c>
      <c r="AW240" s="121">
        <v>0.14266666666666666</v>
      </c>
      <c r="AX240" s="120" t="s">
        <v>175</v>
      </c>
      <c r="AY240" s="122">
        <v>0</v>
      </c>
      <c r="AZ240" s="122">
        <v>0</v>
      </c>
      <c r="BA240" s="122">
        <v>0</v>
      </c>
      <c r="BB240" s="122">
        <v>0</v>
      </c>
      <c r="BC240" s="122">
        <v>0</v>
      </c>
      <c r="BD240" s="122">
        <v>0</v>
      </c>
      <c r="BE240" s="122">
        <v>0</v>
      </c>
      <c r="BF240" s="122">
        <v>0</v>
      </c>
      <c r="BG240" s="122">
        <v>0</v>
      </c>
      <c r="BH240" s="122">
        <v>396000000</v>
      </c>
      <c r="BI240" s="122">
        <v>396000000</v>
      </c>
      <c r="BJ240" s="122">
        <v>0</v>
      </c>
      <c r="BK240" s="122">
        <v>0</v>
      </c>
      <c r="BL240" s="122">
        <v>0</v>
      </c>
      <c r="BM240" s="122">
        <v>0</v>
      </c>
      <c r="BN240" s="122">
        <v>0</v>
      </c>
      <c r="BO240" s="122">
        <v>0</v>
      </c>
      <c r="BP240" s="122">
        <v>0</v>
      </c>
      <c r="BQ240" s="122">
        <v>0</v>
      </c>
      <c r="BR240" s="122">
        <v>0</v>
      </c>
      <c r="BS240" s="122">
        <v>1100000000</v>
      </c>
      <c r="BT240" s="122">
        <v>1100000000</v>
      </c>
      <c r="BU240" s="122">
        <v>0</v>
      </c>
      <c r="BV240" s="122">
        <v>0</v>
      </c>
      <c r="BW240" s="122">
        <v>0</v>
      </c>
      <c r="BX240" s="122">
        <v>0</v>
      </c>
      <c r="BY240" s="122">
        <v>0</v>
      </c>
      <c r="BZ240" s="122">
        <v>0</v>
      </c>
      <c r="CA240" s="122">
        <v>0</v>
      </c>
      <c r="CB240" s="122">
        <v>0</v>
      </c>
      <c r="CC240" s="122">
        <v>0</v>
      </c>
      <c r="CD240" s="122">
        <v>1100000000</v>
      </c>
      <c r="CE240" s="122">
        <v>1100000000</v>
      </c>
      <c r="CF240" s="122">
        <v>0</v>
      </c>
      <c r="CG240" s="122">
        <v>0</v>
      </c>
      <c r="CH240" s="122">
        <v>0</v>
      </c>
      <c r="CI240" s="122">
        <v>0</v>
      </c>
      <c r="CJ240" s="122">
        <v>0</v>
      </c>
      <c r="CK240" s="122">
        <v>0</v>
      </c>
      <c r="CL240" s="122">
        <v>0</v>
      </c>
      <c r="CM240" s="122">
        <v>0</v>
      </c>
      <c r="CN240" s="122">
        <v>0</v>
      </c>
      <c r="CO240" s="122">
        <v>1100000000</v>
      </c>
      <c r="CP240" s="122">
        <v>1100000000</v>
      </c>
      <c r="CQ240" s="122">
        <v>3696000000</v>
      </c>
      <c r="CR240" s="115" t="s">
        <v>2657</v>
      </c>
      <c r="CS240" s="115" t="s">
        <v>2658</v>
      </c>
    </row>
    <row r="241" spans="1:97" ht="70.349999999999994" hidden="1" customHeight="1" x14ac:dyDescent="0.25">
      <c r="A241" s="114" t="s">
        <v>2659</v>
      </c>
      <c r="B241" s="115" t="s">
        <v>668</v>
      </c>
      <c r="C241" s="115" t="s">
        <v>2299</v>
      </c>
      <c r="D241" s="115" t="s">
        <v>2540</v>
      </c>
      <c r="E241" s="116" t="s">
        <v>2541</v>
      </c>
      <c r="F241" s="115" t="s">
        <v>107</v>
      </c>
      <c r="G241" s="115" t="s">
        <v>1204</v>
      </c>
      <c r="H241" s="115" t="s">
        <v>2542</v>
      </c>
      <c r="I241" s="116" t="s">
        <v>2543</v>
      </c>
      <c r="J241" s="115" t="s">
        <v>2660</v>
      </c>
      <c r="K241" s="115" t="s">
        <v>2545</v>
      </c>
      <c r="L241" s="115" t="s">
        <v>887</v>
      </c>
      <c r="M241" s="115" t="s">
        <v>2571</v>
      </c>
      <c r="N241" s="115" t="s">
        <v>2545</v>
      </c>
      <c r="O241" s="115" t="s">
        <v>1041</v>
      </c>
      <c r="P241" s="115" t="s">
        <v>2572</v>
      </c>
      <c r="Q241" s="115" t="s">
        <v>2573</v>
      </c>
      <c r="R241" s="115" t="s">
        <v>2661</v>
      </c>
      <c r="S241" s="115" t="s">
        <v>2662</v>
      </c>
      <c r="T241" s="115" t="s">
        <v>2663</v>
      </c>
      <c r="U241" s="115" t="s">
        <v>2664</v>
      </c>
      <c r="V241" s="115" t="s">
        <v>2665</v>
      </c>
      <c r="W241" s="115" t="s">
        <v>2666</v>
      </c>
      <c r="X241" s="115" t="s">
        <v>125</v>
      </c>
      <c r="Y241" s="115" t="s">
        <v>531</v>
      </c>
      <c r="Z241" s="117">
        <v>20</v>
      </c>
      <c r="AA241" s="115" t="s">
        <v>127</v>
      </c>
      <c r="AB241" s="115" t="s">
        <v>2555</v>
      </c>
      <c r="AC241" s="117">
        <v>0</v>
      </c>
      <c r="AD241" s="117">
        <v>0</v>
      </c>
      <c r="AE241" s="117">
        <v>20</v>
      </c>
      <c r="AF241" s="117">
        <v>0</v>
      </c>
      <c r="AG241" s="118"/>
      <c r="AH241" s="118" t="s">
        <v>2667</v>
      </c>
      <c r="AI241" s="118"/>
      <c r="AJ241" s="115"/>
      <c r="AK241" s="115"/>
      <c r="AL241" s="115"/>
      <c r="AM241" s="116"/>
      <c r="AN241" s="119"/>
      <c r="AO241" s="120"/>
      <c r="AP241" s="116">
        <v>0</v>
      </c>
      <c r="AQ241" s="119"/>
      <c r="AR241" s="120"/>
      <c r="AS241" s="116"/>
      <c r="AT241" s="121">
        <v>0</v>
      </c>
      <c r="AU241" s="120" t="s">
        <v>175</v>
      </c>
      <c r="AV241" s="117">
        <v>0</v>
      </c>
      <c r="AW241" s="121">
        <v>0</v>
      </c>
      <c r="AX241" s="120" t="s">
        <v>175</v>
      </c>
      <c r="AY241" s="122">
        <v>0</v>
      </c>
      <c r="AZ241" s="122">
        <v>0</v>
      </c>
      <c r="BA241" s="122">
        <v>0</v>
      </c>
      <c r="BB241" s="122">
        <v>0</v>
      </c>
      <c r="BC241" s="122">
        <v>0</v>
      </c>
      <c r="BD241" s="122">
        <v>0</v>
      </c>
      <c r="BE241" s="122">
        <v>0</v>
      </c>
      <c r="BF241" s="122">
        <v>0</v>
      </c>
      <c r="BG241" s="122">
        <v>0</v>
      </c>
      <c r="BH241" s="122">
        <v>0</v>
      </c>
      <c r="BI241" s="122">
        <v>0</v>
      </c>
      <c r="BJ241" s="122">
        <v>0</v>
      </c>
      <c r="BK241" s="122">
        <v>0</v>
      </c>
      <c r="BL241" s="122">
        <v>0</v>
      </c>
      <c r="BM241" s="122">
        <v>0</v>
      </c>
      <c r="BN241" s="122">
        <v>0</v>
      </c>
      <c r="BO241" s="122">
        <v>0</v>
      </c>
      <c r="BP241" s="122">
        <v>0</v>
      </c>
      <c r="BQ241" s="122">
        <v>0</v>
      </c>
      <c r="BR241" s="122">
        <v>0</v>
      </c>
      <c r="BS241" s="122">
        <v>1200000000</v>
      </c>
      <c r="BT241" s="122">
        <v>1200000000</v>
      </c>
      <c r="BU241" s="122">
        <v>0</v>
      </c>
      <c r="BV241" s="122">
        <v>0</v>
      </c>
      <c r="BW241" s="122">
        <v>0</v>
      </c>
      <c r="BX241" s="122">
        <v>0</v>
      </c>
      <c r="BY241" s="122">
        <v>0</v>
      </c>
      <c r="BZ241" s="122">
        <v>0</v>
      </c>
      <c r="CA241" s="122">
        <v>0</v>
      </c>
      <c r="CB241" s="122">
        <v>0</v>
      </c>
      <c r="CC241" s="122">
        <v>0</v>
      </c>
      <c r="CD241" s="122">
        <v>0</v>
      </c>
      <c r="CE241" s="122">
        <v>0</v>
      </c>
      <c r="CF241" s="122">
        <v>0</v>
      </c>
      <c r="CG241" s="122">
        <v>0</v>
      </c>
      <c r="CH241" s="122">
        <v>0</v>
      </c>
      <c r="CI241" s="122">
        <v>0</v>
      </c>
      <c r="CJ241" s="122">
        <v>0</v>
      </c>
      <c r="CK241" s="122">
        <v>0</v>
      </c>
      <c r="CL241" s="122">
        <v>0</v>
      </c>
      <c r="CM241" s="122">
        <v>0</v>
      </c>
      <c r="CN241" s="122">
        <v>0</v>
      </c>
      <c r="CO241" s="122">
        <v>1200000000</v>
      </c>
      <c r="CP241" s="122">
        <v>1200000000</v>
      </c>
      <c r="CQ241" s="122">
        <v>2400000000</v>
      </c>
      <c r="CR241" s="115"/>
      <c r="CS241" s="115" t="s">
        <v>2668</v>
      </c>
    </row>
    <row r="242" spans="1:97" ht="70.349999999999994" hidden="1" customHeight="1" x14ac:dyDescent="0.25">
      <c r="A242" s="114" t="s">
        <v>2669</v>
      </c>
      <c r="B242" s="115" t="s">
        <v>682</v>
      </c>
      <c r="C242" s="115" t="s">
        <v>2299</v>
      </c>
      <c r="D242" s="115" t="s">
        <v>2540</v>
      </c>
      <c r="E242" s="116" t="s">
        <v>2541</v>
      </c>
      <c r="F242" s="115" t="s">
        <v>107</v>
      </c>
      <c r="G242" s="115" t="s">
        <v>1204</v>
      </c>
      <c r="H242" s="115" t="s">
        <v>2542</v>
      </c>
      <c r="I242" s="116" t="s">
        <v>2543</v>
      </c>
      <c r="J242" s="115" t="s">
        <v>2670</v>
      </c>
      <c r="K242" s="115" t="s">
        <v>2545</v>
      </c>
      <c r="L242" s="115" t="s">
        <v>887</v>
      </c>
      <c r="M242" s="115" t="s">
        <v>2571</v>
      </c>
      <c r="N242" s="115" t="s">
        <v>2545</v>
      </c>
      <c r="O242" s="115" t="s">
        <v>1041</v>
      </c>
      <c r="P242" s="115" t="s">
        <v>2572</v>
      </c>
      <c r="Q242" s="115" t="s">
        <v>2573</v>
      </c>
      <c r="R242" s="115" t="s">
        <v>2671</v>
      </c>
      <c r="S242" s="115" t="s">
        <v>2672</v>
      </c>
      <c r="T242" s="115" t="s">
        <v>2673</v>
      </c>
      <c r="U242" s="115" t="s">
        <v>2674</v>
      </c>
      <c r="V242" s="115" t="s">
        <v>2675</v>
      </c>
      <c r="W242" s="115" t="s">
        <v>2666</v>
      </c>
      <c r="X242" s="115" t="s">
        <v>125</v>
      </c>
      <c r="Y242" s="115" t="s">
        <v>531</v>
      </c>
      <c r="Z242" s="117">
        <v>5</v>
      </c>
      <c r="AA242" s="115" t="s">
        <v>127</v>
      </c>
      <c r="AB242" s="115" t="s">
        <v>2555</v>
      </c>
      <c r="AC242" s="117">
        <v>0</v>
      </c>
      <c r="AD242" s="117">
        <v>5</v>
      </c>
      <c r="AE242" s="117">
        <v>0</v>
      </c>
      <c r="AF242" s="117">
        <v>0</v>
      </c>
      <c r="AG242" s="118"/>
      <c r="AH242" s="118" t="s">
        <v>2676</v>
      </c>
      <c r="AI242" s="118" t="s">
        <v>2677</v>
      </c>
      <c r="AJ242" s="115"/>
      <c r="AK242" s="115"/>
      <c r="AL242" s="115"/>
      <c r="AM242" s="116"/>
      <c r="AN242" s="119"/>
      <c r="AO242" s="120"/>
      <c r="AP242" s="116">
        <v>5</v>
      </c>
      <c r="AQ242" s="119">
        <v>1</v>
      </c>
      <c r="AR242" s="120" t="s">
        <v>135</v>
      </c>
      <c r="AS242" s="116"/>
      <c r="AT242" s="121"/>
      <c r="AU242" s="120"/>
      <c r="AV242" s="117">
        <v>5</v>
      </c>
      <c r="AW242" s="121">
        <v>1</v>
      </c>
      <c r="AX242" s="120" t="s">
        <v>135</v>
      </c>
      <c r="AY242" s="122">
        <v>0</v>
      </c>
      <c r="AZ242" s="122">
        <v>0</v>
      </c>
      <c r="BA242" s="122">
        <v>0</v>
      </c>
      <c r="BB242" s="122">
        <v>0</v>
      </c>
      <c r="BC242" s="122">
        <v>0</v>
      </c>
      <c r="BD242" s="122">
        <v>0</v>
      </c>
      <c r="BE242" s="122">
        <v>0</v>
      </c>
      <c r="BF242" s="122">
        <v>0</v>
      </c>
      <c r="BG242" s="122">
        <v>0</v>
      </c>
      <c r="BH242" s="122">
        <v>0</v>
      </c>
      <c r="BI242" s="122">
        <v>0</v>
      </c>
      <c r="BJ242" s="122">
        <v>0</v>
      </c>
      <c r="BK242" s="122">
        <v>0</v>
      </c>
      <c r="BL242" s="122">
        <v>0</v>
      </c>
      <c r="BM242" s="122">
        <v>0</v>
      </c>
      <c r="BN242" s="122">
        <v>0</v>
      </c>
      <c r="BO242" s="122">
        <v>0</v>
      </c>
      <c r="BP242" s="122">
        <v>0</v>
      </c>
      <c r="BQ242" s="122">
        <v>0</v>
      </c>
      <c r="BR242" s="122">
        <v>0</v>
      </c>
      <c r="BS242" s="122">
        <v>600000000</v>
      </c>
      <c r="BT242" s="122">
        <v>600000000</v>
      </c>
      <c r="BU242" s="122">
        <v>0</v>
      </c>
      <c r="BV242" s="122">
        <v>0</v>
      </c>
      <c r="BW242" s="122">
        <v>0</v>
      </c>
      <c r="BX242" s="122">
        <v>0</v>
      </c>
      <c r="BY242" s="122">
        <v>0</v>
      </c>
      <c r="BZ242" s="122">
        <v>0</v>
      </c>
      <c r="CA242" s="122">
        <v>0</v>
      </c>
      <c r="CB242" s="122">
        <v>0</v>
      </c>
      <c r="CC242" s="122">
        <v>0</v>
      </c>
      <c r="CD242" s="122">
        <v>0</v>
      </c>
      <c r="CE242" s="122">
        <v>0</v>
      </c>
      <c r="CF242" s="122">
        <v>0</v>
      </c>
      <c r="CG242" s="122">
        <v>0</v>
      </c>
      <c r="CH242" s="122">
        <v>0</v>
      </c>
      <c r="CI242" s="122">
        <v>0</v>
      </c>
      <c r="CJ242" s="122">
        <v>0</v>
      </c>
      <c r="CK242" s="122">
        <v>0</v>
      </c>
      <c r="CL242" s="122">
        <v>0</v>
      </c>
      <c r="CM242" s="122">
        <v>0</v>
      </c>
      <c r="CN242" s="122">
        <v>0</v>
      </c>
      <c r="CO242" s="122">
        <v>0</v>
      </c>
      <c r="CP242" s="122">
        <v>0</v>
      </c>
      <c r="CQ242" s="122">
        <v>600000000</v>
      </c>
      <c r="CR242" s="115"/>
      <c r="CS242" s="115" t="s">
        <v>2678</v>
      </c>
    </row>
    <row r="243" spans="1:97" ht="70.349999999999994" hidden="1" customHeight="1" x14ac:dyDescent="0.25">
      <c r="A243" s="114" t="s">
        <v>2679</v>
      </c>
      <c r="B243" s="115" t="s">
        <v>696</v>
      </c>
      <c r="C243" s="115" t="s">
        <v>2299</v>
      </c>
      <c r="D243" s="115" t="s">
        <v>2540</v>
      </c>
      <c r="E243" s="116" t="s">
        <v>2541</v>
      </c>
      <c r="F243" s="115" t="s">
        <v>107</v>
      </c>
      <c r="G243" s="115" t="s">
        <v>1204</v>
      </c>
      <c r="H243" s="115" t="s">
        <v>2542</v>
      </c>
      <c r="I243" s="116" t="s">
        <v>2543</v>
      </c>
      <c r="J243" s="115" t="s">
        <v>2680</v>
      </c>
      <c r="K243" s="115" t="s">
        <v>2545</v>
      </c>
      <c r="L243" s="115" t="s">
        <v>887</v>
      </c>
      <c r="M243" s="115" t="s">
        <v>2571</v>
      </c>
      <c r="N243" s="115" t="s">
        <v>2545</v>
      </c>
      <c r="O243" s="115" t="s">
        <v>1041</v>
      </c>
      <c r="P243" s="115" t="s">
        <v>2572</v>
      </c>
      <c r="Q243" s="115" t="s">
        <v>2573</v>
      </c>
      <c r="R243" s="115" t="s">
        <v>2681</v>
      </c>
      <c r="S243" s="115" t="s">
        <v>2682</v>
      </c>
      <c r="T243" s="115" t="s">
        <v>2683</v>
      </c>
      <c r="U243" s="115" t="s">
        <v>2684</v>
      </c>
      <c r="V243" s="115" t="s">
        <v>2685</v>
      </c>
      <c r="W243" s="115" t="s">
        <v>2666</v>
      </c>
      <c r="X243" s="115" t="s">
        <v>125</v>
      </c>
      <c r="Y243" s="115" t="s">
        <v>531</v>
      </c>
      <c r="Z243" s="117">
        <v>2</v>
      </c>
      <c r="AA243" s="115" t="s">
        <v>127</v>
      </c>
      <c r="AB243" s="115" t="s">
        <v>2555</v>
      </c>
      <c r="AC243" s="117">
        <v>0</v>
      </c>
      <c r="AD243" s="117">
        <v>0</v>
      </c>
      <c r="AE243" s="117">
        <v>0</v>
      </c>
      <c r="AF243" s="117">
        <v>2</v>
      </c>
      <c r="AG243" s="118"/>
      <c r="AH243" s="118"/>
      <c r="AI243" s="118"/>
      <c r="AJ243" s="115"/>
      <c r="AK243" s="115"/>
      <c r="AL243" s="115" t="s">
        <v>2686</v>
      </c>
      <c r="AM243" s="116"/>
      <c r="AN243" s="119"/>
      <c r="AO243" s="120"/>
      <c r="AP243" s="116"/>
      <c r="AQ243" s="119"/>
      <c r="AR243" s="120"/>
      <c r="AS243" s="116"/>
      <c r="AT243" s="121"/>
      <c r="AU243" s="120"/>
      <c r="AV243" s="117">
        <v>0</v>
      </c>
      <c r="AW243" s="121">
        <v>0</v>
      </c>
      <c r="AX243" s="120" t="s">
        <v>175</v>
      </c>
      <c r="AY243" s="122">
        <v>0</v>
      </c>
      <c r="AZ243" s="122">
        <v>0</v>
      </c>
      <c r="BA243" s="122">
        <v>0</v>
      </c>
      <c r="BB243" s="122">
        <v>0</v>
      </c>
      <c r="BC243" s="122">
        <v>0</v>
      </c>
      <c r="BD243" s="122">
        <v>0</v>
      </c>
      <c r="BE243" s="122">
        <v>0</v>
      </c>
      <c r="BF243" s="122">
        <v>0</v>
      </c>
      <c r="BG243" s="122">
        <v>0</v>
      </c>
      <c r="BH243" s="122">
        <v>0</v>
      </c>
      <c r="BI243" s="122">
        <v>0</v>
      </c>
      <c r="BJ243" s="122">
        <v>0</v>
      </c>
      <c r="BK243" s="122">
        <v>0</v>
      </c>
      <c r="BL243" s="122">
        <v>0</v>
      </c>
      <c r="BM243" s="122">
        <v>0</v>
      </c>
      <c r="BN243" s="122">
        <v>0</v>
      </c>
      <c r="BO243" s="122">
        <v>0</v>
      </c>
      <c r="BP243" s="122">
        <v>0</v>
      </c>
      <c r="BQ243" s="122">
        <v>0</v>
      </c>
      <c r="BR243" s="122">
        <v>0</v>
      </c>
      <c r="BS243" s="122">
        <v>600000000</v>
      </c>
      <c r="BT243" s="122">
        <v>600000000</v>
      </c>
      <c r="BU243" s="122">
        <v>0</v>
      </c>
      <c r="BV243" s="122">
        <v>0</v>
      </c>
      <c r="BW243" s="122">
        <v>0</v>
      </c>
      <c r="BX243" s="122">
        <v>0</v>
      </c>
      <c r="BY243" s="122">
        <v>0</v>
      </c>
      <c r="BZ243" s="122">
        <v>0</v>
      </c>
      <c r="CA243" s="122">
        <v>0</v>
      </c>
      <c r="CB243" s="122">
        <v>0</v>
      </c>
      <c r="CC243" s="122">
        <v>0</v>
      </c>
      <c r="CD243" s="122">
        <v>0</v>
      </c>
      <c r="CE243" s="122">
        <v>0</v>
      </c>
      <c r="CF243" s="122">
        <v>0</v>
      </c>
      <c r="CG243" s="122">
        <v>0</v>
      </c>
      <c r="CH243" s="122">
        <v>0</v>
      </c>
      <c r="CI243" s="122">
        <v>0</v>
      </c>
      <c r="CJ243" s="122">
        <v>0</v>
      </c>
      <c r="CK243" s="122">
        <v>0</v>
      </c>
      <c r="CL243" s="122">
        <v>0</v>
      </c>
      <c r="CM243" s="122">
        <v>0</v>
      </c>
      <c r="CN243" s="122">
        <v>0</v>
      </c>
      <c r="CO243" s="122">
        <v>0</v>
      </c>
      <c r="CP243" s="122">
        <v>0</v>
      </c>
      <c r="CQ243" s="122">
        <v>600000000</v>
      </c>
      <c r="CR243" s="115"/>
      <c r="CS243" s="115" t="s">
        <v>2687</v>
      </c>
    </row>
    <row r="244" spans="1:97" ht="70.349999999999994" hidden="1" customHeight="1" x14ac:dyDescent="0.25">
      <c r="A244" s="114" t="s">
        <v>2688</v>
      </c>
      <c r="B244" s="115" t="s">
        <v>709</v>
      </c>
      <c r="C244" s="115" t="s">
        <v>2299</v>
      </c>
      <c r="D244" s="115" t="s">
        <v>2540</v>
      </c>
      <c r="E244" s="116" t="s">
        <v>2541</v>
      </c>
      <c r="F244" s="115" t="s">
        <v>107</v>
      </c>
      <c r="G244" s="115" t="s">
        <v>1204</v>
      </c>
      <c r="H244" s="115" t="s">
        <v>2542</v>
      </c>
      <c r="I244" s="116" t="s">
        <v>2543</v>
      </c>
      <c r="J244" s="115" t="s">
        <v>2660</v>
      </c>
      <c r="K244" s="115" t="s">
        <v>2545</v>
      </c>
      <c r="L244" s="115" t="s">
        <v>887</v>
      </c>
      <c r="M244" s="115" t="s">
        <v>2571</v>
      </c>
      <c r="N244" s="115" t="s">
        <v>2545</v>
      </c>
      <c r="O244" s="115" t="s">
        <v>1041</v>
      </c>
      <c r="P244" s="115" t="s">
        <v>2572</v>
      </c>
      <c r="Q244" s="115" t="s">
        <v>2573</v>
      </c>
      <c r="R244" s="115" t="s">
        <v>2689</v>
      </c>
      <c r="S244" s="115" t="s">
        <v>2690</v>
      </c>
      <c r="T244" s="115" t="s">
        <v>2691</v>
      </c>
      <c r="U244" s="115" t="s">
        <v>2692</v>
      </c>
      <c r="V244" s="115" t="s">
        <v>2693</v>
      </c>
      <c r="W244" s="115" t="s">
        <v>367</v>
      </c>
      <c r="X244" s="115" t="s">
        <v>125</v>
      </c>
      <c r="Y244" s="115" t="s">
        <v>531</v>
      </c>
      <c r="Z244" s="117">
        <v>2</v>
      </c>
      <c r="AA244" s="115" t="s">
        <v>127</v>
      </c>
      <c r="AB244" s="115" t="s">
        <v>2555</v>
      </c>
      <c r="AC244" s="117">
        <v>1</v>
      </c>
      <c r="AD244" s="117">
        <v>0</v>
      </c>
      <c r="AE244" s="117">
        <v>1</v>
      </c>
      <c r="AF244" s="117">
        <v>0</v>
      </c>
      <c r="AG244" s="118" t="s">
        <v>2694</v>
      </c>
      <c r="AH244" s="118"/>
      <c r="AI244" s="118"/>
      <c r="AJ244" s="115" t="s">
        <v>2695</v>
      </c>
      <c r="AK244" s="115"/>
      <c r="AL244" s="115"/>
      <c r="AM244" s="116">
        <v>1</v>
      </c>
      <c r="AN244" s="119">
        <v>1</v>
      </c>
      <c r="AO244" s="120" t="s">
        <v>135</v>
      </c>
      <c r="AP244" s="116"/>
      <c r="AQ244" s="119"/>
      <c r="AR244" s="120"/>
      <c r="AS244" s="116"/>
      <c r="AT244" s="121">
        <v>0</v>
      </c>
      <c r="AU244" s="120" t="s">
        <v>175</v>
      </c>
      <c r="AV244" s="117">
        <v>1</v>
      </c>
      <c r="AW244" s="121">
        <v>0.5</v>
      </c>
      <c r="AX244" s="120" t="s">
        <v>235</v>
      </c>
      <c r="AY244" s="122">
        <v>0</v>
      </c>
      <c r="AZ244" s="122">
        <v>0</v>
      </c>
      <c r="BA244" s="122">
        <v>0</v>
      </c>
      <c r="BB244" s="122">
        <v>0</v>
      </c>
      <c r="BC244" s="122">
        <v>0</v>
      </c>
      <c r="BD244" s="122">
        <v>0</v>
      </c>
      <c r="BE244" s="122">
        <v>0</v>
      </c>
      <c r="BF244" s="122">
        <v>0</v>
      </c>
      <c r="BG244" s="122">
        <v>0</v>
      </c>
      <c r="BH244" s="122">
        <v>0</v>
      </c>
      <c r="BI244" s="122">
        <v>0</v>
      </c>
      <c r="BJ244" s="122">
        <v>0</v>
      </c>
      <c r="BK244" s="122">
        <v>0</v>
      </c>
      <c r="BL244" s="122">
        <v>0</v>
      </c>
      <c r="BM244" s="122">
        <v>0</v>
      </c>
      <c r="BN244" s="122">
        <v>0</v>
      </c>
      <c r="BO244" s="122">
        <v>0</v>
      </c>
      <c r="BP244" s="122">
        <v>0</v>
      </c>
      <c r="BQ244" s="122">
        <v>0</v>
      </c>
      <c r="BR244" s="122">
        <v>0</v>
      </c>
      <c r="BS244" s="122">
        <v>2000000000</v>
      </c>
      <c r="BT244" s="122">
        <v>2000000000</v>
      </c>
      <c r="BU244" s="122">
        <v>0</v>
      </c>
      <c r="BV244" s="122">
        <v>0</v>
      </c>
      <c r="BW244" s="122">
        <v>0</v>
      </c>
      <c r="BX244" s="122">
        <v>0</v>
      </c>
      <c r="BY244" s="122">
        <v>0</v>
      </c>
      <c r="BZ244" s="122">
        <v>0</v>
      </c>
      <c r="CA244" s="122">
        <v>0</v>
      </c>
      <c r="CB244" s="122">
        <v>0</v>
      </c>
      <c r="CC244" s="122">
        <v>0</v>
      </c>
      <c r="CD244" s="122">
        <v>0</v>
      </c>
      <c r="CE244" s="122">
        <v>0</v>
      </c>
      <c r="CF244" s="122">
        <v>0</v>
      </c>
      <c r="CG244" s="122">
        <v>0</v>
      </c>
      <c r="CH244" s="122">
        <v>0</v>
      </c>
      <c r="CI244" s="122">
        <v>0</v>
      </c>
      <c r="CJ244" s="122">
        <v>0</v>
      </c>
      <c r="CK244" s="122">
        <v>0</v>
      </c>
      <c r="CL244" s="122">
        <v>0</v>
      </c>
      <c r="CM244" s="122">
        <v>0</v>
      </c>
      <c r="CN244" s="122">
        <v>0</v>
      </c>
      <c r="CO244" s="122">
        <v>0</v>
      </c>
      <c r="CP244" s="122">
        <v>0</v>
      </c>
      <c r="CQ244" s="122">
        <v>2000000000</v>
      </c>
      <c r="CR244" s="115" t="s">
        <v>2696</v>
      </c>
      <c r="CS244" s="115" t="s">
        <v>2697</v>
      </c>
    </row>
    <row r="245" spans="1:97" ht="85.5" hidden="1" customHeight="1" x14ac:dyDescent="0.25">
      <c r="A245" s="114" t="s">
        <v>2698</v>
      </c>
      <c r="B245" s="115" t="s">
        <v>113</v>
      </c>
      <c r="C245" s="115" t="s">
        <v>2299</v>
      </c>
      <c r="D245" s="115" t="s">
        <v>2699</v>
      </c>
      <c r="E245" s="116" t="s">
        <v>2700</v>
      </c>
      <c r="F245" s="115" t="s">
        <v>551</v>
      </c>
      <c r="G245" s="115" t="s">
        <v>552</v>
      </c>
      <c r="H245" s="115" t="s">
        <v>2701</v>
      </c>
      <c r="I245" s="116" t="s">
        <v>709</v>
      </c>
      <c r="J245" s="115" t="s">
        <v>2702</v>
      </c>
      <c r="K245" s="115" t="s">
        <v>2703</v>
      </c>
      <c r="L245" s="115" t="s">
        <v>899</v>
      </c>
      <c r="M245" s="115" t="s">
        <v>2704</v>
      </c>
      <c r="N245" s="115" t="s">
        <v>2703</v>
      </c>
      <c r="O245" s="115" t="s">
        <v>761</v>
      </c>
      <c r="P245" s="115" t="s">
        <v>2705</v>
      </c>
      <c r="Q245" s="115" t="s">
        <v>2706</v>
      </c>
      <c r="R245" s="115" t="s">
        <v>2707</v>
      </c>
      <c r="S245" s="115" t="s">
        <v>2708</v>
      </c>
      <c r="T245" s="115" t="s">
        <v>2709</v>
      </c>
      <c r="U245" s="115" t="s">
        <v>2710</v>
      </c>
      <c r="V245" s="115" t="s">
        <v>2711</v>
      </c>
      <c r="W245" s="115" t="s">
        <v>2712</v>
      </c>
      <c r="X245" s="115" t="s">
        <v>125</v>
      </c>
      <c r="Y245" s="115" t="s">
        <v>126</v>
      </c>
      <c r="Z245" s="117">
        <v>3986</v>
      </c>
      <c r="AA245" s="115" t="s">
        <v>127</v>
      </c>
      <c r="AB245" s="115" t="s">
        <v>2313</v>
      </c>
      <c r="AC245" s="117">
        <v>472</v>
      </c>
      <c r="AD245" s="117">
        <v>1200</v>
      </c>
      <c r="AE245" s="117">
        <v>1994</v>
      </c>
      <c r="AF245" s="117">
        <v>320</v>
      </c>
      <c r="AG245" s="118"/>
      <c r="AH245" s="118" t="s">
        <v>2713</v>
      </c>
      <c r="AI245" s="118" t="s">
        <v>2714</v>
      </c>
      <c r="AJ245" s="115" t="s">
        <v>2715</v>
      </c>
      <c r="AK245" s="115"/>
      <c r="AL245" s="115"/>
      <c r="AM245" s="116">
        <v>0</v>
      </c>
      <c r="AN245" s="119">
        <v>0</v>
      </c>
      <c r="AO245" s="120" t="s">
        <v>175</v>
      </c>
      <c r="AP245" s="116">
        <v>2512</v>
      </c>
      <c r="AQ245" s="119">
        <v>1</v>
      </c>
      <c r="AR245" s="120" t="s">
        <v>135</v>
      </c>
      <c r="AS245" s="116"/>
      <c r="AT245" s="121">
        <v>0</v>
      </c>
      <c r="AU245" s="120" t="s">
        <v>175</v>
      </c>
      <c r="AV245" s="117">
        <v>2512</v>
      </c>
      <c r="AW245" s="121">
        <v>0.63020572002007025</v>
      </c>
      <c r="AX245" s="120" t="s">
        <v>174</v>
      </c>
      <c r="AY245" s="122">
        <v>0</v>
      </c>
      <c r="AZ245" s="122">
        <v>0</v>
      </c>
      <c r="BA245" s="122">
        <v>0</v>
      </c>
      <c r="BB245" s="122">
        <v>0</v>
      </c>
      <c r="BC245" s="122">
        <v>0</v>
      </c>
      <c r="BD245" s="122">
        <v>0</v>
      </c>
      <c r="BE245" s="122">
        <v>2850000000</v>
      </c>
      <c r="BF245" s="122">
        <v>0</v>
      </c>
      <c r="BG245" s="122">
        <v>2850000000</v>
      </c>
      <c r="BH245" s="122">
        <v>0</v>
      </c>
      <c r="BI245" s="122">
        <v>5700000000</v>
      </c>
      <c r="BJ245" s="122">
        <v>0</v>
      </c>
      <c r="BK245" s="122">
        <v>0</v>
      </c>
      <c r="BL245" s="122">
        <v>0</v>
      </c>
      <c r="BM245" s="122">
        <v>0</v>
      </c>
      <c r="BN245" s="122">
        <v>0</v>
      </c>
      <c r="BO245" s="122">
        <v>0</v>
      </c>
      <c r="BP245" s="122">
        <v>2850000000</v>
      </c>
      <c r="BQ245" s="122">
        <v>0</v>
      </c>
      <c r="BR245" s="122">
        <v>2850000000</v>
      </c>
      <c r="BS245" s="122">
        <v>0</v>
      </c>
      <c r="BT245" s="122">
        <v>5700000000</v>
      </c>
      <c r="BU245" s="122">
        <v>0</v>
      </c>
      <c r="BV245" s="122">
        <v>0</v>
      </c>
      <c r="BW245" s="122">
        <v>0</v>
      </c>
      <c r="BX245" s="122">
        <v>0</v>
      </c>
      <c r="BY245" s="122">
        <v>0</v>
      </c>
      <c r="BZ245" s="122">
        <v>0</v>
      </c>
      <c r="CA245" s="122">
        <v>0</v>
      </c>
      <c r="CB245" s="122">
        <v>0</v>
      </c>
      <c r="CC245" s="122">
        <v>0</v>
      </c>
      <c r="CD245" s="122">
        <v>0</v>
      </c>
      <c r="CE245" s="122">
        <v>0</v>
      </c>
      <c r="CF245" s="122">
        <v>0</v>
      </c>
      <c r="CG245" s="122">
        <v>0</v>
      </c>
      <c r="CH245" s="122">
        <v>0</v>
      </c>
      <c r="CI245" s="122">
        <v>0</v>
      </c>
      <c r="CJ245" s="122">
        <v>0</v>
      </c>
      <c r="CK245" s="122">
        <v>0</v>
      </c>
      <c r="CL245" s="122">
        <v>0</v>
      </c>
      <c r="CM245" s="122">
        <v>0</v>
      </c>
      <c r="CN245" s="122">
        <v>0</v>
      </c>
      <c r="CO245" s="122">
        <v>0</v>
      </c>
      <c r="CP245" s="122">
        <v>0</v>
      </c>
      <c r="CQ245" s="122">
        <v>11400000000</v>
      </c>
      <c r="CR245" s="115" t="s">
        <v>2716</v>
      </c>
      <c r="CS245" s="115" t="s">
        <v>2717</v>
      </c>
    </row>
    <row r="246" spans="1:97" ht="70.349999999999994" hidden="1" customHeight="1" x14ac:dyDescent="0.25">
      <c r="A246" s="114" t="s">
        <v>2718</v>
      </c>
      <c r="B246" s="115" t="s">
        <v>103</v>
      </c>
      <c r="C246" s="115" t="s">
        <v>2299</v>
      </c>
      <c r="D246" s="115" t="s">
        <v>2699</v>
      </c>
      <c r="E246" s="116" t="s">
        <v>2700</v>
      </c>
      <c r="F246" s="115" t="s">
        <v>551</v>
      </c>
      <c r="G246" s="115" t="s">
        <v>552</v>
      </c>
      <c r="H246" s="115" t="s">
        <v>2701</v>
      </c>
      <c r="I246" s="116" t="s">
        <v>709</v>
      </c>
      <c r="J246" s="115" t="s">
        <v>2702</v>
      </c>
      <c r="K246" s="115" t="s">
        <v>2703</v>
      </c>
      <c r="L246" s="115" t="s">
        <v>899</v>
      </c>
      <c r="M246" s="115" t="s">
        <v>2704</v>
      </c>
      <c r="N246" s="115" t="s">
        <v>2703</v>
      </c>
      <c r="O246" s="115" t="s">
        <v>761</v>
      </c>
      <c r="P246" s="115" t="s">
        <v>2705</v>
      </c>
      <c r="Q246" s="115" t="s">
        <v>2706</v>
      </c>
      <c r="R246" s="115" t="s">
        <v>2719</v>
      </c>
      <c r="S246" s="115" t="s">
        <v>2720</v>
      </c>
      <c r="T246" s="115" t="s">
        <v>2721</v>
      </c>
      <c r="U246" s="115" t="s">
        <v>2722</v>
      </c>
      <c r="V246" s="115" t="s">
        <v>2723</v>
      </c>
      <c r="W246" s="115" t="s">
        <v>2724</v>
      </c>
      <c r="X246" s="115" t="s">
        <v>125</v>
      </c>
      <c r="Y246" s="115" t="s">
        <v>126</v>
      </c>
      <c r="Z246" s="117">
        <v>2000</v>
      </c>
      <c r="AA246" s="115" t="s">
        <v>127</v>
      </c>
      <c r="AB246" s="115" t="s">
        <v>2313</v>
      </c>
      <c r="AC246" s="117">
        <v>267</v>
      </c>
      <c r="AD246" s="117">
        <v>500</v>
      </c>
      <c r="AE246" s="117">
        <v>500</v>
      </c>
      <c r="AF246" s="117">
        <v>733</v>
      </c>
      <c r="AG246" s="118"/>
      <c r="AH246" s="118" t="s">
        <v>2725</v>
      </c>
      <c r="AI246" s="118" t="s">
        <v>2726</v>
      </c>
      <c r="AJ246" s="115" t="s">
        <v>2727</v>
      </c>
      <c r="AK246" s="115"/>
      <c r="AL246" s="115"/>
      <c r="AM246" s="116">
        <v>0</v>
      </c>
      <c r="AN246" s="119">
        <v>0</v>
      </c>
      <c r="AO246" s="120" t="s">
        <v>175</v>
      </c>
      <c r="AP246" s="116">
        <v>1563</v>
      </c>
      <c r="AQ246" s="119">
        <v>1</v>
      </c>
      <c r="AR246" s="120" t="s">
        <v>135</v>
      </c>
      <c r="AS246" s="116"/>
      <c r="AT246" s="121">
        <v>1</v>
      </c>
      <c r="AU246" s="120" t="s">
        <v>135</v>
      </c>
      <c r="AV246" s="117">
        <v>1563</v>
      </c>
      <c r="AW246" s="121">
        <v>0.78149999999999997</v>
      </c>
      <c r="AX246" s="120" t="s">
        <v>174</v>
      </c>
      <c r="AY246" s="122">
        <v>500000000</v>
      </c>
      <c r="AZ246" s="122">
        <v>0</v>
      </c>
      <c r="BA246" s="122">
        <v>0</v>
      </c>
      <c r="BB246" s="122">
        <v>0</v>
      </c>
      <c r="BC246" s="122">
        <v>0</v>
      </c>
      <c r="BD246" s="122">
        <v>0</v>
      </c>
      <c r="BE246" s="122">
        <v>2000000000</v>
      </c>
      <c r="BF246" s="122">
        <v>0</v>
      </c>
      <c r="BG246" s="122">
        <v>0</v>
      </c>
      <c r="BH246" s="122">
        <v>0</v>
      </c>
      <c r="BI246" s="122">
        <v>2500000000</v>
      </c>
      <c r="BJ246" s="122">
        <v>500000000</v>
      </c>
      <c r="BK246" s="122">
        <v>0</v>
      </c>
      <c r="BL246" s="122">
        <v>0</v>
      </c>
      <c r="BM246" s="122">
        <v>0</v>
      </c>
      <c r="BN246" s="122">
        <v>0</v>
      </c>
      <c r="BO246" s="122">
        <v>0</v>
      </c>
      <c r="BP246" s="122">
        <v>2000000000</v>
      </c>
      <c r="BQ246" s="122">
        <v>0</v>
      </c>
      <c r="BR246" s="122">
        <v>0</v>
      </c>
      <c r="BS246" s="122">
        <v>0</v>
      </c>
      <c r="BT246" s="122">
        <v>2500000000</v>
      </c>
      <c r="BU246" s="122">
        <v>500000000</v>
      </c>
      <c r="BV246" s="122">
        <v>0</v>
      </c>
      <c r="BW246" s="122">
        <v>0</v>
      </c>
      <c r="BX246" s="122">
        <v>0</v>
      </c>
      <c r="BY246" s="122">
        <v>0</v>
      </c>
      <c r="BZ246" s="122">
        <v>0</v>
      </c>
      <c r="CA246" s="122">
        <v>2000000000</v>
      </c>
      <c r="CB246" s="122">
        <v>0</v>
      </c>
      <c r="CC246" s="122">
        <v>0</v>
      </c>
      <c r="CD246" s="122">
        <v>0</v>
      </c>
      <c r="CE246" s="122">
        <v>2500000000</v>
      </c>
      <c r="CF246" s="122">
        <v>500000000</v>
      </c>
      <c r="CG246" s="122">
        <v>0</v>
      </c>
      <c r="CH246" s="122">
        <v>0</v>
      </c>
      <c r="CI246" s="122">
        <v>0</v>
      </c>
      <c r="CJ246" s="122">
        <v>0</v>
      </c>
      <c r="CK246" s="122">
        <v>0</v>
      </c>
      <c r="CL246" s="122">
        <v>2000000000</v>
      </c>
      <c r="CM246" s="122">
        <v>0</v>
      </c>
      <c r="CN246" s="122">
        <v>0</v>
      </c>
      <c r="CO246" s="122">
        <v>0</v>
      </c>
      <c r="CP246" s="122">
        <v>2500000000</v>
      </c>
      <c r="CQ246" s="122">
        <v>10000000000</v>
      </c>
      <c r="CR246" s="115" t="s">
        <v>2728</v>
      </c>
      <c r="CS246" s="115" t="s">
        <v>2729</v>
      </c>
    </row>
    <row r="247" spans="1:97" ht="70.349999999999994" hidden="1" customHeight="1" x14ac:dyDescent="0.25">
      <c r="A247" s="114" t="s">
        <v>2730</v>
      </c>
      <c r="B247" s="115" t="s">
        <v>139</v>
      </c>
      <c r="C247" s="115" t="s">
        <v>2299</v>
      </c>
      <c r="D247" s="115" t="s">
        <v>2699</v>
      </c>
      <c r="E247" s="116" t="s">
        <v>2700</v>
      </c>
      <c r="F247" s="115" t="s">
        <v>551</v>
      </c>
      <c r="G247" s="115" t="s">
        <v>552</v>
      </c>
      <c r="H247" s="115" t="s">
        <v>2701</v>
      </c>
      <c r="I247" s="116" t="s">
        <v>709</v>
      </c>
      <c r="J247" s="115" t="s">
        <v>2702</v>
      </c>
      <c r="K247" s="115" t="s">
        <v>2703</v>
      </c>
      <c r="L247" s="115" t="s">
        <v>899</v>
      </c>
      <c r="M247" s="115" t="s">
        <v>2704</v>
      </c>
      <c r="N247" s="115" t="s">
        <v>2703</v>
      </c>
      <c r="O247" s="115" t="s">
        <v>761</v>
      </c>
      <c r="P247" s="115" t="s">
        <v>2705</v>
      </c>
      <c r="Q247" s="115" t="s">
        <v>2706</v>
      </c>
      <c r="R247" s="115" t="s">
        <v>2731</v>
      </c>
      <c r="S247" s="115" t="s">
        <v>2732</v>
      </c>
      <c r="T247" s="115" t="s">
        <v>2733</v>
      </c>
      <c r="U247" s="115" t="s">
        <v>2734</v>
      </c>
      <c r="V247" s="115" t="s">
        <v>2735</v>
      </c>
      <c r="W247" s="115" t="s">
        <v>2375</v>
      </c>
      <c r="X247" s="115" t="s">
        <v>125</v>
      </c>
      <c r="Y247" s="115" t="s">
        <v>126</v>
      </c>
      <c r="Z247" s="117">
        <v>2000</v>
      </c>
      <c r="AA247" s="115" t="s">
        <v>127</v>
      </c>
      <c r="AB247" s="115" t="s">
        <v>2313</v>
      </c>
      <c r="AC247" s="117">
        <v>1296</v>
      </c>
      <c r="AD247" s="117">
        <v>304</v>
      </c>
      <c r="AE247" s="117">
        <v>200</v>
      </c>
      <c r="AF247" s="117">
        <v>200</v>
      </c>
      <c r="AG247" s="118" t="s">
        <v>2736</v>
      </c>
      <c r="AH247" s="118" t="s">
        <v>2737</v>
      </c>
      <c r="AI247" s="118" t="s">
        <v>2738</v>
      </c>
      <c r="AJ247" s="115" t="s">
        <v>2739</v>
      </c>
      <c r="AK247" s="115"/>
      <c r="AL247" s="115" t="s">
        <v>2740</v>
      </c>
      <c r="AM247" s="116">
        <v>280</v>
      </c>
      <c r="AN247" s="119">
        <v>0.2160493827160494</v>
      </c>
      <c r="AO247" s="120" t="s">
        <v>175</v>
      </c>
      <c r="AP247" s="116">
        <v>1314</v>
      </c>
      <c r="AQ247" s="119">
        <v>1</v>
      </c>
      <c r="AR247" s="120" t="s">
        <v>135</v>
      </c>
      <c r="AS247" s="116"/>
      <c r="AT247" s="121">
        <v>0</v>
      </c>
      <c r="AU247" s="120" t="s">
        <v>175</v>
      </c>
      <c r="AV247" s="117">
        <v>1594</v>
      </c>
      <c r="AW247" s="121">
        <v>0.79700000000000004</v>
      </c>
      <c r="AX247" s="120" t="s">
        <v>174</v>
      </c>
      <c r="AY247" s="122">
        <v>1013000000</v>
      </c>
      <c r="AZ247" s="122">
        <v>0</v>
      </c>
      <c r="BA247" s="122">
        <v>0</v>
      </c>
      <c r="BB247" s="122">
        <v>0</v>
      </c>
      <c r="BC247" s="122">
        <v>0</v>
      </c>
      <c r="BD247" s="122">
        <v>0</v>
      </c>
      <c r="BE247" s="122">
        <v>0</v>
      </c>
      <c r="BF247" s="122">
        <v>0</v>
      </c>
      <c r="BG247" s="122">
        <v>0</v>
      </c>
      <c r="BH247" s="122">
        <v>0</v>
      </c>
      <c r="BI247" s="122">
        <v>1013000000</v>
      </c>
      <c r="BJ247" s="122">
        <v>200000000</v>
      </c>
      <c r="BK247" s="122">
        <v>0</v>
      </c>
      <c r="BL247" s="122">
        <v>0</v>
      </c>
      <c r="BM247" s="122">
        <v>0</v>
      </c>
      <c r="BN247" s="122">
        <v>0</v>
      </c>
      <c r="BO247" s="122">
        <v>0</v>
      </c>
      <c r="BP247" s="122">
        <v>0</v>
      </c>
      <c r="BQ247" s="122">
        <v>0</v>
      </c>
      <c r="BR247" s="122">
        <v>0</v>
      </c>
      <c r="BS247" s="122">
        <v>0</v>
      </c>
      <c r="BT247" s="122">
        <v>200000000</v>
      </c>
      <c r="BU247" s="122">
        <v>150000000</v>
      </c>
      <c r="BV247" s="122">
        <v>0</v>
      </c>
      <c r="BW247" s="122">
        <v>0</v>
      </c>
      <c r="BX247" s="122">
        <v>0</v>
      </c>
      <c r="BY247" s="122">
        <v>0</v>
      </c>
      <c r="BZ247" s="122">
        <v>0</v>
      </c>
      <c r="CA247" s="122">
        <v>0</v>
      </c>
      <c r="CB247" s="122">
        <v>0</v>
      </c>
      <c r="CC247" s="122">
        <v>0</v>
      </c>
      <c r="CD247" s="122">
        <v>0</v>
      </c>
      <c r="CE247" s="122">
        <v>150000000</v>
      </c>
      <c r="CF247" s="122">
        <v>150000000</v>
      </c>
      <c r="CG247" s="122">
        <v>0</v>
      </c>
      <c r="CH247" s="122">
        <v>0</v>
      </c>
      <c r="CI247" s="122">
        <v>0</v>
      </c>
      <c r="CJ247" s="122">
        <v>0</v>
      </c>
      <c r="CK247" s="122">
        <v>0</v>
      </c>
      <c r="CL247" s="122">
        <v>0</v>
      </c>
      <c r="CM247" s="122">
        <v>0</v>
      </c>
      <c r="CN247" s="122">
        <v>0</v>
      </c>
      <c r="CO247" s="122">
        <v>0</v>
      </c>
      <c r="CP247" s="122">
        <v>150000000</v>
      </c>
      <c r="CQ247" s="122">
        <v>1513000000</v>
      </c>
      <c r="CR247" s="115" t="s">
        <v>2741</v>
      </c>
      <c r="CS247" s="115" t="s">
        <v>2742</v>
      </c>
    </row>
    <row r="248" spans="1:97" ht="85.5" hidden="1" customHeight="1" x14ac:dyDescent="0.25">
      <c r="A248" s="114" t="s">
        <v>2743</v>
      </c>
      <c r="B248" s="115" t="s">
        <v>179</v>
      </c>
      <c r="C248" s="115" t="s">
        <v>2299</v>
      </c>
      <c r="D248" s="115" t="s">
        <v>2699</v>
      </c>
      <c r="E248" s="116" t="s">
        <v>2700</v>
      </c>
      <c r="F248" s="115" t="s">
        <v>551</v>
      </c>
      <c r="G248" s="115" t="s">
        <v>552</v>
      </c>
      <c r="H248" s="115" t="s">
        <v>2701</v>
      </c>
      <c r="I248" s="116" t="s">
        <v>709</v>
      </c>
      <c r="J248" s="115" t="s">
        <v>2702</v>
      </c>
      <c r="K248" s="115" t="s">
        <v>2703</v>
      </c>
      <c r="L248" s="115" t="s">
        <v>899</v>
      </c>
      <c r="M248" s="115" t="s">
        <v>2704</v>
      </c>
      <c r="N248" s="115" t="s">
        <v>2703</v>
      </c>
      <c r="O248" s="115" t="s">
        <v>761</v>
      </c>
      <c r="P248" s="115" t="s">
        <v>2705</v>
      </c>
      <c r="Q248" s="115" t="s">
        <v>2706</v>
      </c>
      <c r="R248" s="115" t="s">
        <v>2744</v>
      </c>
      <c r="S248" s="115" t="s">
        <v>2745</v>
      </c>
      <c r="T248" s="115" t="s">
        <v>2746</v>
      </c>
      <c r="U248" s="115" t="s">
        <v>2747</v>
      </c>
      <c r="V248" s="115" t="s">
        <v>2748</v>
      </c>
      <c r="W248" s="115" t="s">
        <v>2749</v>
      </c>
      <c r="X248" s="115" t="s">
        <v>125</v>
      </c>
      <c r="Y248" s="115" t="s">
        <v>126</v>
      </c>
      <c r="Z248" s="117">
        <v>60</v>
      </c>
      <c r="AA248" s="115" t="s">
        <v>127</v>
      </c>
      <c r="AB248" s="115" t="s">
        <v>2313</v>
      </c>
      <c r="AC248" s="117">
        <v>0</v>
      </c>
      <c r="AD248" s="117">
        <v>20</v>
      </c>
      <c r="AE248" s="117">
        <v>20</v>
      </c>
      <c r="AF248" s="117">
        <v>20</v>
      </c>
      <c r="AG248" s="118"/>
      <c r="AH248" s="118" t="s">
        <v>2750</v>
      </c>
      <c r="AI248" s="118" t="s">
        <v>2751</v>
      </c>
      <c r="AJ248" s="115" t="s">
        <v>2752</v>
      </c>
      <c r="AK248" s="115"/>
      <c r="AL248" s="115" t="s">
        <v>2753</v>
      </c>
      <c r="AM248" s="116"/>
      <c r="AN248" s="119"/>
      <c r="AO248" s="120"/>
      <c r="AP248" s="116">
        <v>24</v>
      </c>
      <c r="AQ248" s="119">
        <v>1</v>
      </c>
      <c r="AR248" s="120" t="s">
        <v>135</v>
      </c>
      <c r="AS248" s="116"/>
      <c r="AT248" s="121">
        <v>0</v>
      </c>
      <c r="AU248" s="120" t="s">
        <v>175</v>
      </c>
      <c r="AV248" s="117">
        <v>24</v>
      </c>
      <c r="AW248" s="121">
        <v>0.4</v>
      </c>
      <c r="AX248" s="120" t="s">
        <v>235</v>
      </c>
      <c r="AY248" s="122">
        <v>100000000</v>
      </c>
      <c r="AZ248" s="122">
        <v>0</v>
      </c>
      <c r="BA248" s="122">
        <v>0</v>
      </c>
      <c r="BB248" s="122">
        <v>0</v>
      </c>
      <c r="BC248" s="122">
        <v>0</v>
      </c>
      <c r="BD248" s="122">
        <v>0</v>
      </c>
      <c r="BE248" s="122">
        <v>0</v>
      </c>
      <c r="BF248" s="122">
        <v>0</v>
      </c>
      <c r="BG248" s="122">
        <v>0</v>
      </c>
      <c r="BH248" s="122">
        <v>0</v>
      </c>
      <c r="BI248" s="122">
        <v>100000000</v>
      </c>
      <c r="BJ248" s="122">
        <v>100000000</v>
      </c>
      <c r="BK248" s="122">
        <v>0</v>
      </c>
      <c r="BL248" s="122">
        <v>0</v>
      </c>
      <c r="BM248" s="122">
        <v>0</v>
      </c>
      <c r="BN248" s="122">
        <v>0</v>
      </c>
      <c r="BO248" s="122">
        <v>0</v>
      </c>
      <c r="BP248" s="122">
        <v>0</v>
      </c>
      <c r="BQ248" s="122">
        <v>0</v>
      </c>
      <c r="BR248" s="122">
        <v>0</v>
      </c>
      <c r="BS248" s="122">
        <v>0</v>
      </c>
      <c r="BT248" s="122">
        <v>100000000</v>
      </c>
      <c r="BU248" s="122">
        <v>100000000</v>
      </c>
      <c r="BV248" s="122">
        <v>0</v>
      </c>
      <c r="BW248" s="122">
        <v>0</v>
      </c>
      <c r="BX248" s="122">
        <v>0</v>
      </c>
      <c r="BY248" s="122">
        <v>0</v>
      </c>
      <c r="BZ248" s="122">
        <v>0</v>
      </c>
      <c r="CA248" s="122">
        <v>0</v>
      </c>
      <c r="CB248" s="122">
        <v>0</v>
      </c>
      <c r="CC248" s="122">
        <v>0</v>
      </c>
      <c r="CD248" s="122">
        <v>0</v>
      </c>
      <c r="CE248" s="122">
        <v>100000000</v>
      </c>
      <c r="CF248" s="122">
        <v>100000000</v>
      </c>
      <c r="CG248" s="122">
        <v>0</v>
      </c>
      <c r="CH248" s="122">
        <v>0</v>
      </c>
      <c r="CI248" s="122">
        <v>0</v>
      </c>
      <c r="CJ248" s="122">
        <v>0</v>
      </c>
      <c r="CK248" s="122">
        <v>0</v>
      </c>
      <c r="CL248" s="122">
        <v>0</v>
      </c>
      <c r="CM248" s="122">
        <v>0</v>
      </c>
      <c r="CN248" s="122">
        <v>0</v>
      </c>
      <c r="CO248" s="122">
        <v>0</v>
      </c>
      <c r="CP248" s="122">
        <v>100000000</v>
      </c>
      <c r="CQ248" s="122">
        <v>400000000</v>
      </c>
      <c r="CR248" s="115"/>
      <c r="CS248" s="115" t="s">
        <v>2754</v>
      </c>
    </row>
    <row r="249" spans="1:97" ht="70.349999999999994" hidden="1" customHeight="1" x14ac:dyDescent="0.25">
      <c r="A249" s="114" t="s">
        <v>2755</v>
      </c>
      <c r="B249" s="115" t="s">
        <v>254</v>
      </c>
      <c r="C249" s="115" t="s">
        <v>2299</v>
      </c>
      <c r="D249" s="115" t="s">
        <v>2699</v>
      </c>
      <c r="E249" s="116" t="s">
        <v>2700</v>
      </c>
      <c r="F249" s="115" t="s">
        <v>551</v>
      </c>
      <c r="G249" s="115" t="s">
        <v>552</v>
      </c>
      <c r="H249" s="115" t="s">
        <v>2701</v>
      </c>
      <c r="I249" s="116" t="s">
        <v>709</v>
      </c>
      <c r="J249" s="115" t="s">
        <v>2702</v>
      </c>
      <c r="K249" s="115" t="s">
        <v>2703</v>
      </c>
      <c r="L249" s="115" t="s">
        <v>899</v>
      </c>
      <c r="M249" s="115" t="s">
        <v>2704</v>
      </c>
      <c r="N249" s="115" t="s">
        <v>2703</v>
      </c>
      <c r="O249" s="115" t="s">
        <v>761</v>
      </c>
      <c r="P249" s="115" t="s">
        <v>2705</v>
      </c>
      <c r="Q249" s="115" t="s">
        <v>2706</v>
      </c>
      <c r="R249" s="115" t="s">
        <v>2756</v>
      </c>
      <c r="S249" s="115" t="s">
        <v>2757</v>
      </c>
      <c r="T249" s="115" t="s">
        <v>2758</v>
      </c>
      <c r="U249" s="115" t="s">
        <v>2759</v>
      </c>
      <c r="V249" s="115" t="s">
        <v>2760</v>
      </c>
      <c r="W249" s="115" t="s">
        <v>2761</v>
      </c>
      <c r="X249" s="115" t="s">
        <v>125</v>
      </c>
      <c r="Y249" s="115" t="s">
        <v>126</v>
      </c>
      <c r="Z249" s="117">
        <v>3000</v>
      </c>
      <c r="AA249" s="115" t="s">
        <v>127</v>
      </c>
      <c r="AB249" s="115" t="s">
        <v>2313</v>
      </c>
      <c r="AC249" s="117">
        <v>0</v>
      </c>
      <c r="AD249" s="117">
        <v>1000</v>
      </c>
      <c r="AE249" s="117">
        <v>1000</v>
      </c>
      <c r="AF249" s="117">
        <v>1000</v>
      </c>
      <c r="AG249" s="118"/>
      <c r="AH249" s="118" t="s">
        <v>2762</v>
      </c>
      <c r="AI249" s="118" t="s">
        <v>2763</v>
      </c>
      <c r="AJ249" s="115" t="s">
        <v>2764</v>
      </c>
      <c r="AK249" s="115" t="s">
        <v>2765</v>
      </c>
      <c r="AL249" s="115"/>
      <c r="AM249" s="116"/>
      <c r="AN249" s="119"/>
      <c r="AO249" s="120"/>
      <c r="AP249" s="116">
        <v>548</v>
      </c>
      <c r="AQ249" s="119">
        <v>0.54800000000000004</v>
      </c>
      <c r="AR249" s="120" t="s">
        <v>235</v>
      </c>
      <c r="AS249" s="116">
        <v>32</v>
      </c>
      <c r="AT249" s="121">
        <v>3.2000000000000001E-2</v>
      </c>
      <c r="AU249" s="120" t="s">
        <v>175</v>
      </c>
      <c r="AV249" s="117">
        <v>580</v>
      </c>
      <c r="AW249" s="121">
        <v>0.19333333333333333</v>
      </c>
      <c r="AX249" s="120" t="s">
        <v>175</v>
      </c>
      <c r="AY249" s="122">
        <v>0</v>
      </c>
      <c r="AZ249" s="122">
        <v>0</v>
      </c>
      <c r="BA249" s="122">
        <v>0</v>
      </c>
      <c r="BB249" s="122">
        <v>0</v>
      </c>
      <c r="BC249" s="122">
        <v>0</v>
      </c>
      <c r="BD249" s="122">
        <v>0</v>
      </c>
      <c r="BE249" s="122">
        <v>10000000000</v>
      </c>
      <c r="BF249" s="122">
        <v>0</v>
      </c>
      <c r="BG249" s="122">
        <v>3000000000</v>
      </c>
      <c r="BH249" s="122">
        <v>0</v>
      </c>
      <c r="BI249" s="122">
        <v>13000000000</v>
      </c>
      <c r="BJ249" s="122">
        <v>0</v>
      </c>
      <c r="BK249" s="122">
        <v>0</v>
      </c>
      <c r="BL249" s="122">
        <v>0</v>
      </c>
      <c r="BM249" s="122">
        <v>0</v>
      </c>
      <c r="BN249" s="122">
        <v>0</v>
      </c>
      <c r="BO249" s="122">
        <v>0</v>
      </c>
      <c r="BP249" s="122">
        <v>0</v>
      </c>
      <c r="BQ249" s="122">
        <v>0</v>
      </c>
      <c r="BR249" s="122">
        <v>0</v>
      </c>
      <c r="BS249" s="122">
        <v>0</v>
      </c>
      <c r="BT249" s="122">
        <v>0</v>
      </c>
      <c r="BU249" s="122">
        <v>0</v>
      </c>
      <c r="BV249" s="122">
        <v>0</v>
      </c>
      <c r="BW249" s="122">
        <v>0</v>
      </c>
      <c r="BX249" s="122">
        <v>0</v>
      </c>
      <c r="BY249" s="122">
        <v>0</v>
      </c>
      <c r="BZ249" s="122">
        <v>0</v>
      </c>
      <c r="CA249" s="122">
        <v>0</v>
      </c>
      <c r="CB249" s="122">
        <v>0</v>
      </c>
      <c r="CC249" s="122">
        <v>1000000000</v>
      </c>
      <c r="CD249" s="122">
        <v>0</v>
      </c>
      <c r="CE249" s="122">
        <v>1000000000</v>
      </c>
      <c r="CF249" s="122">
        <v>0</v>
      </c>
      <c r="CG249" s="122">
        <v>0</v>
      </c>
      <c r="CH249" s="122">
        <v>0</v>
      </c>
      <c r="CI249" s="122">
        <v>0</v>
      </c>
      <c r="CJ249" s="122">
        <v>0</v>
      </c>
      <c r="CK249" s="122">
        <v>0</v>
      </c>
      <c r="CL249" s="122">
        <v>0</v>
      </c>
      <c r="CM249" s="122">
        <v>0</v>
      </c>
      <c r="CN249" s="122">
        <v>0</v>
      </c>
      <c r="CO249" s="122">
        <v>0</v>
      </c>
      <c r="CP249" s="122">
        <v>0</v>
      </c>
      <c r="CQ249" s="122">
        <v>14000000000</v>
      </c>
      <c r="CR249" s="115" t="s">
        <v>2766</v>
      </c>
      <c r="CS249" s="115" t="s">
        <v>2767</v>
      </c>
    </row>
    <row r="250" spans="1:97" ht="70.349999999999994" hidden="1" customHeight="1" x14ac:dyDescent="0.25">
      <c r="A250" s="114" t="s">
        <v>2768</v>
      </c>
      <c r="B250" s="115" t="s">
        <v>374</v>
      </c>
      <c r="C250" s="115" t="s">
        <v>2299</v>
      </c>
      <c r="D250" s="115" t="s">
        <v>2699</v>
      </c>
      <c r="E250" s="116" t="s">
        <v>2700</v>
      </c>
      <c r="F250" s="115" t="s">
        <v>551</v>
      </c>
      <c r="G250" s="115" t="s">
        <v>552</v>
      </c>
      <c r="H250" s="115" t="s">
        <v>2701</v>
      </c>
      <c r="I250" s="116" t="s">
        <v>709</v>
      </c>
      <c r="J250" s="115" t="s">
        <v>2702</v>
      </c>
      <c r="K250" s="115" t="s">
        <v>2703</v>
      </c>
      <c r="L250" s="115" t="s">
        <v>899</v>
      </c>
      <c r="M250" s="115" t="s">
        <v>2704</v>
      </c>
      <c r="N250" s="115" t="s">
        <v>2703</v>
      </c>
      <c r="O250" s="115" t="s">
        <v>761</v>
      </c>
      <c r="P250" s="115" t="s">
        <v>2705</v>
      </c>
      <c r="Q250" s="115" t="s">
        <v>2706</v>
      </c>
      <c r="R250" s="115" t="s">
        <v>561</v>
      </c>
      <c r="S250" s="115" t="s">
        <v>2769</v>
      </c>
      <c r="T250" s="115" t="s">
        <v>1137</v>
      </c>
      <c r="U250" s="115" t="s">
        <v>2770</v>
      </c>
      <c r="V250" s="115" t="s">
        <v>1139</v>
      </c>
      <c r="W250" s="115" t="s">
        <v>530</v>
      </c>
      <c r="X250" s="115" t="s">
        <v>247</v>
      </c>
      <c r="Y250" s="115" t="s">
        <v>126</v>
      </c>
      <c r="Z250" s="117">
        <v>1</v>
      </c>
      <c r="AA250" s="115" t="s">
        <v>127</v>
      </c>
      <c r="AB250" s="115" t="s">
        <v>2313</v>
      </c>
      <c r="AC250" s="117">
        <v>1</v>
      </c>
      <c r="AD250" s="117">
        <v>0</v>
      </c>
      <c r="AE250" s="117">
        <v>0</v>
      </c>
      <c r="AF250" s="117">
        <v>0</v>
      </c>
      <c r="AG250" s="118" t="s">
        <v>2771</v>
      </c>
      <c r="AH250" s="118"/>
      <c r="AI250" s="118"/>
      <c r="AJ250" s="115"/>
      <c r="AK250" s="115"/>
      <c r="AL250" s="115"/>
      <c r="AM250" s="116">
        <v>1</v>
      </c>
      <c r="AN250" s="119">
        <v>1</v>
      </c>
      <c r="AO250" s="120" t="s">
        <v>135</v>
      </c>
      <c r="AP250" s="116"/>
      <c r="AQ250" s="119"/>
      <c r="AR250" s="120"/>
      <c r="AS250" s="116"/>
      <c r="AT250" s="121"/>
      <c r="AU250" s="120"/>
      <c r="AV250" s="117">
        <v>1</v>
      </c>
      <c r="AW250" s="121">
        <v>1</v>
      </c>
      <c r="AX250" s="120" t="s">
        <v>135</v>
      </c>
      <c r="AY250" s="122">
        <v>150000000</v>
      </c>
      <c r="AZ250" s="122">
        <v>0</v>
      </c>
      <c r="BA250" s="122">
        <v>0</v>
      </c>
      <c r="BB250" s="122">
        <v>0</v>
      </c>
      <c r="BC250" s="122">
        <v>0</v>
      </c>
      <c r="BD250" s="122">
        <v>0</v>
      </c>
      <c r="BE250" s="122">
        <v>0</v>
      </c>
      <c r="BF250" s="122">
        <v>0</v>
      </c>
      <c r="BG250" s="122">
        <v>0</v>
      </c>
      <c r="BH250" s="122">
        <v>0</v>
      </c>
      <c r="BI250" s="122">
        <v>150000000</v>
      </c>
      <c r="BJ250" s="122">
        <v>0</v>
      </c>
      <c r="BK250" s="122">
        <v>0</v>
      </c>
      <c r="BL250" s="122">
        <v>0</v>
      </c>
      <c r="BM250" s="122">
        <v>0</v>
      </c>
      <c r="BN250" s="122">
        <v>0</v>
      </c>
      <c r="BO250" s="122">
        <v>0</v>
      </c>
      <c r="BP250" s="122">
        <v>0</v>
      </c>
      <c r="BQ250" s="122">
        <v>0</v>
      </c>
      <c r="BR250" s="122">
        <v>0</v>
      </c>
      <c r="BS250" s="122">
        <v>0</v>
      </c>
      <c r="BT250" s="122">
        <v>0</v>
      </c>
      <c r="BU250" s="122">
        <v>0</v>
      </c>
      <c r="BV250" s="122">
        <v>0</v>
      </c>
      <c r="BW250" s="122">
        <v>0</v>
      </c>
      <c r="BX250" s="122">
        <v>0</v>
      </c>
      <c r="BY250" s="122">
        <v>0</v>
      </c>
      <c r="BZ250" s="122">
        <v>0</v>
      </c>
      <c r="CA250" s="122">
        <v>0</v>
      </c>
      <c r="CB250" s="122">
        <v>0</v>
      </c>
      <c r="CC250" s="122">
        <v>0</v>
      </c>
      <c r="CD250" s="122">
        <v>0</v>
      </c>
      <c r="CE250" s="122">
        <v>0</v>
      </c>
      <c r="CF250" s="122">
        <v>0</v>
      </c>
      <c r="CG250" s="122">
        <v>0</v>
      </c>
      <c r="CH250" s="122">
        <v>0</v>
      </c>
      <c r="CI250" s="122">
        <v>0</v>
      </c>
      <c r="CJ250" s="122">
        <v>0</v>
      </c>
      <c r="CK250" s="122">
        <v>0</v>
      </c>
      <c r="CL250" s="122">
        <v>0</v>
      </c>
      <c r="CM250" s="122">
        <v>0</v>
      </c>
      <c r="CN250" s="122">
        <v>0</v>
      </c>
      <c r="CO250" s="122">
        <v>0</v>
      </c>
      <c r="CP250" s="122">
        <v>0</v>
      </c>
      <c r="CQ250" s="122">
        <v>150000000</v>
      </c>
      <c r="CR250" s="115" t="s">
        <v>2772</v>
      </c>
      <c r="CS250" s="115" t="s">
        <v>2773</v>
      </c>
    </row>
    <row r="251" spans="1:97" ht="70.349999999999994" hidden="1" customHeight="1" x14ac:dyDescent="0.25">
      <c r="A251" s="114" t="s">
        <v>2774</v>
      </c>
      <c r="B251" s="115" t="s">
        <v>444</v>
      </c>
      <c r="C251" s="115" t="s">
        <v>2299</v>
      </c>
      <c r="D251" s="115" t="s">
        <v>2699</v>
      </c>
      <c r="E251" s="116" t="s">
        <v>2700</v>
      </c>
      <c r="F251" s="115" t="s">
        <v>551</v>
      </c>
      <c r="G251" s="115" t="s">
        <v>552</v>
      </c>
      <c r="H251" s="115" t="s">
        <v>2701</v>
      </c>
      <c r="I251" s="116" t="s">
        <v>709</v>
      </c>
      <c r="J251" s="115" t="s">
        <v>2702</v>
      </c>
      <c r="K251" s="115" t="s">
        <v>2703</v>
      </c>
      <c r="L251" s="115" t="s">
        <v>899</v>
      </c>
      <c r="M251" s="115" t="s">
        <v>2704</v>
      </c>
      <c r="N251" s="115" t="s">
        <v>2703</v>
      </c>
      <c r="O251" s="115" t="s">
        <v>761</v>
      </c>
      <c r="P251" s="115" t="s">
        <v>2705</v>
      </c>
      <c r="Q251" s="115" t="s">
        <v>2706</v>
      </c>
      <c r="R251" s="115" t="s">
        <v>2775</v>
      </c>
      <c r="S251" s="115" t="s">
        <v>2776</v>
      </c>
      <c r="T251" s="115" t="s">
        <v>2777</v>
      </c>
      <c r="U251" s="115" t="s">
        <v>2778</v>
      </c>
      <c r="V251" s="115" t="s">
        <v>2779</v>
      </c>
      <c r="W251" s="115" t="s">
        <v>278</v>
      </c>
      <c r="X251" s="115" t="s">
        <v>125</v>
      </c>
      <c r="Y251" s="115" t="s">
        <v>126</v>
      </c>
      <c r="Z251" s="117">
        <v>3000</v>
      </c>
      <c r="AA251" s="115" t="s">
        <v>127</v>
      </c>
      <c r="AB251" s="115" t="s">
        <v>2313</v>
      </c>
      <c r="AC251" s="117">
        <v>0</v>
      </c>
      <c r="AD251" s="117">
        <v>0</v>
      </c>
      <c r="AE251" s="117">
        <v>1500</v>
      </c>
      <c r="AF251" s="117">
        <v>1500</v>
      </c>
      <c r="AG251" s="118"/>
      <c r="AH251" s="118" t="s">
        <v>2780</v>
      </c>
      <c r="AI251" s="118"/>
      <c r="AJ251" s="115" t="s">
        <v>2781</v>
      </c>
      <c r="AK251" s="115"/>
      <c r="AL251" s="115"/>
      <c r="AM251" s="116"/>
      <c r="AN251" s="119"/>
      <c r="AO251" s="120"/>
      <c r="AP251" s="116">
        <v>0</v>
      </c>
      <c r="AQ251" s="119"/>
      <c r="AR251" s="120"/>
      <c r="AS251" s="116"/>
      <c r="AT251" s="121">
        <v>0</v>
      </c>
      <c r="AU251" s="120" t="s">
        <v>175</v>
      </c>
      <c r="AV251" s="117">
        <v>0</v>
      </c>
      <c r="AW251" s="121">
        <v>0</v>
      </c>
      <c r="AX251" s="120" t="s">
        <v>175</v>
      </c>
      <c r="AY251" s="122">
        <v>1000000000</v>
      </c>
      <c r="AZ251" s="122">
        <v>0</v>
      </c>
      <c r="BA251" s="122">
        <v>0</v>
      </c>
      <c r="BB251" s="122">
        <v>0</v>
      </c>
      <c r="BC251" s="122">
        <v>0</v>
      </c>
      <c r="BD251" s="122">
        <v>0</v>
      </c>
      <c r="BE251" s="122">
        <v>15000000000</v>
      </c>
      <c r="BF251" s="122">
        <v>0</v>
      </c>
      <c r="BG251" s="122">
        <v>0</v>
      </c>
      <c r="BH251" s="122">
        <v>0</v>
      </c>
      <c r="BI251" s="122">
        <v>16000000000</v>
      </c>
      <c r="BJ251" s="122">
        <v>0</v>
      </c>
      <c r="BK251" s="122">
        <v>0</v>
      </c>
      <c r="BL251" s="122">
        <v>0</v>
      </c>
      <c r="BM251" s="122">
        <v>0</v>
      </c>
      <c r="BN251" s="122">
        <v>0</v>
      </c>
      <c r="BO251" s="122">
        <v>0</v>
      </c>
      <c r="BP251" s="122">
        <v>10000000000</v>
      </c>
      <c r="BQ251" s="122">
        <v>0</v>
      </c>
      <c r="BR251" s="122">
        <v>0</v>
      </c>
      <c r="BS251" s="122">
        <v>0</v>
      </c>
      <c r="BT251" s="122">
        <v>10000000000</v>
      </c>
      <c r="BU251" s="122">
        <v>0</v>
      </c>
      <c r="BV251" s="122">
        <v>0</v>
      </c>
      <c r="BW251" s="122">
        <v>0</v>
      </c>
      <c r="BX251" s="122">
        <v>0</v>
      </c>
      <c r="BY251" s="122">
        <v>0</v>
      </c>
      <c r="BZ251" s="122">
        <v>0</v>
      </c>
      <c r="CA251" s="122">
        <v>0</v>
      </c>
      <c r="CB251" s="122">
        <v>0</v>
      </c>
      <c r="CC251" s="122">
        <v>0</v>
      </c>
      <c r="CD251" s="122">
        <v>0</v>
      </c>
      <c r="CE251" s="122">
        <v>0</v>
      </c>
      <c r="CF251" s="122">
        <v>0</v>
      </c>
      <c r="CG251" s="122">
        <v>0</v>
      </c>
      <c r="CH251" s="122">
        <v>0</v>
      </c>
      <c r="CI251" s="122">
        <v>0</v>
      </c>
      <c r="CJ251" s="122">
        <v>0</v>
      </c>
      <c r="CK251" s="122">
        <v>0</v>
      </c>
      <c r="CL251" s="122">
        <v>0</v>
      </c>
      <c r="CM251" s="122">
        <v>0</v>
      </c>
      <c r="CN251" s="122">
        <v>0</v>
      </c>
      <c r="CO251" s="122">
        <v>0</v>
      </c>
      <c r="CP251" s="122">
        <v>0</v>
      </c>
      <c r="CQ251" s="122">
        <v>26000000000</v>
      </c>
      <c r="CR251" s="115"/>
      <c r="CS251" s="115" t="s">
        <v>2782</v>
      </c>
    </row>
    <row r="252" spans="1:97" ht="70.349999999999994" hidden="1" customHeight="1" x14ac:dyDescent="0.25">
      <c r="A252" s="114" t="s">
        <v>2783</v>
      </c>
      <c r="B252" s="115" t="s">
        <v>113</v>
      </c>
      <c r="C252" s="115" t="s">
        <v>2299</v>
      </c>
      <c r="D252" s="115" t="s">
        <v>2784</v>
      </c>
      <c r="E252" s="116" t="s">
        <v>1632</v>
      </c>
      <c r="F252" s="115" t="s">
        <v>126</v>
      </c>
      <c r="G252" s="115" t="s">
        <v>108</v>
      </c>
      <c r="H252" s="115" t="s">
        <v>2785</v>
      </c>
      <c r="I252" s="116" t="s">
        <v>2786</v>
      </c>
      <c r="J252" s="115" t="s">
        <v>2702</v>
      </c>
      <c r="K252" s="115" t="s">
        <v>2703</v>
      </c>
      <c r="L252" s="115" t="s">
        <v>912</v>
      </c>
      <c r="M252" s="115" t="s">
        <v>2787</v>
      </c>
      <c r="N252" s="115" t="s">
        <v>2703</v>
      </c>
      <c r="O252" s="115" t="s">
        <v>761</v>
      </c>
      <c r="P252" s="115" t="s">
        <v>2788</v>
      </c>
      <c r="Q252" s="115" t="s">
        <v>2789</v>
      </c>
      <c r="R252" s="115" t="s">
        <v>2790</v>
      </c>
      <c r="S252" s="115" t="s">
        <v>2791</v>
      </c>
      <c r="T252" s="115" t="s">
        <v>2792</v>
      </c>
      <c r="U252" s="115" t="s">
        <v>2793</v>
      </c>
      <c r="V252" s="115" t="s">
        <v>2794</v>
      </c>
      <c r="W252" s="115" t="s">
        <v>2795</v>
      </c>
      <c r="X252" s="115" t="s">
        <v>125</v>
      </c>
      <c r="Y252" s="115" t="s">
        <v>126</v>
      </c>
      <c r="Z252" s="117">
        <v>3000</v>
      </c>
      <c r="AA252" s="115" t="s">
        <v>127</v>
      </c>
      <c r="AB252" s="115" t="s">
        <v>2313</v>
      </c>
      <c r="AC252" s="117">
        <v>0</v>
      </c>
      <c r="AD252" s="117">
        <v>1000</v>
      </c>
      <c r="AE252" s="117">
        <v>1000</v>
      </c>
      <c r="AF252" s="117">
        <v>1000</v>
      </c>
      <c r="AG252" s="118"/>
      <c r="AH252" s="118" t="s">
        <v>2796</v>
      </c>
      <c r="AI252" s="118"/>
      <c r="AJ252" s="115" t="s">
        <v>2797</v>
      </c>
      <c r="AK252" s="115"/>
      <c r="AL252" s="115" t="s">
        <v>2798</v>
      </c>
      <c r="AM252" s="116"/>
      <c r="AN252" s="119"/>
      <c r="AO252" s="120"/>
      <c r="AP252" s="116">
        <v>0</v>
      </c>
      <c r="AQ252" s="119">
        <v>0</v>
      </c>
      <c r="AR252" s="120" t="s">
        <v>175</v>
      </c>
      <c r="AS252" s="116"/>
      <c r="AT252" s="121">
        <v>0</v>
      </c>
      <c r="AU252" s="120" t="s">
        <v>175</v>
      </c>
      <c r="AV252" s="117">
        <v>0</v>
      </c>
      <c r="AW252" s="121">
        <v>0</v>
      </c>
      <c r="AX252" s="120" t="s">
        <v>175</v>
      </c>
      <c r="AY252" s="122">
        <v>100000000</v>
      </c>
      <c r="AZ252" s="122">
        <v>0</v>
      </c>
      <c r="BA252" s="122">
        <v>0</v>
      </c>
      <c r="BB252" s="122">
        <v>0</v>
      </c>
      <c r="BC252" s="122">
        <v>0</v>
      </c>
      <c r="BD252" s="122">
        <v>0</v>
      </c>
      <c r="BE252" s="122">
        <v>500000000</v>
      </c>
      <c r="BF252" s="122">
        <v>0</v>
      </c>
      <c r="BG252" s="122">
        <v>0</v>
      </c>
      <c r="BH252" s="122">
        <v>0</v>
      </c>
      <c r="BI252" s="122">
        <v>600000000</v>
      </c>
      <c r="BJ252" s="122">
        <v>100000000</v>
      </c>
      <c r="BK252" s="122">
        <v>0</v>
      </c>
      <c r="BL252" s="122">
        <v>0</v>
      </c>
      <c r="BM252" s="122">
        <v>0</v>
      </c>
      <c r="BN252" s="122">
        <v>0</v>
      </c>
      <c r="BO252" s="122">
        <v>0</v>
      </c>
      <c r="BP252" s="122">
        <v>500000000</v>
      </c>
      <c r="BQ252" s="122">
        <v>0</v>
      </c>
      <c r="BR252" s="122">
        <v>0</v>
      </c>
      <c r="BS252" s="122">
        <v>0</v>
      </c>
      <c r="BT252" s="122">
        <v>600000000</v>
      </c>
      <c r="BU252" s="122">
        <v>100000000</v>
      </c>
      <c r="BV252" s="122">
        <v>0</v>
      </c>
      <c r="BW252" s="122">
        <v>0</v>
      </c>
      <c r="BX252" s="122">
        <v>0</v>
      </c>
      <c r="BY252" s="122">
        <v>0</v>
      </c>
      <c r="BZ252" s="122">
        <v>0</v>
      </c>
      <c r="CA252" s="122">
        <v>500000000</v>
      </c>
      <c r="CB252" s="122">
        <v>0</v>
      </c>
      <c r="CC252" s="122">
        <v>0</v>
      </c>
      <c r="CD252" s="122">
        <v>0</v>
      </c>
      <c r="CE252" s="122">
        <v>600000000</v>
      </c>
      <c r="CF252" s="122">
        <v>100000000</v>
      </c>
      <c r="CG252" s="122">
        <v>0</v>
      </c>
      <c r="CH252" s="122">
        <v>0</v>
      </c>
      <c r="CI252" s="122">
        <v>0</v>
      </c>
      <c r="CJ252" s="122">
        <v>0</v>
      </c>
      <c r="CK252" s="122">
        <v>0</v>
      </c>
      <c r="CL252" s="122">
        <v>500000000</v>
      </c>
      <c r="CM252" s="122">
        <v>0</v>
      </c>
      <c r="CN252" s="122">
        <v>0</v>
      </c>
      <c r="CO252" s="122">
        <v>0</v>
      </c>
      <c r="CP252" s="122">
        <v>600000000</v>
      </c>
      <c r="CQ252" s="122">
        <v>2400000000</v>
      </c>
      <c r="CR252" s="115"/>
      <c r="CS252" s="115" t="s">
        <v>2799</v>
      </c>
    </row>
    <row r="253" spans="1:97" ht="70.349999999999994" hidden="1" customHeight="1" x14ac:dyDescent="0.25">
      <c r="A253" s="114" t="s">
        <v>2800</v>
      </c>
      <c r="B253" s="115" t="s">
        <v>113</v>
      </c>
      <c r="C253" s="115" t="s">
        <v>2299</v>
      </c>
      <c r="D253" s="115" t="s">
        <v>2699</v>
      </c>
      <c r="E253" s="116" t="s">
        <v>2700</v>
      </c>
      <c r="F253" s="115" t="s">
        <v>551</v>
      </c>
      <c r="G253" s="115" t="s">
        <v>552</v>
      </c>
      <c r="H253" s="115" t="s">
        <v>2701</v>
      </c>
      <c r="I253" s="116" t="s">
        <v>709</v>
      </c>
      <c r="J253" s="115" t="s">
        <v>2702</v>
      </c>
      <c r="K253" s="115" t="s">
        <v>2703</v>
      </c>
      <c r="L253" s="115" t="s">
        <v>925</v>
      </c>
      <c r="M253" s="115" t="s">
        <v>2801</v>
      </c>
      <c r="N253" s="115" t="s">
        <v>2703</v>
      </c>
      <c r="O253" s="115" t="s">
        <v>761</v>
      </c>
      <c r="P253" s="115" t="s">
        <v>2801</v>
      </c>
      <c r="Q253" s="115" t="s">
        <v>2802</v>
      </c>
      <c r="R253" s="115" t="s">
        <v>2803</v>
      </c>
      <c r="S253" s="115" t="s">
        <v>2804</v>
      </c>
      <c r="T253" s="115" t="s">
        <v>2805</v>
      </c>
      <c r="U253" s="115" t="s">
        <v>2806</v>
      </c>
      <c r="V253" s="115" t="s">
        <v>2807</v>
      </c>
      <c r="W253" s="115" t="s">
        <v>2808</v>
      </c>
      <c r="X253" s="115" t="s">
        <v>125</v>
      </c>
      <c r="Y253" s="115" t="s">
        <v>126</v>
      </c>
      <c r="Z253" s="117">
        <v>7</v>
      </c>
      <c r="AA253" s="115" t="s">
        <v>127</v>
      </c>
      <c r="AB253" s="115" t="s">
        <v>2313</v>
      </c>
      <c r="AC253" s="117">
        <v>7</v>
      </c>
      <c r="AD253" s="117">
        <v>0</v>
      </c>
      <c r="AE253" s="117">
        <v>0</v>
      </c>
      <c r="AF253" s="117">
        <v>0</v>
      </c>
      <c r="AG253" s="118" t="s">
        <v>2809</v>
      </c>
      <c r="AH253" s="118"/>
      <c r="AI253" s="118"/>
      <c r="AJ253" s="115"/>
      <c r="AK253" s="115"/>
      <c r="AL253" s="115"/>
      <c r="AM253" s="116">
        <v>7</v>
      </c>
      <c r="AN253" s="119">
        <v>1</v>
      </c>
      <c r="AO253" s="120" t="s">
        <v>135</v>
      </c>
      <c r="AP253" s="116"/>
      <c r="AQ253" s="119"/>
      <c r="AR253" s="120"/>
      <c r="AS253" s="116"/>
      <c r="AT253" s="121"/>
      <c r="AU253" s="120"/>
      <c r="AV253" s="117">
        <v>7</v>
      </c>
      <c r="AW253" s="121">
        <v>1</v>
      </c>
      <c r="AX253" s="120" t="s">
        <v>135</v>
      </c>
      <c r="AY253" s="122">
        <v>200000000</v>
      </c>
      <c r="AZ253" s="122">
        <v>0</v>
      </c>
      <c r="BA253" s="122">
        <v>0</v>
      </c>
      <c r="BB253" s="122">
        <v>0</v>
      </c>
      <c r="BC253" s="122">
        <v>0</v>
      </c>
      <c r="BD253" s="122">
        <v>0</v>
      </c>
      <c r="BE253" s="122">
        <v>500000000</v>
      </c>
      <c r="BF253" s="122">
        <v>0</v>
      </c>
      <c r="BG253" s="122">
        <v>0</v>
      </c>
      <c r="BH253" s="122">
        <v>0</v>
      </c>
      <c r="BI253" s="122">
        <v>700000000</v>
      </c>
      <c r="BJ253" s="122">
        <v>100000000</v>
      </c>
      <c r="BK253" s="122">
        <v>0</v>
      </c>
      <c r="BL253" s="122">
        <v>0</v>
      </c>
      <c r="BM253" s="122">
        <v>0</v>
      </c>
      <c r="BN253" s="122">
        <v>0</v>
      </c>
      <c r="BO253" s="122">
        <v>0</v>
      </c>
      <c r="BP253" s="122">
        <v>400000000</v>
      </c>
      <c r="BQ253" s="122">
        <v>0</v>
      </c>
      <c r="BR253" s="122">
        <v>0</v>
      </c>
      <c r="BS253" s="122">
        <v>0</v>
      </c>
      <c r="BT253" s="122">
        <v>500000000</v>
      </c>
      <c r="BU253" s="122">
        <v>0</v>
      </c>
      <c r="BV253" s="122">
        <v>0</v>
      </c>
      <c r="BW253" s="122">
        <v>0</v>
      </c>
      <c r="BX253" s="122">
        <v>0</v>
      </c>
      <c r="BY253" s="122">
        <v>0</v>
      </c>
      <c r="BZ253" s="122">
        <v>0</v>
      </c>
      <c r="CA253" s="122">
        <v>0</v>
      </c>
      <c r="CB253" s="122">
        <v>0</v>
      </c>
      <c r="CC253" s="122">
        <v>0</v>
      </c>
      <c r="CD253" s="122">
        <v>0</v>
      </c>
      <c r="CE253" s="122">
        <v>0</v>
      </c>
      <c r="CF253" s="122">
        <v>0</v>
      </c>
      <c r="CG253" s="122">
        <v>0</v>
      </c>
      <c r="CH253" s="122">
        <v>0</v>
      </c>
      <c r="CI253" s="122">
        <v>0</v>
      </c>
      <c r="CJ253" s="122">
        <v>0</v>
      </c>
      <c r="CK253" s="122">
        <v>0</v>
      </c>
      <c r="CL253" s="122">
        <v>0</v>
      </c>
      <c r="CM253" s="122">
        <v>0</v>
      </c>
      <c r="CN253" s="122">
        <v>0</v>
      </c>
      <c r="CO253" s="122">
        <v>0</v>
      </c>
      <c r="CP253" s="122">
        <v>0</v>
      </c>
      <c r="CQ253" s="122">
        <v>1200000000</v>
      </c>
      <c r="CR253" s="115" t="s">
        <v>2810</v>
      </c>
      <c r="CS253" s="115" t="s">
        <v>2811</v>
      </c>
    </row>
    <row r="254" spans="1:97" ht="70.349999999999994" hidden="1" customHeight="1" x14ac:dyDescent="0.25">
      <c r="A254" s="114" t="s">
        <v>2812</v>
      </c>
      <c r="B254" s="115" t="s">
        <v>113</v>
      </c>
      <c r="C254" s="115" t="s">
        <v>2299</v>
      </c>
      <c r="D254" s="115" t="s">
        <v>2813</v>
      </c>
      <c r="E254" s="116" t="s">
        <v>2814</v>
      </c>
      <c r="F254" s="115" t="s">
        <v>126</v>
      </c>
      <c r="G254" s="115" t="s">
        <v>108</v>
      </c>
      <c r="H254" s="115" t="s">
        <v>2815</v>
      </c>
      <c r="I254" s="116" t="s">
        <v>2816</v>
      </c>
      <c r="J254" s="115" t="s">
        <v>2702</v>
      </c>
      <c r="K254" s="115" t="s">
        <v>2703</v>
      </c>
      <c r="L254" s="115" t="s">
        <v>938</v>
      </c>
      <c r="M254" s="115" t="s">
        <v>2817</v>
      </c>
      <c r="N254" s="115" t="s">
        <v>2703</v>
      </c>
      <c r="O254" s="115" t="s">
        <v>761</v>
      </c>
      <c r="P254" s="115" t="s">
        <v>2818</v>
      </c>
      <c r="Q254" s="115" t="s">
        <v>2819</v>
      </c>
      <c r="R254" s="115" t="s">
        <v>2820</v>
      </c>
      <c r="S254" s="115" t="s">
        <v>2821</v>
      </c>
      <c r="T254" s="115" t="s">
        <v>2822</v>
      </c>
      <c r="U254" s="115" t="s">
        <v>2823</v>
      </c>
      <c r="V254" s="115" t="s">
        <v>2824</v>
      </c>
      <c r="W254" s="115" t="s">
        <v>2712</v>
      </c>
      <c r="X254" s="115" t="s">
        <v>125</v>
      </c>
      <c r="Y254" s="115" t="s">
        <v>126</v>
      </c>
      <c r="Z254" s="117">
        <v>10000</v>
      </c>
      <c r="AA254" s="115" t="s">
        <v>127</v>
      </c>
      <c r="AB254" s="115" t="s">
        <v>2313</v>
      </c>
      <c r="AC254" s="117">
        <v>0</v>
      </c>
      <c r="AD254" s="117">
        <v>4877</v>
      </c>
      <c r="AE254" s="117">
        <v>2555</v>
      </c>
      <c r="AF254" s="117">
        <v>2568</v>
      </c>
      <c r="AG254" s="118"/>
      <c r="AH254" s="118" t="s">
        <v>2825</v>
      </c>
      <c r="AI254" s="118" t="s">
        <v>2826</v>
      </c>
      <c r="AJ254" s="115" t="s">
        <v>2827</v>
      </c>
      <c r="AK254" s="115"/>
      <c r="AL254" s="115" t="s">
        <v>2828</v>
      </c>
      <c r="AM254" s="116"/>
      <c r="AN254" s="119"/>
      <c r="AO254" s="120"/>
      <c r="AP254" s="116">
        <v>6987</v>
      </c>
      <c r="AQ254" s="119">
        <v>1</v>
      </c>
      <c r="AR254" s="120" t="s">
        <v>135</v>
      </c>
      <c r="AS254" s="116"/>
      <c r="AT254" s="121">
        <v>0</v>
      </c>
      <c r="AU254" s="120" t="s">
        <v>175</v>
      </c>
      <c r="AV254" s="117">
        <v>6987</v>
      </c>
      <c r="AW254" s="121">
        <v>0.69869999999999999</v>
      </c>
      <c r="AX254" s="120" t="s">
        <v>174</v>
      </c>
      <c r="AY254" s="122">
        <v>500000000</v>
      </c>
      <c r="AZ254" s="122">
        <v>0</v>
      </c>
      <c r="BA254" s="122">
        <v>0</v>
      </c>
      <c r="BB254" s="122">
        <v>0</v>
      </c>
      <c r="BC254" s="122">
        <v>0</v>
      </c>
      <c r="BD254" s="122">
        <v>0</v>
      </c>
      <c r="BE254" s="122">
        <v>2000000000</v>
      </c>
      <c r="BF254" s="122">
        <v>0</v>
      </c>
      <c r="BG254" s="122">
        <v>0</v>
      </c>
      <c r="BH254" s="122">
        <v>0</v>
      </c>
      <c r="BI254" s="122">
        <v>2500000000</v>
      </c>
      <c r="BJ254" s="122">
        <v>500000000</v>
      </c>
      <c r="BK254" s="122">
        <v>0</v>
      </c>
      <c r="BL254" s="122">
        <v>0</v>
      </c>
      <c r="BM254" s="122">
        <v>0</v>
      </c>
      <c r="BN254" s="122">
        <v>0</v>
      </c>
      <c r="BO254" s="122">
        <v>0</v>
      </c>
      <c r="BP254" s="122">
        <v>2000000000</v>
      </c>
      <c r="BQ254" s="122">
        <v>0</v>
      </c>
      <c r="BR254" s="122">
        <v>0</v>
      </c>
      <c r="BS254" s="122">
        <v>0</v>
      </c>
      <c r="BT254" s="122">
        <v>2500000000</v>
      </c>
      <c r="BU254" s="122">
        <v>250000000</v>
      </c>
      <c r="BV254" s="122">
        <v>0</v>
      </c>
      <c r="BW254" s="122">
        <v>0</v>
      </c>
      <c r="BX254" s="122">
        <v>0</v>
      </c>
      <c r="BY254" s="122">
        <v>0</v>
      </c>
      <c r="BZ254" s="122">
        <v>0</v>
      </c>
      <c r="CA254" s="122">
        <v>1500000000</v>
      </c>
      <c r="CB254" s="122">
        <v>0</v>
      </c>
      <c r="CC254" s="122">
        <v>0</v>
      </c>
      <c r="CD254" s="122">
        <v>0</v>
      </c>
      <c r="CE254" s="122">
        <v>1750000000</v>
      </c>
      <c r="CF254" s="122">
        <v>250000000</v>
      </c>
      <c r="CG254" s="122">
        <v>0</v>
      </c>
      <c r="CH254" s="122">
        <v>0</v>
      </c>
      <c r="CI254" s="122">
        <v>0</v>
      </c>
      <c r="CJ254" s="122">
        <v>0</v>
      </c>
      <c r="CK254" s="122">
        <v>0</v>
      </c>
      <c r="CL254" s="122">
        <v>1500000000</v>
      </c>
      <c r="CM254" s="122">
        <v>0</v>
      </c>
      <c r="CN254" s="122">
        <v>0</v>
      </c>
      <c r="CO254" s="122">
        <v>0</v>
      </c>
      <c r="CP254" s="122">
        <v>1750000000</v>
      </c>
      <c r="CQ254" s="122">
        <v>8500000000</v>
      </c>
      <c r="CR254" s="115" t="s">
        <v>2829</v>
      </c>
      <c r="CS254" s="115" t="s">
        <v>2830</v>
      </c>
    </row>
    <row r="255" spans="1:97" ht="70.349999999999994" hidden="1" customHeight="1" x14ac:dyDescent="0.25">
      <c r="A255" s="114" t="s">
        <v>2831</v>
      </c>
      <c r="B255" s="115" t="s">
        <v>113</v>
      </c>
      <c r="C255" s="115" t="s">
        <v>2299</v>
      </c>
      <c r="D255" s="115" t="s">
        <v>2699</v>
      </c>
      <c r="E255" s="116" t="s">
        <v>2700</v>
      </c>
      <c r="F255" s="115" t="s">
        <v>551</v>
      </c>
      <c r="G255" s="115" t="s">
        <v>552</v>
      </c>
      <c r="H255" s="115" t="s">
        <v>2701</v>
      </c>
      <c r="I255" s="116" t="s">
        <v>709</v>
      </c>
      <c r="J255" s="115" t="s">
        <v>2702</v>
      </c>
      <c r="K255" s="115" t="s">
        <v>2703</v>
      </c>
      <c r="L255" s="115" t="s">
        <v>954</v>
      </c>
      <c r="M255" s="115" t="s">
        <v>2832</v>
      </c>
      <c r="N255" s="115" t="s">
        <v>2703</v>
      </c>
      <c r="O255" s="115" t="s">
        <v>761</v>
      </c>
      <c r="P255" s="115" t="s">
        <v>2832</v>
      </c>
      <c r="Q255" s="115" t="s">
        <v>2833</v>
      </c>
      <c r="R255" s="115" t="s">
        <v>2834</v>
      </c>
      <c r="S255" s="115" t="s">
        <v>2835</v>
      </c>
      <c r="T255" s="115" t="s">
        <v>2836</v>
      </c>
      <c r="U255" s="115" t="s">
        <v>2837</v>
      </c>
      <c r="V255" s="115" t="s">
        <v>2838</v>
      </c>
      <c r="W255" s="115" t="s">
        <v>2839</v>
      </c>
      <c r="X255" s="115" t="s">
        <v>125</v>
      </c>
      <c r="Y255" s="115" t="s">
        <v>126</v>
      </c>
      <c r="Z255" s="117">
        <v>20000000</v>
      </c>
      <c r="AA255" s="115" t="s">
        <v>127</v>
      </c>
      <c r="AB255" s="115" t="s">
        <v>2313</v>
      </c>
      <c r="AC255" s="117">
        <v>0</v>
      </c>
      <c r="AD255" s="117">
        <v>10000000</v>
      </c>
      <c r="AE255" s="117">
        <v>5000000</v>
      </c>
      <c r="AF255" s="117">
        <v>5000000</v>
      </c>
      <c r="AG255" s="118"/>
      <c r="AH255" s="118" t="s">
        <v>2840</v>
      </c>
      <c r="AI255" s="118" t="s">
        <v>2841</v>
      </c>
      <c r="AJ255" s="115"/>
      <c r="AK255" s="115"/>
      <c r="AL255" s="115" t="s">
        <v>2842</v>
      </c>
      <c r="AM255" s="116"/>
      <c r="AN255" s="119"/>
      <c r="AO255" s="120"/>
      <c r="AP255" s="116">
        <v>3100747</v>
      </c>
      <c r="AQ255" s="119">
        <v>0.31007469999999998</v>
      </c>
      <c r="AR255" s="120" t="s">
        <v>235</v>
      </c>
      <c r="AS255" s="116"/>
      <c r="AT255" s="121">
        <v>0</v>
      </c>
      <c r="AU255" s="120" t="s">
        <v>175</v>
      </c>
      <c r="AV255" s="117">
        <v>3100747</v>
      </c>
      <c r="AW255" s="121">
        <v>0.15503734999999999</v>
      </c>
      <c r="AX255" s="120" t="s">
        <v>175</v>
      </c>
      <c r="AY255" s="122">
        <v>100000000</v>
      </c>
      <c r="AZ255" s="122">
        <v>0</v>
      </c>
      <c r="BA255" s="122">
        <v>0</v>
      </c>
      <c r="BB255" s="122">
        <v>0</v>
      </c>
      <c r="BC255" s="122">
        <v>0</v>
      </c>
      <c r="BD255" s="122">
        <v>0</v>
      </c>
      <c r="BE255" s="122">
        <v>2000000000</v>
      </c>
      <c r="BF255" s="122">
        <v>0</v>
      </c>
      <c r="BG255" s="122">
        <v>0</v>
      </c>
      <c r="BH255" s="122">
        <v>0</v>
      </c>
      <c r="BI255" s="122">
        <v>2100000000</v>
      </c>
      <c r="BJ255" s="122">
        <v>100000000</v>
      </c>
      <c r="BK255" s="122">
        <v>0</v>
      </c>
      <c r="BL255" s="122">
        <v>0</v>
      </c>
      <c r="BM255" s="122">
        <v>0</v>
      </c>
      <c r="BN255" s="122">
        <v>0</v>
      </c>
      <c r="BO255" s="122">
        <v>0</v>
      </c>
      <c r="BP255" s="122">
        <v>1500000000</v>
      </c>
      <c r="BQ255" s="122">
        <v>0</v>
      </c>
      <c r="BR255" s="122">
        <v>0</v>
      </c>
      <c r="BS255" s="122">
        <v>0</v>
      </c>
      <c r="BT255" s="122">
        <v>1600000000</v>
      </c>
      <c r="BU255" s="122">
        <v>100000000</v>
      </c>
      <c r="BV255" s="122">
        <v>0</v>
      </c>
      <c r="BW255" s="122">
        <v>0</v>
      </c>
      <c r="BX255" s="122">
        <v>0</v>
      </c>
      <c r="BY255" s="122">
        <v>0</v>
      </c>
      <c r="BZ255" s="122">
        <v>0</v>
      </c>
      <c r="CA255" s="122">
        <v>1000000000</v>
      </c>
      <c r="CB255" s="122">
        <v>0</v>
      </c>
      <c r="CC255" s="122">
        <v>0</v>
      </c>
      <c r="CD255" s="122">
        <v>0</v>
      </c>
      <c r="CE255" s="122">
        <v>1100000000</v>
      </c>
      <c r="CF255" s="122">
        <v>100000000</v>
      </c>
      <c r="CG255" s="122">
        <v>0</v>
      </c>
      <c r="CH255" s="122">
        <v>0</v>
      </c>
      <c r="CI255" s="122">
        <v>0</v>
      </c>
      <c r="CJ255" s="122">
        <v>0</v>
      </c>
      <c r="CK255" s="122">
        <v>0</v>
      </c>
      <c r="CL255" s="122">
        <v>500000000</v>
      </c>
      <c r="CM255" s="122">
        <v>0</v>
      </c>
      <c r="CN255" s="122">
        <v>0</v>
      </c>
      <c r="CO255" s="122">
        <v>0</v>
      </c>
      <c r="CP255" s="122">
        <v>600000000</v>
      </c>
      <c r="CQ255" s="122">
        <v>5400000000</v>
      </c>
      <c r="CR255" s="115"/>
      <c r="CS255" s="115" t="s">
        <v>2843</v>
      </c>
    </row>
    <row r="256" spans="1:97" ht="70.349999999999994" hidden="1" customHeight="1" x14ac:dyDescent="0.25">
      <c r="A256" s="114" t="s">
        <v>2844</v>
      </c>
      <c r="B256" s="115" t="s">
        <v>103</v>
      </c>
      <c r="C256" s="115" t="s">
        <v>2299</v>
      </c>
      <c r="D256" s="115" t="s">
        <v>2699</v>
      </c>
      <c r="E256" s="116" t="s">
        <v>2700</v>
      </c>
      <c r="F256" s="115" t="s">
        <v>551</v>
      </c>
      <c r="G256" s="115" t="s">
        <v>552</v>
      </c>
      <c r="H256" s="115" t="s">
        <v>2701</v>
      </c>
      <c r="I256" s="116" t="s">
        <v>709</v>
      </c>
      <c r="J256" s="115" t="s">
        <v>2702</v>
      </c>
      <c r="K256" s="115" t="s">
        <v>2703</v>
      </c>
      <c r="L256" s="115" t="s">
        <v>954</v>
      </c>
      <c r="M256" s="115" t="s">
        <v>2832</v>
      </c>
      <c r="N256" s="115" t="s">
        <v>2703</v>
      </c>
      <c r="O256" s="115" t="s">
        <v>761</v>
      </c>
      <c r="P256" s="115" t="s">
        <v>2832</v>
      </c>
      <c r="Q256" s="115" t="s">
        <v>2833</v>
      </c>
      <c r="R256" s="115" t="s">
        <v>2845</v>
      </c>
      <c r="S256" s="115" t="s">
        <v>2846</v>
      </c>
      <c r="T256" s="115" t="s">
        <v>2845</v>
      </c>
      <c r="U256" s="115" t="s">
        <v>2847</v>
      </c>
      <c r="V256" s="115" t="s">
        <v>2848</v>
      </c>
      <c r="W256" s="115" t="s">
        <v>2849</v>
      </c>
      <c r="X256" s="115" t="s">
        <v>125</v>
      </c>
      <c r="Y256" s="115" t="s">
        <v>126</v>
      </c>
      <c r="Z256" s="117">
        <v>1</v>
      </c>
      <c r="AA256" s="115" t="s">
        <v>127</v>
      </c>
      <c r="AB256" s="115" t="s">
        <v>2313</v>
      </c>
      <c r="AC256" s="117">
        <v>0</v>
      </c>
      <c r="AD256" s="117">
        <v>0</v>
      </c>
      <c r="AE256" s="117">
        <v>0</v>
      </c>
      <c r="AF256" s="117">
        <v>1</v>
      </c>
      <c r="AG256" s="118"/>
      <c r="AH256" s="118"/>
      <c r="AI256" s="118"/>
      <c r="AJ256" s="115"/>
      <c r="AK256" s="115"/>
      <c r="AL256" s="115"/>
      <c r="AM256" s="116"/>
      <c r="AN256" s="119"/>
      <c r="AO256" s="120"/>
      <c r="AP256" s="116"/>
      <c r="AQ256" s="119"/>
      <c r="AR256" s="120"/>
      <c r="AS256" s="116"/>
      <c r="AT256" s="121"/>
      <c r="AU256" s="120"/>
      <c r="AV256" s="117">
        <v>0</v>
      </c>
      <c r="AW256" s="121">
        <v>0</v>
      </c>
      <c r="AX256" s="120" t="s">
        <v>175</v>
      </c>
      <c r="AY256" s="122">
        <v>0</v>
      </c>
      <c r="AZ256" s="122">
        <v>0</v>
      </c>
      <c r="BA256" s="122">
        <v>0</v>
      </c>
      <c r="BB256" s="122">
        <v>0</v>
      </c>
      <c r="BC256" s="122">
        <v>0</v>
      </c>
      <c r="BD256" s="122">
        <v>0</v>
      </c>
      <c r="BE256" s="122">
        <v>3000000000</v>
      </c>
      <c r="BF256" s="122">
        <v>0</v>
      </c>
      <c r="BG256" s="122">
        <v>1000000000</v>
      </c>
      <c r="BH256" s="122">
        <v>0</v>
      </c>
      <c r="BI256" s="122">
        <v>4000000000</v>
      </c>
      <c r="BJ256" s="122">
        <v>0</v>
      </c>
      <c r="BK256" s="122">
        <v>0</v>
      </c>
      <c r="BL256" s="122">
        <v>0</v>
      </c>
      <c r="BM256" s="122">
        <v>0</v>
      </c>
      <c r="BN256" s="122">
        <v>0</v>
      </c>
      <c r="BO256" s="122">
        <v>0</v>
      </c>
      <c r="BP256" s="122">
        <v>0</v>
      </c>
      <c r="BQ256" s="122">
        <v>0</v>
      </c>
      <c r="BR256" s="122">
        <v>0</v>
      </c>
      <c r="BS256" s="122">
        <v>0</v>
      </c>
      <c r="BT256" s="122">
        <v>0</v>
      </c>
      <c r="BU256" s="122">
        <v>0</v>
      </c>
      <c r="BV256" s="122">
        <v>0</v>
      </c>
      <c r="BW256" s="122">
        <v>0</v>
      </c>
      <c r="BX256" s="122">
        <v>0</v>
      </c>
      <c r="BY256" s="122">
        <v>0</v>
      </c>
      <c r="BZ256" s="122">
        <v>0</v>
      </c>
      <c r="CA256" s="122">
        <v>0</v>
      </c>
      <c r="CB256" s="122">
        <v>0</v>
      </c>
      <c r="CC256" s="122">
        <v>0</v>
      </c>
      <c r="CD256" s="122">
        <v>0</v>
      </c>
      <c r="CE256" s="122">
        <v>0</v>
      </c>
      <c r="CF256" s="122">
        <v>0</v>
      </c>
      <c r="CG256" s="122">
        <v>0</v>
      </c>
      <c r="CH256" s="122">
        <v>0</v>
      </c>
      <c r="CI256" s="122">
        <v>0</v>
      </c>
      <c r="CJ256" s="122">
        <v>0</v>
      </c>
      <c r="CK256" s="122">
        <v>0</v>
      </c>
      <c r="CL256" s="122">
        <v>0</v>
      </c>
      <c r="CM256" s="122">
        <v>0</v>
      </c>
      <c r="CN256" s="122">
        <v>0</v>
      </c>
      <c r="CO256" s="122">
        <v>0</v>
      </c>
      <c r="CP256" s="122">
        <v>0</v>
      </c>
      <c r="CQ256" s="122">
        <v>4000000000</v>
      </c>
      <c r="CR256" s="115"/>
      <c r="CS256" s="115" t="s">
        <v>2850</v>
      </c>
    </row>
    <row r="257" spans="1:97" ht="70.349999999999994" hidden="1" customHeight="1" x14ac:dyDescent="0.25">
      <c r="A257" s="114" t="s">
        <v>2851</v>
      </c>
      <c r="B257" s="115" t="s">
        <v>139</v>
      </c>
      <c r="C257" s="115" t="s">
        <v>2299</v>
      </c>
      <c r="D257" s="115" t="s">
        <v>2699</v>
      </c>
      <c r="E257" s="116" t="s">
        <v>2700</v>
      </c>
      <c r="F257" s="115" t="s">
        <v>551</v>
      </c>
      <c r="G257" s="115" t="s">
        <v>552</v>
      </c>
      <c r="H257" s="115" t="s">
        <v>2701</v>
      </c>
      <c r="I257" s="116" t="s">
        <v>709</v>
      </c>
      <c r="J257" s="115" t="s">
        <v>2702</v>
      </c>
      <c r="K257" s="115" t="s">
        <v>2703</v>
      </c>
      <c r="L257" s="115" t="s">
        <v>954</v>
      </c>
      <c r="M257" s="115" t="s">
        <v>2832</v>
      </c>
      <c r="N257" s="115" t="s">
        <v>2703</v>
      </c>
      <c r="O257" s="115" t="s">
        <v>761</v>
      </c>
      <c r="P257" s="115" t="s">
        <v>2832</v>
      </c>
      <c r="Q257" s="115" t="s">
        <v>2833</v>
      </c>
      <c r="R257" s="115" t="s">
        <v>2852</v>
      </c>
      <c r="S257" s="115" t="s">
        <v>2853</v>
      </c>
      <c r="T257" s="115" t="s">
        <v>2852</v>
      </c>
      <c r="U257" s="115" t="s">
        <v>2854</v>
      </c>
      <c r="V257" s="115" t="s">
        <v>2848</v>
      </c>
      <c r="W257" s="115" t="s">
        <v>2849</v>
      </c>
      <c r="X257" s="115" t="s">
        <v>125</v>
      </c>
      <c r="Y257" s="115" t="s">
        <v>126</v>
      </c>
      <c r="Z257" s="117">
        <v>2</v>
      </c>
      <c r="AA257" s="115" t="s">
        <v>127</v>
      </c>
      <c r="AB257" s="115" t="s">
        <v>2313</v>
      </c>
      <c r="AC257" s="117">
        <v>0</v>
      </c>
      <c r="AD257" s="117">
        <v>0</v>
      </c>
      <c r="AE257" s="117">
        <v>1</v>
      </c>
      <c r="AF257" s="117">
        <v>1</v>
      </c>
      <c r="AG257" s="118"/>
      <c r="AH257" s="118" t="s">
        <v>2855</v>
      </c>
      <c r="AI257" s="118"/>
      <c r="AJ257" s="115"/>
      <c r="AK257" s="115"/>
      <c r="AL257" s="115"/>
      <c r="AM257" s="116"/>
      <c r="AN257" s="119"/>
      <c r="AO257" s="120"/>
      <c r="AP257" s="116">
        <v>0</v>
      </c>
      <c r="AQ257" s="119"/>
      <c r="AR257" s="120"/>
      <c r="AS257" s="116"/>
      <c r="AT257" s="121">
        <v>0</v>
      </c>
      <c r="AU257" s="120" t="s">
        <v>175</v>
      </c>
      <c r="AV257" s="117">
        <v>0</v>
      </c>
      <c r="AW257" s="121">
        <v>0</v>
      </c>
      <c r="AX257" s="120" t="s">
        <v>175</v>
      </c>
      <c r="AY257" s="122">
        <v>0</v>
      </c>
      <c r="AZ257" s="122">
        <v>0</v>
      </c>
      <c r="BA257" s="122">
        <v>0</v>
      </c>
      <c r="BB257" s="122">
        <v>0</v>
      </c>
      <c r="BC257" s="122">
        <v>0</v>
      </c>
      <c r="BD257" s="122">
        <v>0</v>
      </c>
      <c r="BE257" s="122">
        <v>10000000000</v>
      </c>
      <c r="BF257" s="122">
        <v>0</v>
      </c>
      <c r="BG257" s="122">
        <v>3000000000</v>
      </c>
      <c r="BH257" s="122">
        <v>0</v>
      </c>
      <c r="BI257" s="122">
        <v>13000000000</v>
      </c>
      <c r="BJ257" s="122">
        <v>0</v>
      </c>
      <c r="BK257" s="122">
        <v>0</v>
      </c>
      <c r="BL257" s="122">
        <v>0</v>
      </c>
      <c r="BM257" s="122">
        <v>0</v>
      </c>
      <c r="BN257" s="122">
        <v>0</v>
      </c>
      <c r="BO257" s="122">
        <v>0</v>
      </c>
      <c r="BP257" s="122">
        <v>0</v>
      </c>
      <c r="BQ257" s="122">
        <v>0</v>
      </c>
      <c r="BR257" s="122">
        <v>0</v>
      </c>
      <c r="BS257" s="122">
        <v>0</v>
      </c>
      <c r="BT257" s="122">
        <v>0</v>
      </c>
      <c r="BU257" s="122">
        <v>0</v>
      </c>
      <c r="BV257" s="122">
        <v>0</v>
      </c>
      <c r="BW257" s="122">
        <v>0</v>
      </c>
      <c r="BX257" s="122">
        <v>0</v>
      </c>
      <c r="BY257" s="122">
        <v>0</v>
      </c>
      <c r="BZ257" s="122">
        <v>0</v>
      </c>
      <c r="CA257" s="122">
        <v>0</v>
      </c>
      <c r="CB257" s="122">
        <v>0</v>
      </c>
      <c r="CC257" s="122">
        <v>0</v>
      </c>
      <c r="CD257" s="122">
        <v>0</v>
      </c>
      <c r="CE257" s="122">
        <v>0</v>
      </c>
      <c r="CF257" s="122">
        <v>0</v>
      </c>
      <c r="CG257" s="122">
        <v>0</v>
      </c>
      <c r="CH257" s="122">
        <v>0</v>
      </c>
      <c r="CI257" s="122">
        <v>0</v>
      </c>
      <c r="CJ257" s="122">
        <v>0</v>
      </c>
      <c r="CK257" s="122">
        <v>0</v>
      </c>
      <c r="CL257" s="122">
        <v>0</v>
      </c>
      <c r="CM257" s="122">
        <v>0</v>
      </c>
      <c r="CN257" s="122">
        <v>0</v>
      </c>
      <c r="CO257" s="122">
        <v>0</v>
      </c>
      <c r="CP257" s="122">
        <v>0</v>
      </c>
      <c r="CQ257" s="122">
        <v>13000000000</v>
      </c>
      <c r="CR257" s="115"/>
      <c r="CS257" s="115" t="s">
        <v>2856</v>
      </c>
    </row>
    <row r="258" spans="1:97" ht="70.349999999999994" hidden="1" customHeight="1" x14ac:dyDescent="0.25">
      <c r="A258" s="114" t="s">
        <v>2857</v>
      </c>
      <c r="B258" s="115" t="s">
        <v>179</v>
      </c>
      <c r="C258" s="115" t="s">
        <v>2299</v>
      </c>
      <c r="D258" s="115" t="s">
        <v>2699</v>
      </c>
      <c r="E258" s="116" t="s">
        <v>2700</v>
      </c>
      <c r="F258" s="115" t="s">
        <v>551</v>
      </c>
      <c r="G258" s="115" t="s">
        <v>552</v>
      </c>
      <c r="H258" s="115" t="s">
        <v>2701</v>
      </c>
      <c r="I258" s="116" t="s">
        <v>709</v>
      </c>
      <c r="J258" s="115" t="s">
        <v>2702</v>
      </c>
      <c r="K258" s="115" t="s">
        <v>2703</v>
      </c>
      <c r="L258" s="115" t="s">
        <v>954</v>
      </c>
      <c r="M258" s="115" t="s">
        <v>2832</v>
      </c>
      <c r="N258" s="115" t="s">
        <v>2703</v>
      </c>
      <c r="O258" s="115" t="s">
        <v>761</v>
      </c>
      <c r="P258" s="115" t="s">
        <v>2832</v>
      </c>
      <c r="Q258" s="115" t="s">
        <v>2833</v>
      </c>
      <c r="R258" s="115" t="s">
        <v>2858</v>
      </c>
      <c r="S258" s="115" t="s">
        <v>2859</v>
      </c>
      <c r="T258" s="115" t="s">
        <v>2858</v>
      </c>
      <c r="U258" s="115" t="s">
        <v>2860</v>
      </c>
      <c r="V258" s="115" t="s">
        <v>2861</v>
      </c>
      <c r="W258" s="115" t="s">
        <v>2862</v>
      </c>
      <c r="X258" s="115" t="s">
        <v>125</v>
      </c>
      <c r="Y258" s="115" t="s">
        <v>126</v>
      </c>
      <c r="Z258" s="117">
        <v>520</v>
      </c>
      <c r="AA258" s="115" t="s">
        <v>127</v>
      </c>
      <c r="AB258" s="115" t="s">
        <v>2313</v>
      </c>
      <c r="AC258" s="117">
        <v>0</v>
      </c>
      <c r="AD258" s="117">
        <v>180</v>
      </c>
      <c r="AE258" s="117">
        <v>170</v>
      </c>
      <c r="AF258" s="117">
        <v>170</v>
      </c>
      <c r="AG258" s="118"/>
      <c r="AH258" s="118" t="s">
        <v>2863</v>
      </c>
      <c r="AI258" s="118" t="s">
        <v>2864</v>
      </c>
      <c r="AJ258" s="115" t="s">
        <v>2865</v>
      </c>
      <c r="AK258" s="115"/>
      <c r="AL258" s="115"/>
      <c r="AM258" s="116"/>
      <c r="AN258" s="119"/>
      <c r="AO258" s="120"/>
      <c r="AP258" s="116">
        <v>300</v>
      </c>
      <c r="AQ258" s="119">
        <v>1</v>
      </c>
      <c r="AR258" s="120" t="s">
        <v>135</v>
      </c>
      <c r="AS258" s="116"/>
      <c r="AT258" s="121">
        <v>0</v>
      </c>
      <c r="AU258" s="120" t="s">
        <v>175</v>
      </c>
      <c r="AV258" s="117">
        <v>300</v>
      </c>
      <c r="AW258" s="121">
        <v>0.57692307692307687</v>
      </c>
      <c r="AX258" s="120" t="s">
        <v>235</v>
      </c>
      <c r="AY258" s="122">
        <v>0</v>
      </c>
      <c r="AZ258" s="122">
        <v>0</v>
      </c>
      <c r="BA258" s="122">
        <v>0</v>
      </c>
      <c r="BB258" s="122">
        <v>0</v>
      </c>
      <c r="BC258" s="122">
        <v>0</v>
      </c>
      <c r="BD258" s="122">
        <v>0</v>
      </c>
      <c r="BE258" s="122">
        <v>2000000000</v>
      </c>
      <c r="BF258" s="122">
        <v>0</v>
      </c>
      <c r="BG258" s="122">
        <v>1400000000</v>
      </c>
      <c r="BH258" s="122">
        <v>0</v>
      </c>
      <c r="BI258" s="122">
        <v>3400000000</v>
      </c>
      <c r="BJ258" s="122">
        <v>0</v>
      </c>
      <c r="BK258" s="122">
        <v>0</v>
      </c>
      <c r="BL258" s="122">
        <v>0</v>
      </c>
      <c r="BM258" s="122">
        <v>0</v>
      </c>
      <c r="BN258" s="122">
        <v>0</v>
      </c>
      <c r="BO258" s="122">
        <v>0</v>
      </c>
      <c r="BP258" s="122">
        <v>1000000000</v>
      </c>
      <c r="BQ258" s="122">
        <v>0</v>
      </c>
      <c r="BR258" s="122">
        <v>1200000000</v>
      </c>
      <c r="BS258" s="122">
        <v>0</v>
      </c>
      <c r="BT258" s="122">
        <v>2200000000</v>
      </c>
      <c r="BU258" s="122">
        <v>0</v>
      </c>
      <c r="BV258" s="122">
        <v>0</v>
      </c>
      <c r="BW258" s="122">
        <v>0</v>
      </c>
      <c r="BX258" s="122">
        <v>0</v>
      </c>
      <c r="BY258" s="122">
        <v>0</v>
      </c>
      <c r="BZ258" s="122">
        <v>0</v>
      </c>
      <c r="CA258" s="122">
        <v>500000000</v>
      </c>
      <c r="CB258" s="122">
        <v>0</v>
      </c>
      <c r="CC258" s="122">
        <v>1200000000</v>
      </c>
      <c r="CD258" s="122">
        <v>0</v>
      </c>
      <c r="CE258" s="122">
        <v>1700000000</v>
      </c>
      <c r="CF258" s="122">
        <v>0</v>
      </c>
      <c r="CG258" s="122">
        <v>0</v>
      </c>
      <c r="CH258" s="122">
        <v>0</v>
      </c>
      <c r="CI258" s="122">
        <v>0</v>
      </c>
      <c r="CJ258" s="122">
        <v>0</v>
      </c>
      <c r="CK258" s="122">
        <v>0</v>
      </c>
      <c r="CL258" s="122">
        <v>0</v>
      </c>
      <c r="CM258" s="122">
        <v>0</v>
      </c>
      <c r="CN258" s="122">
        <v>1200000000</v>
      </c>
      <c r="CO258" s="122">
        <v>0</v>
      </c>
      <c r="CP258" s="122">
        <v>1200000000</v>
      </c>
      <c r="CQ258" s="122">
        <v>8500000000</v>
      </c>
      <c r="CR258" s="115"/>
      <c r="CS258" s="115" t="s">
        <v>2866</v>
      </c>
    </row>
    <row r="259" spans="1:97" ht="70.349999999999994" hidden="1" customHeight="1" x14ac:dyDescent="0.25">
      <c r="A259" s="114" t="s">
        <v>2867</v>
      </c>
      <c r="B259" s="115" t="s">
        <v>254</v>
      </c>
      <c r="C259" s="115" t="s">
        <v>2299</v>
      </c>
      <c r="D259" s="115" t="s">
        <v>2699</v>
      </c>
      <c r="E259" s="116" t="s">
        <v>2700</v>
      </c>
      <c r="F259" s="115" t="s">
        <v>551</v>
      </c>
      <c r="G259" s="115" t="s">
        <v>552</v>
      </c>
      <c r="H259" s="115" t="s">
        <v>2701</v>
      </c>
      <c r="I259" s="116" t="s">
        <v>709</v>
      </c>
      <c r="J259" s="115" t="s">
        <v>2702</v>
      </c>
      <c r="K259" s="115" t="s">
        <v>2703</v>
      </c>
      <c r="L259" s="115" t="s">
        <v>954</v>
      </c>
      <c r="M259" s="115" t="s">
        <v>2832</v>
      </c>
      <c r="N259" s="115" t="s">
        <v>2703</v>
      </c>
      <c r="O259" s="115" t="s">
        <v>761</v>
      </c>
      <c r="P259" s="115" t="s">
        <v>2832</v>
      </c>
      <c r="Q259" s="115" t="s">
        <v>2833</v>
      </c>
      <c r="R259" s="115" t="s">
        <v>785</v>
      </c>
      <c r="S259" s="115" t="s">
        <v>2868</v>
      </c>
      <c r="T259" s="115" t="s">
        <v>1289</v>
      </c>
      <c r="U259" s="115" t="s">
        <v>2869</v>
      </c>
      <c r="V259" s="115" t="s">
        <v>2870</v>
      </c>
      <c r="W259" s="115" t="s">
        <v>852</v>
      </c>
      <c r="X259" s="115" t="s">
        <v>125</v>
      </c>
      <c r="Y259" s="115" t="s">
        <v>126</v>
      </c>
      <c r="Z259" s="117">
        <v>2</v>
      </c>
      <c r="AA259" s="115" t="s">
        <v>127</v>
      </c>
      <c r="AB259" s="115" t="s">
        <v>2313</v>
      </c>
      <c r="AC259" s="117">
        <v>0</v>
      </c>
      <c r="AD259" s="117">
        <v>0</v>
      </c>
      <c r="AE259" s="117">
        <v>1</v>
      </c>
      <c r="AF259" s="117">
        <v>1</v>
      </c>
      <c r="AG259" s="118"/>
      <c r="AH259" s="118" t="s">
        <v>2871</v>
      </c>
      <c r="AI259" s="118" t="s">
        <v>2872</v>
      </c>
      <c r="AJ259" s="115" t="s">
        <v>2873</v>
      </c>
      <c r="AK259" s="115"/>
      <c r="AL259" s="115" t="s">
        <v>2874</v>
      </c>
      <c r="AM259" s="116"/>
      <c r="AN259" s="119"/>
      <c r="AO259" s="120"/>
      <c r="AP259" s="116">
        <v>1</v>
      </c>
      <c r="AQ259" s="119">
        <v>1</v>
      </c>
      <c r="AR259" s="120" t="s">
        <v>135</v>
      </c>
      <c r="AS259" s="116"/>
      <c r="AT259" s="121">
        <v>1</v>
      </c>
      <c r="AU259" s="120" t="s">
        <v>135</v>
      </c>
      <c r="AV259" s="117">
        <v>1</v>
      </c>
      <c r="AW259" s="121">
        <v>0.5</v>
      </c>
      <c r="AX259" s="120" t="s">
        <v>235</v>
      </c>
      <c r="AY259" s="122">
        <v>0</v>
      </c>
      <c r="AZ259" s="122">
        <v>0</v>
      </c>
      <c r="BA259" s="122">
        <v>0</v>
      </c>
      <c r="BB259" s="122">
        <v>0</v>
      </c>
      <c r="BC259" s="122">
        <v>0</v>
      </c>
      <c r="BD259" s="122">
        <v>0</v>
      </c>
      <c r="BE259" s="122">
        <v>0</v>
      </c>
      <c r="BF259" s="122">
        <v>0</v>
      </c>
      <c r="BG259" s="122">
        <v>1500000000</v>
      </c>
      <c r="BH259" s="122">
        <v>0</v>
      </c>
      <c r="BI259" s="122">
        <v>1500000000</v>
      </c>
      <c r="BJ259" s="122">
        <v>0</v>
      </c>
      <c r="BK259" s="122">
        <v>0</v>
      </c>
      <c r="BL259" s="122">
        <v>0</v>
      </c>
      <c r="BM259" s="122">
        <v>0</v>
      </c>
      <c r="BN259" s="122">
        <v>0</v>
      </c>
      <c r="BO259" s="122">
        <v>0</v>
      </c>
      <c r="BP259" s="122">
        <v>0</v>
      </c>
      <c r="BQ259" s="122">
        <v>0</v>
      </c>
      <c r="BR259" s="122">
        <v>0</v>
      </c>
      <c r="BS259" s="122">
        <v>0</v>
      </c>
      <c r="BT259" s="122">
        <v>0</v>
      </c>
      <c r="BU259" s="122">
        <v>0</v>
      </c>
      <c r="BV259" s="122">
        <v>0</v>
      </c>
      <c r="BW259" s="122">
        <v>0</v>
      </c>
      <c r="BX259" s="122">
        <v>0</v>
      </c>
      <c r="BY259" s="122">
        <v>0</v>
      </c>
      <c r="BZ259" s="122">
        <v>0</v>
      </c>
      <c r="CA259" s="122">
        <v>0</v>
      </c>
      <c r="CB259" s="122">
        <v>0</v>
      </c>
      <c r="CC259" s="122">
        <v>0</v>
      </c>
      <c r="CD259" s="122">
        <v>0</v>
      </c>
      <c r="CE259" s="122">
        <v>0</v>
      </c>
      <c r="CF259" s="122">
        <v>0</v>
      </c>
      <c r="CG259" s="122">
        <v>0</v>
      </c>
      <c r="CH259" s="122">
        <v>0</v>
      </c>
      <c r="CI259" s="122">
        <v>0</v>
      </c>
      <c r="CJ259" s="122">
        <v>0</v>
      </c>
      <c r="CK259" s="122">
        <v>0</v>
      </c>
      <c r="CL259" s="122">
        <v>0</v>
      </c>
      <c r="CM259" s="122">
        <v>0</v>
      </c>
      <c r="CN259" s="122">
        <v>0</v>
      </c>
      <c r="CO259" s="122">
        <v>0</v>
      </c>
      <c r="CP259" s="122">
        <v>0</v>
      </c>
      <c r="CQ259" s="122">
        <v>1500000000</v>
      </c>
      <c r="CR259" s="115"/>
      <c r="CS259" s="115" t="s">
        <v>2875</v>
      </c>
    </row>
    <row r="260" spans="1:97" ht="70.349999999999994" hidden="1" customHeight="1" x14ac:dyDescent="0.25">
      <c r="A260" s="114" t="s">
        <v>2876</v>
      </c>
      <c r="B260" s="115" t="s">
        <v>374</v>
      </c>
      <c r="C260" s="115" t="s">
        <v>2299</v>
      </c>
      <c r="D260" s="115" t="s">
        <v>2699</v>
      </c>
      <c r="E260" s="116" t="s">
        <v>2700</v>
      </c>
      <c r="F260" s="115" t="s">
        <v>551</v>
      </c>
      <c r="G260" s="115" t="s">
        <v>552</v>
      </c>
      <c r="H260" s="115" t="s">
        <v>2701</v>
      </c>
      <c r="I260" s="116" t="s">
        <v>709</v>
      </c>
      <c r="J260" s="115" t="s">
        <v>2702</v>
      </c>
      <c r="K260" s="115" t="s">
        <v>2703</v>
      </c>
      <c r="L260" s="115" t="s">
        <v>954</v>
      </c>
      <c r="M260" s="115" t="s">
        <v>2832</v>
      </c>
      <c r="N260" s="115" t="s">
        <v>2703</v>
      </c>
      <c r="O260" s="115" t="s">
        <v>761</v>
      </c>
      <c r="P260" s="115" t="s">
        <v>2832</v>
      </c>
      <c r="Q260" s="115" t="s">
        <v>2833</v>
      </c>
      <c r="R260" s="115" t="s">
        <v>2877</v>
      </c>
      <c r="S260" s="115" t="s">
        <v>2878</v>
      </c>
      <c r="T260" s="115" t="s">
        <v>2877</v>
      </c>
      <c r="U260" s="115" t="s">
        <v>2879</v>
      </c>
      <c r="V260" s="115" t="s">
        <v>2880</v>
      </c>
      <c r="W260" s="115" t="s">
        <v>2881</v>
      </c>
      <c r="X260" s="115" t="s">
        <v>125</v>
      </c>
      <c r="Y260" s="115" t="s">
        <v>126</v>
      </c>
      <c r="Z260" s="117">
        <v>20</v>
      </c>
      <c r="AA260" s="115" t="s">
        <v>127</v>
      </c>
      <c r="AB260" s="115" t="s">
        <v>2313</v>
      </c>
      <c r="AC260" s="117">
        <v>0</v>
      </c>
      <c r="AD260" s="117">
        <v>0</v>
      </c>
      <c r="AE260" s="117">
        <v>9</v>
      </c>
      <c r="AF260" s="117">
        <v>11</v>
      </c>
      <c r="AG260" s="118"/>
      <c r="AH260" s="118"/>
      <c r="AI260" s="118"/>
      <c r="AJ260" s="115" t="s">
        <v>2882</v>
      </c>
      <c r="AK260" s="115"/>
      <c r="AL260" s="115"/>
      <c r="AM260" s="116"/>
      <c r="AN260" s="119"/>
      <c r="AO260" s="120"/>
      <c r="AP260" s="116"/>
      <c r="AQ260" s="119"/>
      <c r="AR260" s="120"/>
      <c r="AS260" s="116"/>
      <c r="AT260" s="121">
        <v>0</v>
      </c>
      <c r="AU260" s="120" t="s">
        <v>175</v>
      </c>
      <c r="AV260" s="117">
        <v>0</v>
      </c>
      <c r="AW260" s="121">
        <v>0</v>
      </c>
      <c r="AX260" s="120" t="s">
        <v>175</v>
      </c>
      <c r="AY260" s="122">
        <v>0</v>
      </c>
      <c r="AZ260" s="122">
        <v>0</v>
      </c>
      <c r="BA260" s="122">
        <v>0</v>
      </c>
      <c r="BB260" s="122">
        <v>0</v>
      </c>
      <c r="BC260" s="122">
        <v>0</v>
      </c>
      <c r="BD260" s="122">
        <v>0</v>
      </c>
      <c r="BE260" s="122">
        <v>1500000000</v>
      </c>
      <c r="BF260" s="122">
        <v>0</v>
      </c>
      <c r="BG260" s="122">
        <v>1000000000</v>
      </c>
      <c r="BH260" s="122">
        <v>0</v>
      </c>
      <c r="BI260" s="122">
        <v>2500000000</v>
      </c>
      <c r="BJ260" s="122">
        <v>0</v>
      </c>
      <c r="BK260" s="122">
        <v>0</v>
      </c>
      <c r="BL260" s="122">
        <v>0</v>
      </c>
      <c r="BM260" s="122">
        <v>0</v>
      </c>
      <c r="BN260" s="122">
        <v>0</v>
      </c>
      <c r="BO260" s="122">
        <v>0</v>
      </c>
      <c r="BP260" s="122">
        <v>1000000000</v>
      </c>
      <c r="BQ260" s="122">
        <v>0</v>
      </c>
      <c r="BR260" s="122">
        <v>1000000000</v>
      </c>
      <c r="BS260" s="122">
        <v>0</v>
      </c>
      <c r="BT260" s="122">
        <v>2000000000</v>
      </c>
      <c r="BU260" s="122">
        <v>0</v>
      </c>
      <c r="BV260" s="122">
        <v>0</v>
      </c>
      <c r="BW260" s="122">
        <v>0</v>
      </c>
      <c r="BX260" s="122">
        <v>0</v>
      </c>
      <c r="BY260" s="122">
        <v>0</v>
      </c>
      <c r="BZ260" s="122">
        <v>0</v>
      </c>
      <c r="CA260" s="122">
        <v>1000000000</v>
      </c>
      <c r="CB260" s="122">
        <v>0</v>
      </c>
      <c r="CC260" s="122">
        <v>500000000</v>
      </c>
      <c r="CD260" s="122">
        <v>0</v>
      </c>
      <c r="CE260" s="122">
        <v>1500000000</v>
      </c>
      <c r="CF260" s="122">
        <v>0</v>
      </c>
      <c r="CG260" s="122">
        <v>0</v>
      </c>
      <c r="CH260" s="122">
        <v>0</v>
      </c>
      <c r="CI260" s="122">
        <v>0</v>
      </c>
      <c r="CJ260" s="122">
        <v>0</v>
      </c>
      <c r="CK260" s="122">
        <v>0</v>
      </c>
      <c r="CL260" s="122">
        <v>300000000</v>
      </c>
      <c r="CM260" s="122">
        <v>0</v>
      </c>
      <c r="CN260" s="122">
        <v>0</v>
      </c>
      <c r="CO260" s="122">
        <v>0</v>
      </c>
      <c r="CP260" s="122">
        <v>300000000</v>
      </c>
      <c r="CQ260" s="122">
        <v>6300000000</v>
      </c>
      <c r="CR260" s="115"/>
      <c r="CS260" s="115" t="s">
        <v>2883</v>
      </c>
    </row>
    <row r="261" spans="1:97" ht="70.349999999999994" hidden="1" customHeight="1" x14ac:dyDescent="0.25">
      <c r="A261" s="114" t="s">
        <v>2884</v>
      </c>
      <c r="B261" s="115" t="s">
        <v>444</v>
      </c>
      <c r="C261" s="115" t="s">
        <v>2299</v>
      </c>
      <c r="D261" s="115" t="s">
        <v>2699</v>
      </c>
      <c r="E261" s="116" t="s">
        <v>2700</v>
      </c>
      <c r="F261" s="115" t="s">
        <v>551</v>
      </c>
      <c r="G261" s="115" t="s">
        <v>552</v>
      </c>
      <c r="H261" s="115" t="s">
        <v>2701</v>
      </c>
      <c r="I261" s="116" t="s">
        <v>709</v>
      </c>
      <c r="J261" s="115" t="s">
        <v>2702</v>
      </c>
      <c r="K261" s="115" t="s">
        <v>2703</v>
      </c>
      <c r="L261" s="115" t="s">
        <v>954</v>
      </c>
      <c r="M261" s="115" t="s">
        <v>2832</v>
      </c>
      <c r="N261" s="115" t="s">
        <v>2703</v>
      </c>
      <c r="O261" s="115" t="s">
        <v>761</v>
      </c>
      <c r="P261" s="115" t="s">
        <v>2832</v>
      </c>
      <c r="Q261" s="115" t="s">
        <v>2833</v>
      </c>
      <c r="R261" s="115" t="s">
        <v>2885</v>
      </c>
      <c r="S261" s="115" t="s">
        <v>2886</v>
      </c>
      <c r="T261" s="115" t="s">
        <v>2885</v>
      </c>
      <c r="U261" s="115" t="s">
        <v>2887</v>
      </c>
      <c r="V261" s="115" t="s">
        <v>2888</v>
      </c>
      <c r="W261" s="115" t="s">
        <v>2889</v>
      </c>
      <c r="X261" s="115" t="s">
        <v>125</v>
      </c>
      <c r="Y261" s="115" t="s">
        <v>126</v>
      </c>
      <c r="Z261" s="117">
        <v>1</v>
      </c>
      <c r="AA261" s="115" t="s">
        <v>127</v>
      </c>
      <c r="AB261" s="115" t="s">
        <v>2313</v>
      </c>
      <c r="AC261" s="117">
        <v>0</v>
      </c>
      <c r="AD261" s="117">
        <v>0</v>
      </c>
      <c r="AE261" s="117">
        <v>1</v>
      </c>
      <c r="AF261" s="117">
        <v>0</v>
      </c>
      <c r="AG261" s="118"/>
      <c r="AH261" s="118"/>
      <c r="AI261" s="118"/>
      <c r="AJ261" s="115" t="s">
        <v>2890</v>
      </c>
      <c r="AK261" s="115"/>
      <c r="AL261" s="115"/>
      <c r="AM261" s="116"/>
      <c r="AN261" s="119"/>
      <c r="AO261" s="120"/>
      <c r="AP261" s="116"/>
      <c r="AQ261" s="119"/>
      <c r="AR261" s="120"/>
      <c r="AS261" s="116"/>
      <c r="AT261" s="121">
        <v>0</v>
      </c>
      <c r="AU261" s="120" t="s">
        <v>175</v>
      </c>
      <c r="AV261" s="117">
        <v>0</v>
      </c>
      <c r="AW261" s="121">
        <v>0</v>
      </c>
      <c r="AX261" s="120" t="s">
        <v>175</v>
      </c>
      <c r="AY261" s="122">
        <v>180000000</v>
      </c>
      <c r="AZ261" s="122">
        <v>0</v>
      </c>
      <c r="BA261" s="122">
        <v>0</v>
      </c>
      <c r="BB261" s="122">
        <v>0</v>
      </c>
      <c r="BC261" s="122">
        <v>0</v>
      </c>
      <c r="BD261" s="122">
        <v>0</v>
      </c>
      <c r="BE261" s="122">
        <v>25000000000</v>
      </c>
      <c r="BF261" s="122">
        <v>0</v>
      </c>
      <c r="BG261" s="122">
        <v>0</v>
      </c>
      <c r="BH261" s="122">
        <v>0</v>
      </c>
      <c r="BI261" s="122">
        <v>25180000000</v>
      </c>
      <c r="BJ261" s="122">
        <v>0</v>
      </c>
      <c r="BK261" s="122">
        <v>0</v>
      </c>
      <c r="BL261" s="122">
        <v>0</v>
      </c>
      <c r="BM261" s="122">
        <v>0</v>
      </c>
      <c r="BN261" s="122">
        <v>0</v>
      </c>
      <c r="BO261" s="122">
        <v>0</v>
      </c>
      <c r="BP261" s="122">
        <v>0</v>
      </c>
      <c r="BQ261" s="122">
        <v>0</v>
      </c>
      <c r="BR261" s="122">
        <v>0</v>
      </c>
      <c r="BS261" s="122">
        <v>0</v>
      </c>
      <c r="BT261" s="122">
        <v>0</v>
      </c>
      <c r="BU261" s="122">
        <v>0</v>
      </c>
      <c r="BV261" s="122">
        <v>0</v>
      </c>
      <c r="BW261" s="122">
        <v>0</v>
      </c>
      <c r="BX261" s="122">
        <v>0</v>
      </c>
      <c r="BY261" s="122">
        <v>0</v>
      </c>
      <c r="BZ261" s="122">
        <v>0</v>
      </c>
      <c r="CA261" s="122">
        <v>0</v>
      </c>
      <c r="CB261" s="122">
        <v>0</v>
      </c>
      <c r="CC261" s="122">
        <v>0</v>
      </c>
      <c r="CD261" s="122">
        <v>0</v>
      </c>
      <c r="CE261" s="122">
        <v>0</v>
      </c>
      <c r="CF261" s="122">
        <v>0</v>
      </c>
      <c r="CG261" s="122">
        <v>0</v>
      </c>
      <c r="CH261" s="122">
        <v>0</v>
      </c>
      <c r="CI261" s="122">
        <v>0</v>
      </c>
      <c r="CJ261" s="122">
        <v>0</v>
      </c>
      <c r="CK261" s="122">
        <v>0</v>
      </c>
      <c r="CL261" s="122">
        <v>0</v>
      </c>
      <c r="CM261" s="122">
        <v>0</v>
      </c>
      <c r="CN261" s="122">
        <v>0</v>
      </c>
      <c r="CO261" s="122">
        <v>0</v>
      </c>
      <c r="CP261" s="122">
        <v>0</v>
      </c>
      <c r="CQ261" s="122">
        <v>25180000000</v>
      </c>
      <c r="CR261" s="115"/>
      <c r="CS261" s="115" t="s">
        <v>2891</v>
      </c>
    </row>
    <row r="262" spans="1:97" ht="70.349999999999994" hidden="1" customHeight="1" x14ac:dyDescent="0.25">
      <c r="A262" s="114" t="s">
        <v>2892</v>
      </c>
      <c r="B262" s="115" t="s">
        <v>463</v>
      </c>
      <c r="C262" s="115" t="s">
        <v>2299</v>
      </c>
      <c r="D262" s="115" t="s">
        <v>2699</v>
      </c>
      <c r="E262" s="116" t="s">
        <v>2700</v>
      </c>
      <c r="F262" s="115" t="s">
        <v>551</v>
      </c>
      <c r="G262" s="115" t="s">
        <v>552</v>
      </c>
      <c r="H262" s="115" t="s">
        <v>2701</v>
      </c>
      <c r="I262" s="116" t="s">
        <v>709</v>
      </c>
      <c r="J262" s="115" t="s">
        <v>2702</v>
      </c>
      <c r="K262" s="115" t="s">
        <v>2703</v>
      </c>
      <c r="L262" s="115" t="s">
        <v>954</v>
      </c>
      <c r="M262" s="115" t="s">
        <v>2832</v>
      </c>
      <c r="N262" s="115" t="s">
        <v>2703</v>
      </c>
      <c r="O262" s="115" t="s">
        <v>761</v>
      </c>
      <c r="P262" s="115" t="s">
        <v>2832</v>
      </c>
      <c r="Q262" s="115" t="s">
        <v>2833</v>
      </c>
      <c r="R262" s="115" t="s">
        <v>2893</v>
      </c>
      <c r="S262" s="115" t="s">
        <v>2894</v>
      </c>
      <c r="T262" s="115" t="s">
        <v>2893</v>
      </c>
      <c r="U262" s="115" t="s">
        <v>2895</v>
      </c>
      <c r="V262" s="115" t="s">
        <v>2896</v>
      </c>
      <c r="W262" s="115" t="s">
        <v>2897</v>
      </c>
      <c r="X262" s="115" t="s">
        <v>125</v>
      </c>
      <c r="Y262" s="115" t="s">
        <v>126</v>
      </c>
      <c r="Z262" s="117">
        <v>4</v>
      </c>
      <c r="AA262" s="115" t="s">
        <v>127</v>
      </c>
      <c r="AB262" s="115" t="s">
        <v>2313</v>
      </c>
      <c r="AC262" s="117">
        <v>0</v>
      </c>
      <c r="AD262" s="117">
        <v>0</v>
      </c>
      <c r="AE262" s="117">
        <v>2</v>
      </c>
      <c r="AF262" s="117">
        <v>2</v>
      </c>
      <c r="AG262" s="118"/>
      <c r="AH262" s="118"/>
      <c r="AI262" s="118"/>
      <c r="AJ262" s="115" t="s">
        <v>2898</v>
      </c>
      <c r="AK262" s="115"/>
      <c r="AL262" s="115"/>
      <c r="AM262" s="116"/>
      <c r="AN262" s="119"/>
      <c r="AO262" s="120"/>
      <c r="AP262" s="116"/>
      <c r="AQ262" s="119"/>
      <c r="AR262" s="120"/>
      <c r="AS262" s="116"/>
      <c r="AT262" s="121">
        <v>0</v>
      </c>
      <c r="AU262" s="120" t="s">
        <v>175</v>
      </c>
      <c r="AV262" s="117">
        <v>0</v>
      </c>
      <c r="AW262" s="121">
        <v>0</v>
      </c>
      <c r="AX262" s="120" t="s">
        <v>175</v>
      </c>
      <c r="AY262" s="122">
        <v>0</v>
      </c>
      <c r="AZ262" s="122">
        <v>0</v>
      </c>
      <c r="BA262" s="122">
        <v>0</v>
      </c>
      <c r="BB262" s="122">
        <v>0</v>
      </c>
      <c r="BC262" s="122">
        <v>0</v>
      </c>
      <c r="BD262" s="122">
        <v>300000000</v>
      </c>
      <c r="BE262" s="122">
        <v>5000000000</v>
      </c>
      <c r="BF262" s="122">
        <v>0</v>
      </c>
      <c r="BG262" s="122">
        <v>1000000000</v>
      </c>
      <c r="BH262" s="122">
        <v>0</v>
      </c>
      <c r="BI262" s="122">
        <v>6300000000</v>
      </c>
      <c r="BJ262" s="122">
        <v>0</v>
      </c>
      <c r="BK262" s="122">
        <v>0</v>
      </c>
      <c r="BL262" s="122">
        <v>0</v>
      </c>
      <c r="BM262" s="122">
        <v>0</v>
      </c>
      <c r="BN262" s="122">
        <v>0</v>
      </c>
      <c r="BO262" s="122">
        <v>0</v>
      </c>
      <c r="BP262" s="122">
        <v>5000000000</v>
      </c>
      <c r="BQ262" s="122">
        <v>0</v>
      </c>
      <c r="BR262" s="122">
        <v>0</v>
      </c>
      <c r="BS262" s="122">
        <v>0</v>
      </c>
      <c r="BT262" s="122">
        <v>5000000000</v>
      </c>
      <c r="BU262" s="122">
        <v>0</v>
      </c>
      <c r="BV262" s="122">
        <v>0</v>
      </c>
      <c r="BW262" s="122">
        <v>0</v>
      </c>
      <c r="BX262" s="122">
        <v>0</v>
      </c>
      <c r="BY262" s="122">
        <v>0</v>
      </c>
      <c r="BZ262" s="122">
        <v>0</v>
      </c>
      <c r="CA262" s="122">
        <v>0</v>
      </c>
      <c r="CB262" s="122">
        <v>0</v>
      </c>
      <c r="CC262" s="122">
        <v>0</v>
      </c>
      <c r="CD262" s="122">
        <v>0</v>
      </c>
      <c r="CE262" s="122">
        <v>0</v>
      </c>
      <c r="CF262" s="122">
        <v>0</v>
      </c>
      <c r="CG262" s="122">
        <v>0</v>
      </c>
      <c r="CH262" s="122">
        <v>0</v>
      </c>
      <c r="CI262" s="122">
        <v>0</v>
      </c>
      <c r="CJ262" s="122">
        <v>0</v>
      </c>
      <c r="CK262" s="122">
        <v>0</v>
      </c>
      <c r="CL262" s="122">
        <v>0</v>
      </c>
      <c r="CM262" s="122">
        <v>0</v>
      </c>
      <c r="CN262" s="122">
        <v>0</v>
      </c>
      <c r="CO262" s="122">
        <v>0</v>
      </c>
      <c r="CP262" s="122">
        <v>0</v>
      </c>
      <c r="CQ262" s="122">
        <v>11300000000</v>
      </c>
      <c r="CR262" s="115" t="s">
        <v>2899</v>
      </c>
      <c r="CS262" s="115" t="s">
        <v>2900</v>
      </c>
    </row>
    <row r="263" spans="1:97" ht="70.349999999999994" hidden="1" customHeight="1" x14ac:dyDescent="0.25">
      <c r="A263" s="114" t="s">
        <v>2901</v>
      </c>
      <c r="B263" s="115" t="s">
        <v>478</v>
      </c>
      <c r="C263" s="115" t="s">
        <v>2299</v>
      </c>
      <c r="D263" s="115" t="s">
        <v>2699</v>
      </c>
      <c r="E263" s="116" t="s">
        <v>2700</v>
      </c>
      <c r="F263" s="115" t="s">
        <v>551</v>
      </c>
      <c r="G263" s="115" t="s">
        <v>552</v>
      </c>
      <c r="H263" s="115" t="s">
        <v>2701</v>
      </c>
      <c r="I263" s="116" t="s">
        <v>709</v>
      </c>
      <c r="J263" s="115" t="s">
        <v>2702</v>
      </c>
      <c r="K263" s="115" t="s">
        <v>2703</v>
      </c>
      <c r="L263" s="115" t="s">
        <v>954</v>
      </c>
      <c r="M263" s="115" t="s">
        <v>2832</v>
      </c>
      <c r="N263" s="115" t="s">
        <v>2703</v>
      </c>
      <c r="O263" s="115" t="s">
        <v>761</v>
      </c>
      <c r="P263" s="115" t="s">
        <v>2832</v>
      </c>
      <c r="Q263" s="115" t="s">
        <v>2833</v>
      </c>
      <c r="R263" s="115" t="s">
        <v>2902</v>
      </c>
      <c r="S263" s="115" t="s">
        <v>2903</v>
      </c>
      <c r="T263" s="115" t="s">
        <v>2904</v>
      </c>
      <c r="U263" s="115" t="s">
        <v>2905</v>
      </c>
      <c r="V263" s="115" t="s">
        <v>2906</v>
      </c>
      <c r="W263" s="115" t="s">
        <v>2907</v>
      </c>
      <c r="X263" s="115" t="s">
        <v>125</v>
      </c>
      <c r="Y263" s="115" t="s">
        <v>126</v>
      </c>
      <c r="Z263" s="117">
        <v>10</v>
      </c>
      <c r="AA263" s="115" t="s">
        <v>127</v>
      </c>
      <c r="AB263" s="115" t="s">
        <v>2313</v>
      </c>
      <c r="AC263" s="117">
        <v>2</v>
      </c>
      <c r="AD263" s="117">
        <v>2</v>
      </c>
      <c r="AE263" s="117">
        <v>3</v>
      </c>
      <c r="AF263" s="117">
        <v>3</v>
      </c>
      <c r="AG263" s="118" t="s">
        <v>2908</v>
      </c>
      <c r="AH263" s="118" t="s">
        <v>2909</v>
      </c>
      <c r="AI263" s="118" t="s">
        <v>2910</v>
      </c>
      <c r="AJ263" s="115"/>
      <c r="AK263" s="115"/>
      <c r="AL263" s="115"/>
      <c r="AM263" s="116">
        <v>2</v>
      </c>
      <c r="AN263" s="119">
        <v>1</v>
      </c>
      <c r="AO263" s="120" t="s">
        <v>135</v>
      </c>
      <c r="AP263" s="116">
        <v>2</v>
      </c>
      <c r="AQ263" s="119">
        <v>1</v>
      </c>
      <c r="AR263" s="120" t="s">
        <v>135</v>
      </c>
      <c r="AS263" s="116"/>
      <c r="AT263" s="121">
        <v>0</v>
      </c>
      <c r="AU263" s="120" t="s">
        <v>175</v>
      </c>
      <c r="AV263" s="117">
        <v>4</v>
      </c>
      <c r="AW263" s="121">
        <v>0.4</v>
      </c>
      <c r="AX263" s="120" t="s">
        <v>235</v>
      </c>
      <c r="AY263" s="122">
        <v>0</v>
      </c>
      <c r="AZ263" s="122">
        <v>0</v>
      </c>
      <c r="BA263" s="122">
        <v>0</v>
      </c>
      <c r="BB263" s="122">
        <v>0</v>
      </c>
      <c r="BC263" s="122">
        <v>0</v>
      </c>
      <c r="BD263" s="122">
        <v>0</v>
      </c>
      <c r="BE263" s="122">
        <v>0</v>
      </c>
      <c r="BF263" s="122">
        <v>0</v>
      </c>
      <c r="BG263" s="122">
        <v>400000000</v>
      </c>
      <c r="BH263" s="122">
        <v>0</v>
      </c>
      <c r="BI263" s="122">
        <v>400000000</v>
      </c>
      <c r="BJ263" s="122">
        <v>0</v>
      </c>
      <c r="BK263" s="122">
        <v>0</v>
      </c>
      <c r="BL263" s="122">
        <v>0</v>
      </c>
      <c r="BM263" s="122">
        <v>0</v>
      </c>
      <c r="BN263" s="122">
        <v>0</v>
      </c>
      <c r="BO263" s="122">
        <v>0</v>
      </c>
      <c r="BP263" s="122">
        <v>0</v>
      </c>
      <c r="BQ263" s="122">
        <v>0</v>
      </c>
      <c r="BR263" s="122">
        <v>0</v>
      </c>
      <c r="BS263" s="122">
        <v>0</v>
      </c>
      <c r="BT263" s="122">
        <v>0</v>
      </c>
      <c r="BU263" s="122">
        <v>0</v>
      </c>
      <c r="BV263" s="122">
        <v>0</v>
      </c>
      <c r="BW263" s="122">
        <v>0</v>
      </c>
      <c r="BX263" s="122">
        <v>0</v>
      </c>
      <c r="BY263" s="122">
        <v>0</v>
      </c>
      <c r="BZ263" s="122">
        <v>0</v>
      </c>
      <c r="CA263" s="122">
        <v>0</v>
      </c>
      <c r="CB263" s="122">
        <v>0</v>
      </c>
      <c r="CC263" s="122">
        <v>0</v>
      </c>
      <c r="CD263" s="122">
        <v>0</v>
      </c>
      <c r="CE263" s="122">
        <v>0</v>
      </c>
      <c r="CF263" s="122">
        <v>0</v>
      </c>
      <c r="CG263" s="122">
        <v>0</v>
      </c>
      <c r="CH263" s="122">
        <v>0</v>
      </c>
      <c r="CI263" s="122">
        <v>0</v>
      </c>
      <c r="CJ263" s="122">
        <v>0</v>
      </c>
      <c r="CK263" s="122">
        <v>0</v>
      </c>
      <c r="CL263" s="122">
        <v>0</v>
      </c>
      <c r="CM263" s="122">
        <v>0</v>
      </c>
      <c r="CN263" s="122">
        <v>0</v>
      </c>
      <c r="CO263" s="122">
        <v>0</v>
      </c>
      <c r="CP263" s="122">
        <v>0</v>
      </c>
      <c r="CQ263" s="122">
        <v>400000000</v>
      </c>
      <c r="CR263" s="115" t="s">
        <v>2911</v>
      </c>
      <c r="CS263" s="115" t="s">
        <v>2912</v>
      </c>
    </row>
    <row r="264" spans="1:97" ht="70.349999999999994" hidden="1" customHeight="1" x14ac:dyDescent="0.25">
      <c r="A264" s="114" t="s">
        <v>2913</v>
      </c>
      <c r="B264" s="115" t="s">
        <v>113</v>
      </c>
      <c r="C264" s="115" t="s">
        <v>2914</v>
      </c>
      <c r="D264" s="115" t="s">
        <v>2915</v>
      </c>
      <c r="E264" s="116" t="s">
        <v>2916</v>
      </c>
      <c r="F264" s="115" t="s">
        <v>107</v>
      </c>
      <c r="G264" s="115" t="s">
        <v>2917</v>
      </c>
      <c r="H264" s="115" t="s">
        <v>2256</v>
      </c>
      <c r="I264" s="116" t="s">
        <v>2918</v>
      </c>
      <c r="J264" s="115" t="s">
        <v>2919</v>
      </c>
      <c r="K264" s="115" t="s">
        <v>2920</v>
      </c>
      <c r="L264" s="115" t="s">
        <v>964</v>
      </c>
      <c r="M264" s="115" t="s">
        <v>2921</v>
      </c>
      <c r="N264" s="115" t="s">
        <v>2922</v>
      </c>
      <c r="O264" s="115" t="s">
        <v>1053</v>
      </c>
      <c r="P264" s="115" t="s">
        <v>2923</v>
      </c>
      <c r="Q264" s="115" t="s">
        <v>2924</v>
      </c>
      <c r="R264" s="115" t="s">
        <v>2925</v>
      </c>
      <c r="S264" s="115" t="s">
        <v>2926</v>
      </c>
      <c r="T264" s="115" t="s">
        <v>2925</v>
      </c>
      <c r="U264" s="115" t="s">
        <v>2927</v>
      </c>
      <c r="V264" s="115" t="s">
        <v>2928</v>
      </c>
      <c r="W264" s="115" t="s">
        <v>2929</v>
      </c>
      <c r="X264" s="115" t="s">
        <v>125</v>
      </c>
      <c r="Y264" s="115" t="s">
        <v>126</v>
      </c>
      <c r="Z264" s="117">
        <v>100</v>
      </c>
      <c r="AA264" s="115" t="s">
        <v>127</v>
      </c>
      <c r="AB264" s="115" t="s">
        <v>2930</v>
      </c>
      <c r="AC264" s="117">
        <v>64</v>
      </c>
      <c r="AD264" s="117">
        <v>0</v>
      </c>
      <c r="AE264" s="117">
        <v>0</v>
      </c>
      <c r="AF264" s="117">
        <v>36</v>
      </c>
      <c r="AG264" s="118" t="s">
        <v>2931</v>
      </c>
      <c r="AH264" s="118"/>
      <c r="AI264" s="118"/>
      <c r="AJ264" s="115"/>
      <c r="AK264" s="115"/>
      <c r="AL264" s="115" t="s">
        <v>2932</v>
      </c>
      <c r="AM264" s="116">
        <v>64</v>
      </c>
      <c r="AN264" s="119">
        <v>1</v>
      </c>
      <c r="AO264" s="120" t="s">
        <v>135</v>
      </c>
      <c r="AP264" s="116"/>
      <c r="AQ264" s="119"/>
      <c r="AR264" s="120"/>
      <c r="AS264" s="116"/>
      <c r="AT264" s="121"/>
      <c r="AU264" s="120"/>
      <c r="AV264" s="117">
        <v>64</v>
      </c>
      <c r="AW264" s="121">
        <v>0.64</v>
      </c>
      <c r="AX264" s="120" t="s">
        <v>174</v>
      </c>
      <c r="AY264" s="122"/>
      <c r="AZ264" s="122"/>
      <c r="BA264" s="122"/>
      <c r="BB264" s="122"/>
      <c r="BC264" s="122"/>
      <c r="BD264" s="122"/>
      <c r="BE264" s="122"/>
      <c r="BF264" s="122"/>
      <c r="BG264" s="122"/>
      <c r="BH264" s="122"/>
      <c r="BI264" s="122">
        <v>0</v>
      </c>
      <c r="BJ264" s="122">
        <v>0</v>
      </c>
      <c r="BK264" s="122">
        <v>0</v>
      </c>
      <c r="BL264" s="122">
        <v>0</v>
      </c>
      <c r="BM264" s="122">
        <v>0</v>
      </c>
      <c r="BN264" s="122">
        <v>0</v>
      </c>
      <c r="BO264" s="122">
        <v>0</v>
      </c>
      <c r="BP264" s="122">
        <v>2275000000</v>
      </c>
      <c r="BQ264" s="122">
        <v>0</v>
      </c>
      <c r="BR264" s="122">
        <v>2275000000</v>
      </c>
      <c r="BS264" s="122">
        <v>0</v>
      </c>
      <c r="BT264" s="122">
        <v>4550000000</v>
      </c>
      <c r="BU264" s="122">
        <v>0</v>
      </c>
      <c r="BV264" s="122">
        <v>0</v>
      </c>
      <c r="BW264" s="122">
        <v>0</v>
      </c>
      <c r="BX264" s="122">
        <v>0</v>
      </c>
      <c r="BY264" s="122">
        <v>0</v>
      </c>
      <c r="BZ264" s="122">
        <v>0</v>
      </c>
      <c r="CA264" s="122">
        <v>0</v>
      </c>
      <c r="CB264" s="122">
        <v>0</v>
      </c>
      <c r="CC264" s="122">
        <v>0</v>
      </c>
      <c r="CD264" s="122">
        <v>0</v>
      </c>
      <c r="CE264" s="122">
        <v>0</v>
      </c>
      <c r="CF264" s="122">
        <v>0</v>
      </c>
      <c r="CG264" s="122">
        <v>0</v>
      </c>
      <c r="CH264" s="122">
        <v>0</v>
      </c>
      <c r="CI264" s="122">
        <v>0</v>
      </c>
      <c r="CJ264" s="122">
        <v>0</v>
      </c>
      <c r="CK264" s="122">
        <v>0</v>
      </c>
      <c r="CL264" s="122">
        <v>2275000000</v>
      </c>
      <c r="CM264" s="122">
        <v>0</v>
      </c>
      <c r="CN264" s="122">
        <v>2275000000</v>
      </c>
      <c r="CO264" s="122">
        <v>0</v>
      </c>
      <c r="CP264" s="122">
        <v>4550000000</v>
      </c>
      <c r="CQ264" s="122">
        <v>9100000000</v>
      </c>
      <c r="CR264" s="115"/>
      <c r="CS264" s="115" t="s">
        <v>2933</v>
      </c>
    </row>
    <row r="265" spans="1:97" ht="70.349999999999994" hidden="1" customHeight="1" x14ac:dyDescent="0.25">
      <c r="A265" s="114" t="s">
        <v>2934</v>
      </c>
      <c r="B265" s="115" t="s">
        <v>103</v>
      </c>
      <c r="C265" s="115" t="s">
        <v>2914</v>
      </c>
      <c r="D265" s="115" t="s">
        <v>2915</v>
      </c>
      <c r="E265" s="116" t="s">
        <v>2916</v>
      </c>
      <c r="F265" s="115" t="s">
        <v>107</v>
      </c>
      <c r="G265" s="115" t="s">
        <v>2917</v>
      </c>
      <c r="H265" s="115" t="s">
        <v>2256</v>
      </c>
      <c r="I265" s="116" t="s">
        <v>2918</v>
      </c>
      <c r="J265" s="115" t="s">
        <v>2919</v>
      </c>
      <c r="K265" s="115" t="s">
        <v>2920</v>
      </c>
      <c r="L265" s="115" t="s">
        <v>964</v>
      </c>
      <c r="M265" s="115" t="s">
        <v>2921</v>
      </c>
      <c r="N265" s="115" t="s">
        <v>2922</v>
      </c>
      <c r="O265" s="115" t="s">
        <v>1053</v>
      </c>
      <c r="P265" s="115" t="s">
        <v>2923</v>
      </c>
      <c r="Q265" s="115" t="s">
        <v>2924</v>
      </c>
      <c r="R265" s="115" t="s">
        <v>2935</v>
      </c>
      <c r="S265" s="115" t="s">
        <v>2936</v>
      </c>
      <c r="T265" s="115" t="s">
        <v>2937</v>
      </c>
      <c r="U265" s="115" t="s">
        <v>2938</v>
      </c>
      <c r="V265" s="115" t="s">
        <v>2939</v>
      </c>
      <c r="W265" s="115" t="s">
        <v>2940</v>
      </c>
      <c r="X265" s="115" t="s">
        <v>125</v>
      </c>
      <c r="Y265" s="115" t="s">
        <v>126</v>
      </c>
      <c r="Z265" s="117">
        <v>500</v>
      </c>
      <c r="AA265" s="115" t="s">
        <v>127</v>
      </c>
      <c r="AB265" s="115" t="s">
        <v>2930</v>
      </c>
      <c r="AC265" s="117">
        <v>0</v>
      </c>
      <c r="AD265" s="117">
        <v>0</v>
      </c>
      <c r="AE265" s="117">
        <v>0</v>
      </c>
      <c r="AF265" s="117">
        <v>500</v>
      </c>
      <c r="AG265" s="118"/>
      <c r="AH265" s="118"/>
      <c r="AI265" s="118"/>
      <c r="AJ265" s="115"/>
      <c r="AK265" s="115"/>
      <c r="AL265" s="115" t="s">
        <v>2941</v>
      </c>
      <c r="AM265" s="116"/>
      <c r="AN265" s="119"/>
      <c r="AO265" s="120"/>
      <c r="AP265" s="116"/>
      <c r="AQ265" s="119"/>
      <c r="AR265" s="120"/>
      <c r="AS265" s="116"/>
      <c r="AT265" s="121"/>
      <c r="AU265" s="120"/>
      <c r="AV265" s="117">
        <v>0</v>
      </c>
      <c r="AW265" s="121">
        <v>0</v>
      </c>
      <c r="AX265" s="120" t="s">
        <v>175</v>
      </c>
      <c r="AY265" s="122"/>
      <c r="AZ265" s="122"/>
      <c r="BA265" s="122"/>
      <c r="BB265" s="122"/>
      <c r="BC265" s="122"/>
      <c r="BD265" s="122"/>
      <c r="BE265" s="122"/>
      <c r="BF265" s="122"/>
      <c r="BG265" s="122"/>
      <c r="BH265" s="122"/>
      <c r="BI265" s="122">
        <v>0</v>
      </c>
      <c r="BJ265" s="122">
        <v>0</v>
      </c>
      <c r="BK265" s="122">
        <v>0</v>
      </c>
      <c r="BL265" s="122">
        <v>0</v>
      </c>
      <c r="BM265" s="122">
        <v>0</v>
      </c>
      <c r="BN265" s="122">
        <v>0</v>
      </c>
      <c r="BO265" s="122">
        <v>0</v>
      </c>
      <c r="BP265" s="122">
        <v>5850000000</v>
      </c>
      <c r="BQ265" s="122">
        <v>0</v>
      </c>
      <c r="BR265" s="122">
        <v>3250000000</v>
      </c>
      <c r="BS265" s="122">
        <v>0</v>
      </c>
      <c r="BT265" s="122">
        <v>9100000000</v>
      </c>
      <c r="BU265" s="122">
        <v>0</v>
      </c>
      <c r="BV265" s="122">
        <v>0</v>
      </c>
      <c r="BW265" s="122">
        <v>0</v>
      </c>
      <c r="BX265" s="122">
        <v>0</v>
      </c>
      <c r="BY265" s="122">
        <v>0</v>
      </c>
      <c r="BZ265" s="122">
        <v>0</v>
      </c>
      <c r="CA265" s="122">
        <v>0</v>
      </c>
      <c r="CB265" s="122">
        <v>0</v>
      </c>
      <c r="CC265" s="122">
        <v>0</v>
      </c>
      <c r="CD265" s="122">
        <v>0</v>
      </c>
      <c r="CE265" s="122">
        <v>0</v>
      </c>
      <c r="CF265" s="122">
        <v>0</v>
      </c>
      <c r="CG265" s="122">
        <v>0</v>
      </c>
      <c r="CH265" s="122">
        <v>0</v>
      </c>
      <c r="CI265" s="122">
        <v>0</v>
      </c>
      <c r="CJ265" s="122">
        <v>0</v>
      </c>
      <c r="CK265" s="122">
        <v>0</v>
      </c>
      <c r="CL265" s="122">
        <v>5858000000</v>
      </c>
      <c r="CM265" s="122">
        <v>0</v>
      </c>
      <c r="CN265" s="122">
        <v>3250000000</v>
      </c>
      <c r="CO265" s="122">
        <v>0</v>
      </c>
      <c r="CP265" s="122">
        <v>9108000000</v>
      </c>
      <c r="CQ265" s="122">
        <v>18208000000</v>
      </c>
      <c r="CR265" s="115"/>
      <c r="CS265" s="115" t="s">
        <v>2942</v>
      </c>
    </row>
    <row r="266" spans="1:97" ht="70.349999999999994" hidden="1" customHeight="1" x14ac:dyDescent="0.25">
      <c r="A266" s="114" t="s">
        <v>2943</v>
      </c>
      <c r="B266" s="115" t="s">
        <v>139</v>
      </c>
      <c r="C266" s="115" t="s">
        <v>2914</v>
      </c>
      <c r="D266" s="115" t="s">
        <v>2915</v>
      </c>
      <c r="E266" s="116" t="s">
        <v>2916</v>
      </c>
      <c r="F266" s="115" t="s">
        <v>107</v>
      </c>
      <c r="G266" s="115" t="s">
        <v>2917</v>
      </c>
      <c r="H266" s="115" t="s">
        <v>2256</v>
      </c>
      <c r="I266" s="116" t="s">
        <v>2918</v>
      </c>
      <c r="J266" s="115" t="s">
        <v>2919</v>
      </c>
      <c r="K266" s="115" t="s">
        <v>2920</v>
      </c>
      <c r="L266" s="115" t="s">
        <v>964</v>
      </c>
      <c r="M266" s="115" t="s">
        <v>2921</v>
      </c>
      <c r="N266" s="115" t="s">
        <v>2922</v>
      </c>
      <c r="O266" s="115" t="s">
        <v>1053</v>
      </c>
      <c r="P266" s="115" t="s">
        <v>2923</v>
      </c>
      <c r="Q266" s="115" t="s">
        <v>2924</v>
      </c>
      <c r="R266" s="115" t="s">
        <v>2944</v>
      </c>
      <c r="S266" s="115" t="s">
        <v>2945</v>
      </c>
      <c r="T266" s="115" t="s">
        <v>787</v>
      </c>
      <c r="U266" s="115" t="s">
        <v>2946</v>
      </c>
      <c r="V266" s="115" t="s">
        <v>2947</v>
      </c>
      <c r="W266" s="115" t="s">
        <v>790</v>
      </c>
      <c r="X266" s="115" t="s">
        <v>125</v>
      </c>
      <c r="Y266" s="115" t="s">
        <v>126</v>
      </c>
      <c r="Z266" s="117">
        <v>4</v>
      </c>
      <c r="AA266" s="115" t="s">
        <v>127</v>
      </c>
      <c r="AB266" s="115" t="s">
        <v>2930</v>
      </c>
      <c r="AC266" s="117">
        <v>1</v>
      </c>
      <c r="AD266" s="117">
        <v>1</v>
      </c>
      <c r="AE266" s="117">
        <v>1</v>
      </c>
      <c r="AF266" s="117">
        <v>1</v>
      </c>
      <c r="AG266" s="118"/>
      <c r="AH266" s="118" t="s">
        <v>2948</v>
      </c>
      <c r="AI266" s="118" t="s">
        <v>2949</v>
      </c>
      <c r="AJ266" s="115"/>
      <c r="AK266" s="115"/>
      <c r="AL266" s="115" t="s">
        <v>2950</v>
      </c>
      <c r="AM266" s="116">
        <v>0</v>
      </c>
      <c r="AN266" s="119">
        <v>0</v>
      </c>
      <c r="AO266" s="120" t="s">
        <v>175</v>
      </c>
      <c r="AP266" s="116">
        <v>1</v>
      </c>
      <c r="AQ266" s="119">
        <v>1</v>
      </c>
      <c r="AR266" s="120" t="s">
        <v>135</v>
      </c>
      <c r="AS266" s="116"/>
      <c r="AT266" s="121">
        <v>0</v>
      </c>
      <c r="AU266" s="120" t="s">
        <v>175</v>
      </c>
      <c r="AV266" s="117">
        <v>1</v>
      </c>
      <c r="AW266" s="121">
        <v>0.25</v>
      </c>
      <c r="AX266" s="120" t="s">
        <v>175</v>
      </c>
      <c r="AY266" s="122"/>
      <c r="AZ266" s="122"/>
      <c r="BA266" s="122"/>
      <c r="BB266" s="122"/>
      <c r="BC266" s="122"/>
      <c r="BD266" s="122">
        <v>260000000</v>
      </c>
      <c r="BE266" s="122"/>
      <c r="BF266" s="122"/>
      <c r="BG266" s="122">
        <v>520000000</v>
      </c>
      <c r="BH266" s="122"/>
      <c r="BI266" s="122">
        <v>780000000</v>
      </c>
      <c r="BJ266" s="122">
        <v>0</v>
      </c>
      <c r="BK266" s="122">
        <v>0</v>
      </c>
      <c r="BL266" s="122">
        <v>0</v>
      </c>
      <c r="BM266" s="122">
        <v>0</v>
      </c>
      <c r="BN266" s="122">
        <v>0</v>
      </c>
      <c r="BO266" s="122">
        <v>260000000</v>
      </c>
      <c r="BP266" s="122">
        <v>0</v>
      </c>
      <c r="BQ266" s="122">
        <v>0</v>
      </c>
      <c r="BR266" s="122">
        <v>520000000</v>
      </c>
      <c r="BS266" s="122">
        <v>0</v>
      </c>
      <c r="BT266" s="122">
        <v>780000000</v>
      </c>
      <c r="BU266" s="122">
        <v>0</v>
      </c>
      <c r="BV266" s="122">
        <v>0</v>
      </c>
      <c r="BW266" s="122">
        <v>0</v>
      </c>
      <c r="BX266" s="122">
        <v>0</v>
      </c>
      <c r="BY266" s="122">
        <v>0</v>
      </c>
      <c r="BZ266" s="122">
        <v>260000000</v>
      </c>
      <c r="CA266" s="122">
        <v>0</v>
      </c>
      <c r="CB266" s="122">
        <v>0</v>
      </c>
      <c r="CC266" s="122">
        <v>520000000</v>
      </c>
      <c r="CD266" s="122">
        <v>0</v>
      </c>
      <c r="CE266" s="122">
        <v>780000000</v>
      </c>
      <c r="CF266" s="122">
        <v>0</v>
      </c>
      <c r="CG266" s="122">
        <v>0</v>
      </c>
      <c r="CH266" s="122">
        <v>0</v>
      </c>
      <c r="CI266" s="122">
        <v>0</v>
      </c>
      <c r="CJ266" s="122">
        <v>0</v>
      </c>
      <c r="CK266" s="122">
        <v>260000000</v>
      </c>
      <c r="CL266" s="122">
        <v>0</v>
      </c>
      <c r="CM266" s="122">
        <v>0</v>
      </c>
      <c r="CN266" s="122">
        <v>520000000</v>
      </c>
      <c r="CO266" s="122">
        <v>0</v>
      </c>
      <c r="CP266" s="122">
        <v>780000000</v>
      </c>
      <c r="CQ266" s="122">
        <v>3120000000</v>
      </c>
      <c r="CR266" s="115"/>
      <c r="CS266" s="115" t="s">
        <v>2951</v>
      </c>
    </row>
    <row r="267" spans="1:97" ht="70.349999999999994" hidden="1" customHeight="1" x14ac:dyDescent="0.25">
      <c r="A267" s="114" t="s">
        <v>2952</v>
      </c>
      <c r="B267" s="115" t="s">
        <v>179</v>
      </c>
      <c r="C267" s="115" t="s">
        <v>2914</v>
      </c>
      <c r="D267" s="115" t="s">
        <v>2915</v>
      </c>
      <c r="E267" s="116" t="s">
        <v>2916</v>
      </c>
      <c r="F267" s="115" t="s">
        <v>107</v>
      </c>
      <c r="G267" s="115" t="s">
        <v>2917</v>
      </c>
      <c r="H267" s="115" t="s">
        <v>2256</v>
      </c>
      <c r="I267" s="116" t="s">
        <v>2918</v>
      </c>
      <c r="J267" s="115" t="s">
        <v>2919</v>
      </c>
      <c r="K267" s="115" t="s">
        <v>2920</v>
      </c>
      <c r="L267" s="115" t="s">
        <v>964</v>
      </c>
      <c r="M267" s="115" t="s">
        <v>2921</v>
      </c>
      <c r="N267" s="115" t="s">
        <v>2922</v>
      </c>
      <c r="O267" s="115" t="s">
        <v>1053</v>
      </c>
      <c r="P267" s="115" t="s">
        <v>2923</v>
      </c>
      <c r="Q267" s="115" t="s">
        <v>2924</v>
      </c>
      <c r="R267" s="115" t="s">
        <v>2953</v>
      </c>
      <c r="S267" s="115" t="s">
        <v>2954</v>
      </c>
      <c r="T267" s="115" t="s">
        <v>2953</v>
      </c>
      <c r="U267" s="115" t="s">
        <v>2955</v>
      </c>
      <c r="V267" s="115" t="s">
        <v>2956</v>
      </c>
      <c r="W267" s="115" t="s">
        <v>2929</v>
      </c>
      <c r="X267" s="115" t="s">
        <v>125</v>
      </c>
      <c r="Y267" s="115" t="s">
        <v>126</v>
      </c>
      <c r="Z267" s="117">
        <v>500</v>
      </c>
      <c r="AA267" s="115" t="s">
        <v>127</v>
      </c>
      <c r="AB267" s="115" t="s">
        <v>2930</v>
      </c>
      <c r="AC267" s="117">
        <v>202</v>
      </c>
      <c r="AD267" s="117">
        <v>0</v>
      </c>
      <c r="AE267" s="117">
        <v>298</v>
      </c>
      <c r="AF267" s="117">
        <v>0</v>
      </c>
      <c r="AG267" s="118" t="s">
        <v>2957</v>
      </c>
      <c r="AH267" s="118" t="s">
        <v>2958</v>
      </c>
      <c r="AI267" s="118" t="s">
        <v>2959</v>
      </c>
      <c r="AJ267" s="115" t="s">
        <v>2960</v>
      </c>
      <c r="AK267" s="115"/>
      <c r="AL267" s="115"/>
      <c r="AM267" s="116">
        <v>202</v>
      </c>
      <c r="AN267" s="119">
        <v>1</v>
      </c>
      <c r="AO267" s="120" t="s">
        <v>135</v>
      </c>
      <c r="AP267" s="116">
        <v>83</v>
      </c>
      <c r="AQ267" s="119">
        <v>1</v>
      </c>
      <c r="AR267" s="120" t="s">
        <v>135</v>
      </c>
      <c r="AS267" s="116"/>
      <c r="AT267" s="121">
        <v>0</v>
      </c>
      <c r="AU267" s="120" t="s">
        <v>175</v>
      </c>
      <c r="AV267" s="117">
        <v>285</v>
      </c>
      <c r="AW267" s="121">
        <v>0.56999999999999995</v>
      </c>
      <c r="AX267" s="120" t="s">
        <v>235</v>
      </c>
      <c r="AY267" s="122"/>
      <c r="AZ267" s="122"/>
      <c r="BA267" s="122"/>
      <c r="BB267" s="122"/>
      <c r="BC267" s="122"/>
      <c r="BD267" s="122"/>
      <c r="BE267" s="122">
        <v>2574000000</v>
      </c>
      <c r="BF267" s="122"/>
      <c r="BG267" s="122">
        <v>1716000000</v>
      </c>
      <c r="BH267" s="122"/>
      <c r="BI267" s="122">
        <v>4290000000</v>
      </c>
      <c r="BJ267" s="122">
        <v>0</v>
      </c>
      <c r="BK267" s="122">
        <v>0</v>
      </c>
      <c r="BL267" s="122">
        <v>0</v>
      </c>
      <c r="BM267" s="122">
        <v>0</v>
      </c>
      <c r="BN267" s="122">
        <v>0</v>
      </c>
      <c r="BO267" s="122">
        <v>0</v>
      </c>
      <c r="BP267" s="122">
        <v>0</v>
      </c>
      <c r="BQ267" s="122">
        <v>0</v>
      </c>
      <c r="BR267" s="122">
        <v>0</v>
      </c>
      <c r="BS267" s="122">
        <v>0</v>
      </c>
      <c r="BT267" s="122">
        <v>0</v>
      </c>
      <c r="BU267" s="122">
        <v>0</v>
      </c>
      <c r="BV267" s="122">
        <v>0</v>
      </c>
      <c r="BW267" s="122">
        <v>0</v>
      </c>
      <c r="BX267" s="122">
        <v>0</v>
      </c>
      <c r="BY267" s="122">
        <v>0</v>
      </c>
      <c r="BZ267" s="122">
        <v>0</v>
      </c>
      <c r="CA267" s="122">
        <v>2574000000</v>
      </c>
      <c r="CB267" s="122">
        <v>0</v>
      </c>
      <c r="CC267" s="122">
        <v>1716000000</v>
      </c>
      <c r="CD267" s="122">
        <v>0</v>
      </c>
      <c r="CE267" s="122">
        <v>4290000000</v>
      </c>
      <c r="CF267" s="122">
        <v>0</v>
      </c>
      <c r="CG267" s="122">
        <v>0</v>
      </c>
      <c r="CH267" s="122">
        <v>0</v>
      </c>
      <c r="CI267" s="122">
        <v>0</v>
      </c>
      <c r="CJ267" s="122">
        <v>0</v>
      </c>
      <c r="CK267" s="122">
        <v>0</v>
      </c>
      <c r="CL267" s="122">
        <v>0</v>
      </c>
      <c r="CM267" s="122">
        <v>0</v>
      </c>
      <c r="CN267" s="122">
        <v>0</v>
      </c>
      <c r="CO267" s="122">
        <v>0</v>
      </c>
      <c r="CP267" s="122">
        <v>0</v>
      </c>
      <c r="CQ267" s="122">
        <v>8580000000</v>
      </c>
      <c r="CR267" s="115" t="s">
        <v>2961</v>
      </c>
      <c r="CS267" s="115" t="s">
        <v>2962</v>
      </c>
    </row>
    <row r="268" spans="1:97" ht="70.349999999999994" hidden="1" customHeight="1" x14ac:dyDescent="0.25">
      <c r="A268" s="114" t="s">
        <v>2963</v>
      </c>
      <c r="B268" s="115" t="s">
        <v>254</v>
      </c>
      <c r="C268" s="115" t="s">
        <v>2914</v>
      </c>
      <c r="D268" s="115" t="s">
        <v>2915</v>
      </c>
      <c r="E268" s="116" t="s">
        <v>2916</v>
      </c>
      <c r="F268" s="115" t="s">
        <v>107</v>
      </c>
      <c r="G268" s="115" t="s">
        <v>2917</v>
      </c>
      <c r="H268" s="115" t="s">
        <v>2256</v>
      </c>
      <c r="I268" s="116" t="s">
        <v>2918</v>
      </c>
      <c r="J268" s="115" t="s">
        <v>2919</v>
      </c>
      <c r="K268" s="115" t="s">
        <v>2920</v>
      </c>
      <c r="L268" s="115" t="s">
        <v>964</v>
      </c>
      <c r="M268" s="115" t="s">
        <v>2921</v>
      </c>
      <c r="N268" s="115" t="s">
        <v>2922</v>
      </c>
      <c r="O268" s="115" t="s">
        <v>1053</v>
      </c>
      <c r="P268" s="115" t="s">
        <v>2923</v>
      </c>
      <c r="Q268" s="115" t="s">
        <v>2924</v>
      </c>
      <c r="R268" s="115" t="s">
        <v>2964</v>
      </c>
      <c r="S268" s="115" t="s">
        <v>2965</v>
      </c>
      <c r="T268" s="115" t="s">
        <v>2966</v>
      </c>
      <c r="U268" s="115" t="s">
        <v>2967</v>
      </c>
      <c r="V268" s="115"/>
      <c r="W268" s="115" t="s">
        <v>2968</v>
      </c>
      <c r="X268" s="115" t="s">
        <v>125</v>
      </c>
      <c r="Y268" s="115" t="s">
        <v>126</v>
      </c>
      <c r="Z268" s="117">
        <v>1000</v>
      </c>
      <c r="AA268" s="115" t="s">
        <v>127</v>
      </c>
      <c r="AB268" s="115" t="s">
        <v>2930</v>
      </c>
      <c r="AC268" s="117">
        <v>480</v>
      </c>
      <c r="AD268" s="117">
        <v>0</v>
      </c>
      <c r="AE268" s="117">
        <v>0</v>
      </c>
      <c r="AF268" s="117">
        <v>520</v>
      </c>
      <c r="AG268" s="118" t="s">
        <v>2969</v>
      </c>
      <c r="AH268" s="118" t="s">
        <v>2970</v>
      </c>
      <c r="AI268" s="118" t="s">
        <v>2971</v>
      </c>
      <c r="AJ268" s="115" t="s">
        <v>2972</v>
      </c>
      <c r="AK268" s="115"/>
      <c r="AL268" s="115"/>
      <c r="AM268" s="116">
        <v>480</v>
      </c>
      <c r="AN268" s="119">
        <v>1</v>
      </c>
      <c r="AO268" s="120" t="s">
        <v>135</v>
      </c>
      <c r="AP268" s="116">
        <v>126</v>
      </c>
      <c r="AQ268" s="119">
        <v>1</v>
      </c>
      <c r="AR268" s="120" t="s">
        <v>135</v>
      </c>
      <c r="AS268" s="116"/>
      <c r="AT268" s="121"/>
      <c r="AU268" s="120"/>
      <c r="AV268" s="117">
        <v>606</v>
      </c>
      <c r="AW268" s="121">
        <v>0.60599999999999998</v>
      </c>
      <c r="AX268" s="120" t="s">
        <v>174</v>
      </c>
      <c r="AY268" s="122"/>
      <c r="AZ268" s="122"/>
      <c r="BA268" s="122"/>
      <c r="BB268" s="122"/>
      <c r="BC268" s="122"/>
      <c r="BD268" s="122"/>
      <c r="BE268" s="122"/>
      <c r="BF268" s="122"/>
      <c r="BG268" s="122"/>
      <c r="BH268" s="122"/>
      <c r="BI268" s="122">
        <v>0</v>
      </c>
      <c r="BJ268" s="122">
        <v>600000000</v>
      </c>
      <c r="BK268" s="122">
        <v>0</v>
      </c>
      <c r="BL268" s="122">
        <v>0</v>
      </c>
      <c r="BM268" s="122">
        <v>0</v>
      </c>
      <c r="BN268" s="122">
        <v>0</v>
      </c>
      <c r="BO268" s="122">
        <v>0</v>
      </c>
      <c r="BP268" s="122">
        <v>0</v>
      </c>
      <c r="BQ268" s="122">
        <v>0</v>
      </c>
      <c r="BR268" s="122">
        <v>0</v>
      </c>
      <c r="BS268" s="122">
        <v>0</v>
      </c>
      <c r="BT268" s="122">
        <v>600000000</v>
      </c>
      <c r="BU268" s="122">
        <v>0</v>
      </c>
      <c r="BV268" s="122">
        <v>0</v>
      </c>
      <c r="BW268" s="122">
        <v>0</v>
      </c>
      <c r="BX268" s="122">
        <v>0</v>
      </c>
      <c r="BY268" s="122">
        <v>0</v>
      </c>
      <c r="BZ268" s="122">
        <v>0</v>
      </c>
      <c r="CA268" s="122">
        <v>0</v>
      </c>
      <c r="CB268" s="122">
        <v>0</v>
      </c>
      <c r="CC268" s="122">
        <v>0</v>
      </c>
      <c r="CD268" s="122">
        <v>0</v>
      </c>
      <c r="CE268" s="122">
        <v>0</v>
      </c>
      <c r="CF268" s="122">
        <v>550000000</v>
      </c>
      <c r="CG268" s="122">
        <v>0</v>
      </c>
      <c r="CH268" s="122">
        <v>0</v>
      </c>
      <c r="CI268" s="122">
        <v>0</v>
      </c>
      <c r="CJ268" s="122">
        <v>0</v>
      </c>
      <c r="CK268" s="122">
        <v>0</v>
      </c>
      <c r="CL268" s="122">
        <v>0</v>
      </c>
      <c r="CM268" s="122">
        <v>0</v>
      </c>
      <c r="CN268" s="122">
        <v>0</v>
      </c>
      <c r="CO268" s="122">
        <v>0</v>
      </c>
      <c r="CP268" s="122">
        <v>550000000</v>
      </c>
      <c r="CQ268" s="122">
        <v>1150000000</v>
      </c>
      <c r="CR268" s="115" t="s">
        <v>2973</v>
      </c>
      <c r="CS268" s="115" t="s">
        <v>2974</v>
      </c>
    </row>
    <row r="269" spans="1:97" ht="70.349999999999994" hidden="1" customHeight="1" x14ac:dyDescent="0.25">
      <c r="A269" s="114" t="s">
        <v>2975</v>
      </c>
      <c r="B269" s="115" t="s">
        <v>374</v>
      </c>
      <c r="C269" s="115" t="s">
        <v>2914</v>
      </c>
      <c r="D269" s="115" t="s">
        <v>2915</v>
      </c>
      <c r="E269" s="116" t="s">
        <v>2916</v>
      </c>
      <c r="F269" s="115" t="s">
        <v>107</v>
      </c>
      <c r="G269" s="115" t="s">
        <v>2917</v>
      </c>
      <c r="H269" s="115" t="s">
        <v>2256</v>
      </c>
      <c r="I269" s="116" t="s">
        <v>2918</v>
      </c>
      <c r="J269" s="115" t="s">
        <v>2919</v>
      </c>
      <c r="K269" s="115" t="s">
        <v>2920</v>
      </c>
      <c r="L269" s="115" t="s">
        <v>964</v>
      </c>
      <c r="M269" s="115" t="s">
        <v>2921</v>
      </c>
      <c r="N269" s="115" t="s">
        <v>2922</v>
      </c>
      <c r="O269" s="115" t="s">
        <v>1053</v>
      </c>
      <c r="P269" s="115" t="s">
        <v>2923</v>
      </c>
      <c r="Q269" s="115" t="s">
        <v>2924</v>
      </c>
      <c r="R269" s="115" t="s">
        <v>2976</v>
      </c>
      <c r="S269" s="115" t="s">
        <v>2977</v>
      </c>
      <c r="T269" s="115" t="s">
        <v>2978</v>
      </c>
      <c r="U269" s="115" t="s">
        <v>2979</v>
      </c>
      <c r="V269" s="115" t="s">
        <v>2980</v>
      </c>
      <c r="W269" s="115" t="s">
        <v>2940</v>
      </c>
      <c r="X269" s="115" t="s">
        <v>125</v>
      </c>
      <c r="Y269" s="115" t="s">
        <v>126</v>
      </c>
      <c r="Z269" s="117">
        <v>80</v>
      </c>
      <c r="AA269" s="115" t="s">
        <v>127</v>
      </c>
      <c r="AB269" s="115" t="s">
        <v>2930</v>
      </c>
      <c r="AC269" s="117">
        <v>19</v>
      </c>
      <c r="AD269" s="117">
        <v>19</v>
      </c>
      <c r="AE269" s="117">
        <v>19</v>
      </c>
      <c r="AF269" s="117">
        <v>23</v>
      </c>
      <c r="AG269" s="118"/>
      <c r="AH269" s="118" t="s">
        <v>2981</v>
      </c>
      <c r="AI269" s="118" t="s">
        <v>2982</v>
      </c>
      <c r="AJ269" s="115" t="s">
        <v>2983</v>
      </c>
      <c r="AK269" s="115" t="s">
        <v>2984</v>
      </c>
      <c r="AL269" s="115"/>
      <c r="AM269" s="116">
        <v>0</v>
      </c>
      <c r="AN269" s="119">
        <v>0</v>
      </c>
      <c r="AO269" s="120" t="s">
        <v>175</v>
      </c>
      <c r="AP269" s="116">
        <v>19</v>
      </c>
      <c r="AQ269" s="119">
        <v>1</v>
      </c>
      <c r="AR269" s="120" t="s">
        <v>135</v>
      </c>
      <c r="AS269" s="116">
        <v>20</v>
      </c>
      <c r="AT269" s="121">
        <v>1</v>
      </c>
      <c r="AU269" s="120" t="s">
        <v>135</v>
      </c>
      <c r="AV269" s="117">
        <v>39</v>
      </c>
      <c r="AW269" s="121">
        <v>0.48749999999999999</v>
      </c>
      <c r="AX269" s="120" t="s">
        <v>235</v>
      </c>
      <c r="AY269" s="122">
        <v>54000000</v>
      </c>
      <c r="AZ269" s="122"/>
      <c r="BA269" s="122"/>
      <c r="BB269" s="122"/>
      <c r="BC269" s="122"/>
      <c r="BD269" s="122"/>
      <c r="BE269" s="122"/>
      <c r="BF269" s="122"/>
      <c r="BG269" s="122"/>
      <c r="BH269" s="122"/>
      <c r="BI269" s="122">
        <v>54000000</v>
      </c>
      <c r="BJ269" s="122">
        <v>74000000</v>
      </c>
      <c r="BK269" s="122">
        <v>0</v>
      </c>
      <c r="BL269" s="122">
        <v>0</v>
      </c>
      <c r="BM269" s="122">
        <v>0</v>
      </c>
      <c r="BN269" s="122">
        <v>0</v>
      </c>
      <c r="BO269" s="122">
        <v>0</v>
      </c>
      <c r="BP269" s="122">
        <v>0</v>
      </c>
      <c r="BQ269" s="122">
        <v>0</v>
      </c>
      <c r="BR269" s="122">
        <v>0</v>
      </c>
      <c r="BS269" s="122">
        <v>0</v>
      </c>
      <c r="BT269" s="122">
        <v>74000000</v>
      </c>
      <c r="BU269" s="122">
        <v>54000000</v>
      </c>
      <c r="BV269" s="122">
        <v>0</v>
      </c>
      <c r="BW269" s="122">
        <v>0</v>
      </c>
      <c r="BX269" s="122">
        <v>0</v>
      </c>
      <c r="BY269" s="122">
        <v>0</v>
      </c>
      <c r="BZ269" s="122">
        <v>0</v>
      </c>
      <c r="CA269" s="122">
        <v>0</v>
      </c>
      <c r="CB269" s="122">
        <v>0</v>
      </c>
      <c r="CC269" s="122">
        <v>0</v>
      </c>
      <c r="CD269" s="122">
        <v>0</v>
      </c>
      <c r="CE269" s="122">
        <v>54000000</v>
      </c>
      <c r="CF269" s="122">
        <v>84000000</v>
      </c>
      <c r="CG269" s="122">
        <v>0</v>
      </c>
      <c r="CH269" s="122">
        <v>0</v>
      </c>
      <c r="CI269" s="122">
        <v>0</v>
      </c>
      <c r="CJ269" s="122">
        <v>0</v>
      </c>
      <c r="CK269" s="122">
        <v>0</v>
      </c>
      <c r="CL269" s="122">
        <v>0</v>
      </c>
      <c r="CM269" s="122">
        <v>0</v>
      </c>
      <c r="CN269" s="122">
        <v>0</v>
      </c>
      <c r="CO269" s="122">
        <v>0</v>
      </c>
      <c r="CP269" s="122">
        <v>84000000</v>
      </c>
      <c r="CQ269" s="122">
        <v>266000000</v>
      </c>
      <c r="CR269" s="115"/>
      <c r="CS269" s="115" t="s">
        <v>2985</v>
      </c>
    </row>
    <row r="270" spans="1:97" ht="70.349999999999994" hidden="1" customHeight="1" x14ac:dyDescent="0.25">
      <c r="A270" s="114" t="s">
        <v>2986</v>
      </c>
      <c r="B270" s="115" t="s">
        <v>113</v>
      </c>
      <c r="C270" s="115" t="s">
        <v>2914</v>
      </c>
      <c r="D270" s="115" t="s">
        <v>2915</v>
      </c>
      <c r="E270" s="116" t="s">
        <v>2916</v>
      </c>
      <c r="F270" s="115" t="s">
        <v>107</v>
      </c>
      <c r="G270" s="115" t="s">
        <v>2917</v>
      </c>
      <c r="H270" s="115" t="s">
        <v>2256</v>
      </c>
      <c r="I270" s="116" t="s">
        <v>2918</v>
      </c>
      <c r="J270" s="115" t="s">
        <v>2987</v>
      </c>
      <c r="K270" s="115" t="s">
        <v>2920</v>
      </c>
      <c r="L270" s="115" t="s">
        <v>978</v>
      </c>
      <c r="M270" s="115" t="s">
        <v>2988</v>
      </c>
      <c r="N270" s="115" t="s">
        <v>140</v>
      </c>
      <c r="O270" s="115" t="s">
        <v>141</v>
      </c>
      <c r="P270" s="115" t="s">
        <v>1042</v>
      </c>
      <c r="Q270" s="115" t="s">
        <v>1043</v>
      </c>
      <c r="R270" s="115" t="s">
        <v>874</v>
      </c>
      <c r="S270" s="115" t="s">
        <v>2989</v>
      </c>
      <c r="T270" s="115" t="s">
        <v>2990</v>
      </c>
      <c r="U270" s="115" t="s">
        <v>2991</v>
      </c>
      <c r="V270" s="115" t="s">
        <v>2992</v>
      </c>
      <c r="W270" s="115" t="s">
        <v>2993</v>
      </c>
      <c r="X270" s="115" t="s">
        <v>125</v>
      </c>
      <c r="Y270" s="115" t="s">
        <v>126</v>
      </c>
      <c r="Z270" s="117">
        <v>3</v>
      </c>
      <c r="AA270" s="115" t="s">
        <v>127</v>
      </c>
      <c r="AB270" s="115" t="s">
        <v>2994</v>
      </c>
      <c r="AC270" s="117">
        <v>0</v>
      </c>
      <c r="AD270" s="117">
        <v>0</v>
      </c>
      <c r="AE270" s="117">
        <v>3</v>
      </c>
      <c r="AF270" s="117">
        <v>0</v>
      </c>
      <c r="AG270" s="118"/>
      <c r="AH270" s="118"/>
      <c r="AI270" s="118"/>
      <c r="AJ270" s="115" t="s">
        <v>2995</v>
      </c>
      <c r="AK270" s="115"/>
      <c r="AL270" s="115"/>
      <c r="AM270" s="116"/>
      <c r="AN270" s="119"/>
      <c r="AO270" s="120"/>
      <c r="AP270" s="116"/>
      <c r="AQ270" s="119"/>
      <c r="AR270" s="120"/>
      <c r="AS270" s="116"/>
      <c r="AT270" s="121">
        <v>0</v>
      </c>
      <c r="AU270" s="120" t="s">
        <v>175</v>
      </c>
      <c r="AV270" s="117">
        <v>0</v>
      </c>
      <c r="AW270" s="121">
        <v>0</v>
      </c>
      <c r="AX270" s="120" t="s">
        <v>175</v>
      </c>
      <c r="AY270" s="122">
        <v>50000000</v>
      </c>
      <c r="AZ270" s="122">
        <v>0</v>
      </c>
      <c r="BA270" s="122">
        <v>0</v>
      </c>
      <c r="BB270" s="122">
        <v>0</v>
      </c>
      <c r="BC270" s="122">
        <v>0</v>
      </c>
      <c r="BD270" s="122">
        <v>0</v>
      </c>
      <c r="BE270" s="122">
        <v>0</v>
      </c>
      <c r="BF270" s="122">
        <v>0</v>
      </c>
      <c r="BG270" s="122">
        <v>0</v>
      </c>
      <c r="BH270" s="122">
        <v>0</v>
      </c>
      <c r="BI270" s="122">
        <v>50000000</v>
      </c>
      <c r="BJ270" s="122">
        <v>80000000</v>
      </c>
      <c r="BK270" s="122">
        <v>0</v>
      </c>
      <c r="BL270" s="122">
        <v>0</v>
      </c>
      <c r="BM270" s="122">
        <v>0</v>
      </c>
      <c r="BN270" s="122">
        <v>0</v>
      </c>
      <c r="BO270" s="122">
        <v>0</v>
      </c>
      <c r="BP270" s="122">
        <v>0</v>
      </c>
      <c r="BQ270" s="122">
        <v>0</v>
      </c>
      <c r="BR270" s="122">
        <v>0</v>
      </c>
      <c r="BS270" s="122">
        <v>0</v>
      </c>
      <c r="BT270" s="122">
        <v>80000000</v>
      </c>
      <c r="BU270" s="122">
        <v>50000000</v>
      </c>
      <c r="BV270" s="122">
        <v>0</v>
      </c>
      <c r="BW270" s="122">
        <v>0</v>
      </c>
      <c r="BX270" s="122">
        <v>0</v>
      </c>
      <c r="BY270" s="122">
        <v>0</v>
      </c>
      <c r="BZ270" s="122">
        <v>0</v>
      </c>
      <c r="CA270" s="122">
        <v>0</v>
      </c>
      <c r="CB270" s="122">
        <v>0</v>
      </c>
      <c r="CC270" s="122">
        <v>0</v>
      </c>
      <c r="CD270" s="122">
        <v>0</v>
      </c>
      <c r="CE270" s="122">
        <v>50000000</v>
      </c>
      <c r="CF270" s="122">
        <v>120000000</v>
      </c>
      <c r="CG270" s="122">
        <v>0</v>
      </c>
      <c r="CH270" s="122">
        <v>0</v>
      </c>
      <c r="CI270" s="122">
        <v>0</v>
      </c>
      <c r="CJ270" s="122">
        <v>0</v>
      </c>
      <c r="CK270" s="122">
        <v>0</v>
      </c>
      <c r="CL270" s="122">
        <v>0</v>
      </c>
      <c r="CM270" s="122">
        <v>0</v>
      </c>
      <c r="CN270" s="122">
        <v>0</v>
      </c>
      <c r="CO270" s="122">
        <v>0</v>
      </c>
      <c r="CP270" s="122">
        <v>120000000</v>
      </c>
      <c r="CQ270" s="122">
        <v>300000000</v>
      </c>
      <c r="CR270" s="115" t="s">
        <v>2996</v>
      </c>
      <c r="CS270" s="115" t="s">
        <v>1345</v>
      </c>
    </row>
    <row r="271" spans="1:97" ht="70.349999999999994" customHeight="1" x14ac:dyDescent="0.25">
      <c r="A271" s="114" t="s">
        <v>2997</v>
      </c>
      <c r="B271" s="115" t="s">
        <v>113</v>
      </c>
      <c r="C271" s="115" t="s">
        <v>2914</v>
      </c>
      <c r="D271" s="115" t="s">
        <v>2998</v>
      </c>
      <c r="E271" s="116" t="s">
        <v>2999</v>
      </c>
      <c r="F271" s="115" t="s">
        <v>1633</v>
      </c>
      <c r="G271" s="115" t="s">
        <v>552</v>
      </c>
      <c r="H271" s="115" t="s">
        <v>3000</v>
      </c>
      <c r="I271" s="116" t="s">
        <v>110</v>
      </c>
      <c r="J271" s="115" t="s">
        <v>3001</v>
      </c>
      <c r="K271" s="115" t="s">
        <v>2920</v>
      </c>
      <c r="L271" s="115" t="s">
        <v>989</v>
      </c>
      <c r="M271" s="115" t="s">
        <v>3002</v>
      </c>
      <c r="N271" s="115" t="s">
        <v>2922</v>
      </c>
      <c r="O271" s="115" t="s">
        <v>1053</v>
      </c>
      <c r="P271" s="115" t="s">
        <v>3003</v>
      </c>
      <c r="Q271" s="115" t="s">
        <v>3004</v>
      </c>
      <c r="R271" s="115" t="s">
        <v>3005</v>
      </c>
      <c r="S271" s="115" t="s">
        <v>3006</v>
      </c>
      <c r="T271" s="115" t="s">
        <v>3007</v>
      </c>
      <c r="U271" s="115" t="s">
        <v>3008</v>
      </c>
      <c r="V271" s="115" t="s">
        <v>3009</v>
      </c>
      <c r="W271" s="115" t="s">
        <v>293</v>
      </c>
      <c r="X271" s="115" t="s">
        <v>125</v>
      </c>
      <c r="Y271" s="115" t="s">
        <v>126</v>
      </c>
      <c r="Z271" s="117">
        <v>8</v>
      </c>
      <c r="AA271" s="115" t="s">
        <v>127</v>
      </c>
      <c r="AB271" s="115" t="s">
        <v>3010</v>
      </c>
      <c r="AC271" s="117">
        <v>0</v>
      </c>
      <c r="AD271" s="117">
        <v>2</v>
      </c>
      <c r="AE271" s="117">
        <v>3</v>
      </c>
      <c r="AF271" s="117">
        <v>3</v>
      </c>
      <c r="AG271" s="118"/>
      <c r="AH271" s="118"/>
      <c r="AI271" s="118"/>
      <c r="AJ271" s="115"/>
      <c r="AK271" s="115"/>
      <c r="AL271" s="115"/>
      <c r="AM271" s="116"/>
      <c r="AN271" s="119"/>
      <c r="AO271" s="120"/>
      <c r="AP271" s="116">
        <v>0</v>
      </c>
      <c r="AQ271" s="119">
        <v>0</v>
      </c>
      <c r="AR271" s="120" t="s">
        <v>175</v>
      </c>
      <c r="AS271" s="116"/>
      <c r="AT271" s="121">
        <v>0</v>
      </c>
      <c r="AU271" s="120" t="s">
        <v>175</v>
      </c>
      <c r="AV271" s="117">
        <v>0</v>
      </c>
      <c r="AW271" s="121">
        <v>0</v>
      </c>
      <c r="AX271" s="120" t="s">
        <v>175</v>
      </c>
      <c r="AY271" s="122">
        <v>0</v>
      </c>
      <c r="AZ271" s="122">
        <v>0</v>
      </c>
      <c r="BA271" s="122">
        <v>0</v>
      </c>
      <c r="BB271" s="122">
        <v>0</v>
      </c>
      <c r="BC271" s="122">
        <v>0</v>
      </c>
      <c r="BD271" s="122">
        <v>0</v>
      </c>
      <c r="BE271" s="122">
        <v>0</v>
      </c>
      <c r="BF271" s="122">
        <v>0</v>
      </c>
      <c r="BG271" s="122">
        <v>0</v>
      </c>
      <c r="BH271" s="122">
        <v>0</v>
      </c>
      <c r="BI271" s="122">
        <v>0</v>
      </c>
      <c r="BJ271" s="122">
        <v>0</v>
      </c>
      <c r="BK271" s="122">
        <v>0</v>
      </c>
      <c r="BL271" s="122">
        <v>0</v>
      </c>
      <c r="BM271" s="122">
        <v>0</v>
      </c>
      <c r="BN271" s="122">
        <v>0</v>
      </c>
      <c r="BO271" s="122">
        <v>0</v>
      </c>
      <c r="BP271" s="122">
        <v>0</v>
      </c>
      <c r="BQ271" s="122">
        <v>0</v>
      </c>
      <c r="BR271" s="122">
        <v>0</v>
      </c>
      <c r="BS271" s="122">
        <v>0</v>
      </c>
      <c r="BT271" s="122">
        <v>0</v>
      </c>
      <c r="BU271" s="122">
        <v>0</v>
      </c>
      <c r="BV271" s="122">
        <v>0</v>
      </c>
      <c r="BW271" s="122">
        <v>0</v>
      </c>
      <c r="BX271" s="122">
        <v>0</v>
      </c>
      <c r="BY271" s="122">
        <v>0</v>
      </c>
      <c r="BZ271" s="122">
        <v>0</v>
      </c>
      <c r="CA271" s="122">
        <v>0</v>
      </c>
      <c r="CB271" s="122">
        <v>0</v>
      </c>
      <c r="CC271" s="122">
        <v>0</v>
      </c>
      <c r="CD271" s="122">
        <v>0</v>
      </c>
      <c r="CE271" s="122">
        <v>0</v>
      </c>
      <c r="CF271" s="122">
        <v>0</v>
      </c>
      <c r="CG271" s="122">
        <v>0</v>
      </c>
      <c r="CH271" s="122">
        <v>0</v>
      </c>
      <c r="CI271" s="122">
        <v>0</v>
      </c>
      <c r="CJ271" s="122">
        <v>0</v>
      </c>
      <c r="CK271" s="122">
        <v>0</v>
      </c>
      <c r="CL271" s="122">
        <v>0</v>
      </c>
      <c r="CM271" s="122">
        <v>0</v>
      </c>
      <c r="CN271" s="122">
        <v>0</v>
      </c>
      <c r="CO271" s="122">
        <v>0</v>
      </c>
      <c r="CP271" s="122">
        <v>0</v>
      </c>
      <c r="CQ271" s="122">
        <v>0</v>
      </c>
      <c r="CR271" s="115"/>
      <c r="CS271" s="115"/>
    </row>
    <row r="272" spans="1:97" ht="70.349999999999994" customHeight="1" x14ac:dyDescent="0.25">
      <c r="A272" s="114" t="s">
        <v>3011</v>
      </c>
      <c r="B272" s="115" t="s">
        <v>103</v>
      </c>
      <c r="C272" s="115" t="s">
        <v>2914</v>
      </c>
      <c r="D272" s="115" t="s">
        <v>2998</v>
      </c>
      <c r="E272" s="116" t="s">
        <v>2999</v>
      </c>
      <c r="F272" s="115" t="s">
        <v>1633</v>
      </c>
      <c r="G272" s="115" t="s">
        <v>552</v>
      </c>
      <c r="H272" s="115" t="s">
        <v>3000</v>
      </c>
      <c r="I272" s="116" t="s">
        <v>110</v>
      </c>
      <c r="J272" s="115" t="s">
        <v>3012</v>
      </c>
      <c r="K272" s="115" t="s">
        <v>2920</v>
      </c>
      <c r="L272" s="115" t="s">
        <v>989</v>
      </c>
      <c r="M272" s="115" t="s">
        <v>3002</v>
      </c>
      <c r="N272" s="115" t="s">
        <v>2922</v>
      </c>
      <c r="O272" s="115" t="s">
        <v>1053</v>
      </c>
      <c r="P272" s="115" t="s">
        <v>3013</v>
      </c>
      <c r="Q272" s="115" t="s">
        <v>3004</v>
      </c>
      <c r="R272" s="115" t="s">
        <v>3014</v>
      </c>
      <c r="S272" s="115" t="s">
        <v>3015</v>
      </c>
      <c r="T272" s="115" t="s">
        <v>3014</v>
      </c>
      <c r="U272" s="115" t="s">
        <v>3016</v>
      </c>
      <c r="V272" s="115" t="s">
        <v>3017</v>
      </c>
      <c r="W272" s="115" t="s">
        <v>3018</v>
      </c>
      <c r="X272" s="115" t="s">
        <v>125</v>
      </c>
      <c r="Y272" s="115" t="s">
        <v>126</v>
      </c>
      <c r="Z272" s="117">
        <v>3</v>
      </c>
      <c r="AA272" s="115" t="s">
        <v>127</v>
      </c>
      <c r="AB272" s="115" t="s">
        <v>3010</v>
      </c>
      <c r="AC272" s="117">
        <v>1</v>
      </c>
      <c r="AD272" s="117">
        <v>1</v>
      </c>
      <c r="AE272" s="117">
        <v>1</v>
      </c>
      <c r="AF272" s="117">
        <v>0</v>
      </c>
      <c r="AG272" s="118" t="s">
        <v>3019</v>
      </c>
      <c r="AH272" s="118" t="s">
        <v>3020</v>
      </c>
      <c r="AI272" s="118"/>
      <c r="AJ272" s="115" t="s">
        <v>3021</v>
      </c>
      <c r="AK272" s="115"/>
      <c r="AL272" s="115"/>
      <c r="AM272" s="116">
        <v>1</v>
      </c>
      <c r="AN272" s="119">
        <v>1</v>
      </c>
      <c r="AO272" s="120" t="s">
        <v>135</v>
      </c>
      <c r="AP272" s="116">
        <v>0</v>
      </c>
      <c r="AQ272" s="119">
        <v>0</v>
      </c>
      <c r="AR272" s="120" t="s">
        <v>175</v>
      </c>
      <c r="AS272" s="116"/>
      <c r="AT272" s="121">
        <v>0</v>
      </c>
      <c r="AU272" s="120" t="s">
        <v>175</v>
      </c>
      <c r="AV272" s="117">
        <v>1</v>
      </c>
      <c r="AW272" s="121">
        <v>0.33333333333333331</v>
      </c>
      <c r="AX272" s="120" t="s">
        <v>235</v>
      </c>
      <c r="AY272" s="122">
        <v>0</v>
      </c>
      <c r="AZ272" s="122">
        <v>0</v>
      </c>
      <c r="BA272" s="122">
        <v>0</v>
      </c>
      <c r="BB272" s="122">
        <v>0</v>
      </c>
      <c r="BC272" s="122">
        <v>630388916</v>
      </c>
      <c r="BD272" s="122">
        <v>2634576025.9899998</v>
      </c>
      <c r="BE272" s="122">
        <v>0</v>
      </c>
      <c r="BF272" s="122">
        <v>0</v>
      </c>
      <c r="BG272" s="122">
        <v>249000000</v>
      </c>
      <c r="BH272" s="122">
        <v>0</v>
      </c>
      <c r="BI272" s="122">
        <v>3513964941.9899998</v>
      </c>
      <c r="BJ272" s="122">
        <v>0</v>
      </c>
      <c r="BK272" s="122">
        <v>0</v>
      </c>
      <c r="BL272" s="122">
        <v>0</v>
      </c>
      <c r="BM272" s="122">
        <v>0</v>
      </c>
      <c r="BN272" s="122">
        <v>0</v>
      </c>
      <c r="BO272" s="122">
        <v>500000000</v>
      </c>
      <c r="BP272" s="122">
        <v>0</v>
      </c>
      <c r="BQ272" s="122">
        <v>0</v>
      </c>
      <c r="BR272" s="122">
        <v>2700000001</v>
      </c>
      <c r="BS272" s="122">
        <v>0</v>
      </c>
      <c r="BT272" s="122">
        <v>3200000001</v>
      </c>
      <c r="BU272" s="122">
        <v>0</v>
      </c>
      <c r="BV272" s="122">
        <v>0</v>
      </c>
      <c r="BW272" s="122">
        <v>0</v>
      </c>
      <c r="BX272" s="122">
        <v>0</v>
      </c>
      <c r="BY272" s="122">
        <v>0</v>
      </c>
      <c r="BZ272" s="122">
        <v>0</v>
      </c>
      <c r="CA272" s="122">
        <v>0</v>
      </c>
      <c r="CB272" s="122">
        <v>0</v>
      </c>
      <c r="CC272" s="122">
        <v>0</v>
      </c>
      <c r="CD272" s="122">
        <v>0</v>
      </c>
      <c r="CE272" s="122">
        <v>0</v>
      </c>
      <c r="CF272" s="122">
        <v>0</v>
      </c>
      <c r="CG272" s="122">
        <v>0</v>
      </c>
      <c r="CH272" s="122">
        <v>0</v>
      </c>
      <c r="CI272" s="122">
        <v>0</v>
      </c>
      <c r="CJ272" s="122">
        <v>0</v>
      </c>
      <c r="CK272" s="122">
        <v>0</v>
      </c>
      <c r="CL272" s="122">
        <v>0</v>
      </c>
      <c r="CM272" s="122">
        <v>0</v>
      </c>
      <c r="CN272" s="122">
        <v>0</v>
      </c>
      <c r="CO272" s="122">
        <v>0</v>
      </c>
      <c r="CP272" s="122">
        <v>0</v>
      </c>
      <c r="CQ272" s="122">
        <v>6713964942.9899998</v>
      </c>
      <c r="CR272" s="115" t="s">
        <v>3022</v>
      </c>
      <c r="CS272" s="115" t="s">
        <v>3023</v>
      </c>
    </row>
    <row r="273" spans="1:97" ht="70.349999999999994" customHeight="1" x14ac:dyDescent="0.25">
      <c r="A273" s="114" t="s">
        <v>3024</v>
      </c>
      <c r="B273" s="115" t="s">
        <v>139</v>
      </c>
      <c r="C273" s="115" t="s">
        <v>2914</v>
      </c>
      <c r="D273" s="115" t="s">
        <v>2998</v>
      </c>
      <c r="E273" s="116" t="s">
        <v>2999</v>
      </c>
      <c r="F273" s="115"/>
      <c r="G273" s="115" t="s">
        <v>552</v>
      </c>
      <c r="H273" s="115" t="s">
        <v>3000</v>
      </c>
      <c r="I273" s="116" t="s">
        <v>110</v>
      </c>
      <c r="J273" s="115" t="s">
        <v>3012</v>
      </c>
      <c r="K273" s="115" t="s">
        <v>2920</v>
      </c>
      <c r="L273" s="115" t="s">
        <v>989</v>
      </c>
      <c r="M273" s="115" t="s">
        <v>3002</v>
      </c>
      <c r="N273" s="115" t="s">
        <v>2922</v>
      </c>
      <c r="O273" s="115" t="s">
        <v>1053</v>
      </c>
      <c r="P273" s="115" t="s">
        <v>3013</v>
      </c>
      <c r="Q273" s="115" t="s">
        <v>3004</v>
      </c>
      <c r="R273" s="115" t="s">
        <v>3025</v>
      </c>
      <c r="S273" s="115" t="s">
        <v>3026</v>
      </c>
      <c r="T273" s="115" t="s">
        <v>3025</v>
      </c>
      <c r="U273" s="115" t="s">
        <v>3027</v>
      </c>
      <c r="V273" s="115" t="s">
        <v>3028</v>
      </c>
      <c r="W273" s="115" t="s">
        <v>3018</v>
      </c>
      <c r="X273" s="115" t="s">
        <v>125</v>
      </c>
      <c r="Y273" s="115" t="s">
        <v>126</v>
      </c>
      <c r="Z273" s="117">
        <v>26</v>
      </c>
      <c r="AA273" s="115" t="s">
        <v>127</v>
      </c>
      <c r="AB273" s="115" t="s">
        <v>3010</v>
      </c>
      <c r="AC273" s="117">
        <v>1</v>
      </c>
      <c r="AD273" s="117">
        <v>11</v>
      </c>
      <c r="AE273" s="117">
        <v>10</v>
      </c>
      <c r="AF273" s="117">
        <v>4</v>
      </c>
      <c r="AG273" s="118" t="s">
        <v>3029</v>
      </c>
      <c r="AH273" s="118" t="s">
        <v>3030</v>
      </c>
      <c r="AI273" s="118"/>
      <c r="AJ273" s="115" t="s">
        <v>3031</v>
      </c>
      <c r="AK273" s="115"/>
      <c r="AL273" s="115" t="s">
        <v>3032</v>
      </c>
      <c r="AM273" s="116">
        <v>1</v>
      </c>
      <c r="AN273" s="119">
        <v>1</v>
      </c>
      <c r="AO273" s="120" t="s">
        <v>135</v>
      </c>
      <c r="AP273" s="116">
        <v>0</v>
      </c>
      <c r="AQ273" s="119">
        <v>0</v>
      </c>
      <c r="AR273" s="120" t="s">
        <v>175</v>
      </c>
      <c r="AS273" s="116"/>
      <c r="AT273" s="121">
        <v>0</v>
      </c>
      <c r="AU273" s="120" t="s">
        <v>175</v>
      </c>
      <c r="AV273" s="117">
        <v>1</v>
      </c>
      <c r="AW273" s="121">
        <v>3.8461538461538464E-2</v>
      </c>
      <c r="AX273" s="120" t="s">
        <v>175</v>
      </c>
      <c r="AY273" s="122">
        <v>0</v>
      </c>
      <c r="AZ273" s="122">
        <v>0</v>
      </c>
      <c r="BA273" s="122">
        <v>0</v>
      </c>
      <c r="BB273" s="122">
        <v>0</v>
      </c>
      <c r="BC273" s="122">
        <v>5436707804.4267006</v>
      </c>
      <c r="BD273" s="122">
        <v>4674224545.9523001</v>
      </c>
      <c r="BE273" s="122">
        <v>11900000000</v>
      </c>
      <c r="BF273" s="122">
        <v>0</v>
      </c>
      <c r="BG273" s="122">
        <v>6690034408.3023005</v>
      </c>
      <c r="BH273" s="122">
        <v>0</v>
      </c>
      <c r="BI273" s="122">
        <v>28700966758.681301</v>
      </c>
      <c r="BJ273" s="122">
        <v>0</v>
      </c>
      <c r="BK273" s="122">
        <v>0</v>
      </c>
      <c r="BL273" s="122">
        <v>0</v>
      </c>
      <c r="BM273" s="122">
        <v>0</v>
      </c>
      <c r="BN273" s="122">
        <v>293516566.64499998</v>
      </c>
      <c r="BO273" s="122">
        <v>1736255867.5050001</v>
      </c>
      <c r="BP273" s="122">
        <v>23525000000</v>
      </c>
      <c r="BQ273" s="122">
        <v>0</v>
      </c>
      <c r="BR273" s="122">
        <v>4326847532.7550001</v>
      </c>
      <c r="BS273" s="122">
        <v>0</v>
      </c>
      <c r="BT273" s="122">
        <v>29881619966.904999</v>
      </c>
      <c r="BU273" s="122">
        <v>0</v>
      </c>
      <c r="BV273" s="122">
        <v>0</v>
      </c>
      <c r="BW273" s="122">
        <v>0</v>
      </c>
      <c r="BX273" s="122">
        <v>0</v>
      </c>
      <c r="BY273" s="122">
        <v>0</v>
      </c>
      <c r="BZ273" s="122">
        <v>400000000</v>
      </c>
      <c r="CA273" s="122">
        <v>0</v>
      </c>
      <c r="CB273" s="122">
        <v>0</v>
      </c>
      <c r="CC273" s="122">
        <v>2010904449</v>
      </c>
      <c r="CD273" s="122">
        <v>0</v>
      </c>
      <c r="CE273" s="122">
        <v>2410904449</v>
      </c>
      <c r="CF273" s="122">
        <v>0</v>
      </c>
      <c r="CG273" s="122">
        <v>0</v>
      </c>
      <c r="CH273" s="122">
        <v>0</v>
      </c>
      <c r="CI273" s="122">
        <v>0</v>
      </c>
      <c r="CJ273" s="122">
        <v>675000000</v>
      </c>
      <c r="CK273" s="122">
        <v>400000000</v>
      </c>
      <c r="CL273" s="122">
        <v>0</v>
      </c>
      <c r="CM273" s="122">
        <v>0</v>
      </c>
      <c r="CN273" s="122">
        <v>2025000000</v>
      </c>
      <c r="CO273" s="122">
        <v>0</v>
      </c>
      <c r="CP273" s="122">
        <v>3100000000</v>
      </c>
      <c r="CQ273" s="122">
        <v>64093491174.586304</v>
      </c>
      <c r="CR273" s="115" t="s">
        <v>3033</v>
      </c>
      <c r="CS273" s="115" t="s">
        <v>3034</v>
      </c>
    </row>
    <row r="274" spans="1:97" ht="70.349999999999994" customHeight="1" x14ac:dyDescent="0.25">
      <c r="A274" s="114" t="s">
        <v>3035</v>
      </c>
      <c r="B274" s="115" t="s">
        <v>179</v>
      </c>
      <c r="C274" s="115" t="s">
        <v>2914</v>
      </c>
      <c r="D274" s="115" t="s">
        <v>2998</v>
      </c>
      <c r="E274" s="116" t="s">
        <v>2999</v>
      </c>
      <c r="F274" s="115" t="s">
        <v>1633</v>
      </c>
      <c r="G274" s="115" t="s">
        <v>552</v>
      </c>
      <c r="H274" s="115" t="s">
        <v>3000</v>
      </c>
      <c r="I274" s="116" t="s">
        <v>110</v>
      </c>
      <c r="J274" s="115" t="s">
        <v>3012</v>
      </c>
      <c r="K274" s="115" t="s">
        <v>2920</v>
      </c>
      <c r="L274" s="115" t="s">
        <v>989</v>
      </c>
      <c r="M274" s="115" t="s">
        <v>3002</v>
      </c>
      <c r="N274" s="115" t="s">
        <v>2922</v>
      </c>
      <c r="O274" s="115" t="s">
        <v>1053</v>
      </c>
      <c r="P274" s="115" t="s">
        <v>3013</v>
      </c>
      <c r="Q274" s="115" t="s">
        <v>3004</v>
      </c>
      <c r="R274" s="115" t="s">
        <v>3036</v>
      </c>
      <c r="S274" s="115" t="s">
        <v>3037</v>
      </c>
      <c r="T274" s="115" t="s">
        <v>3036</v>
      </c>
      <c r="U274" s="115" t="s">
        <v>3038</v>
      </c>
      <c r="V274" s="115" t="s">
        <v>3039</v>
      </c>
      <c r="W274" s="115" t="s">
        <v>3018</v>
      </c>
      <c r="X274" s="115" t="s">
        <v>125</v>
      </c>
      <c r="Y274" s="115" t="s">
        <v>126</v>
      </c>
      <c r="Z274" s="117">
        <v>12</v>
      </c>
      <c r="AA274" s="115" t="s">
        <v>127</v>
      </c>
      <c r="AB274" s="115" t="s">
        <v>3010</v>
      </c>
      <c r="AC274" s="117">
        <v>3</v>
      </c>
      <c r="AD274" s="117">
        <v>4</v>
      </c>
      <c r="AE274" s="117">
        <v>3</v>
      </c>
      <c r="AF274" s="117">
        <v>2</v>
      </c>
      <c r="AG274" s="118" t="s">
        <v>3040</v>
      </c>
      <c r="AH274" s="118" t="s">
        <v>3041</v>
      </c>
      <c r="AI274" s="118" t="s">
        <v>3042</v>
      </c>
      <c r="AJ274" s="115" t="s">
        <v>3043</v>
      </c>
      <c r="AK274" s="115"/>
      <c r="AL274" s="115" t="s">
        <v>3044</v>
      </c>
      <c r="AM274" s="116">
        <v>2</v>
      </c>
      <c r="AN274" s="119">
        <v>0.66666666666666663</v>
      </c>
      <c r="AO274" s="120" t="s">
        <v>174</v>
      </c>
      <c r="AP274" s="116">
        <v>1</v>
      </c>
      <c r="AQ274" s="119">
        <v>0.25</v>
      </c>
      <c r="AR274" s="120" t="s">
        <v>175</v>
      </c>
      <c r="AS274" s="116"/>
      <c r="AT274" s="121">
        <v>0</v>
      </c>
      <c r="AU274" s="120" t="s">
        <v>175</v>
      </c>
      <c r="AV274" s="117">
        <v>3</v>
      </c>
      <c r="AW274" s="121">
        <v>0.25</v>
      </c>
      <c r="AX274" s="120" t="s">
        <v>175</v>
      </c>
      <c r="AY274" s="122">
        <v>0</v>
      </c>
      <c r="AZ274" s="122">
        <v>0</v>
      </c>
      <c r="BA274" s="122">
        <v>0</v>
      </c>
      <c r="BB274" s="122">
        <v>0</v>
      </c>
      <c r="BC274" s="122">
        <v>2182052389.7020001</v>
      </c>
      <c r="BD274" s="122">
        <v>1254136525</v>
      </c>
      <c r="BE274" s="122">
        <v>2699000000</v>
      </c>
      <c r="BF274" s="122">
        <v>0</v>
      </c>
      <c r="BG274" s="122">
        <v>2570189775.4749999</v>
      </c>
      <c r="BH274" s="122">
        <v>0</v>
      </c>
      <c r="BI274" s="122">
        <v>8705378690.177</v>
      </c>
      <c r="BJ274" s="122">
        <v>0</v>
      </c>
      <c r="BK274" s="122">
        <v>0</v>
      </c>
      <c r="BL274" s="122">
        <v>0</v>
      </c>
      <c r="BM274" s="122">
        <v>0</v>
      </c>
      <c r="BN274" s="122">
        <v>293516566.64499998</v>
      </c>
      <c r="BO274" s="122">
        <v>1658146647.5050001</v>
      </c>
      <c r="BP274" s="122">
        <v>0</v>
      </c>
      <c r="BQ274" s="122">
        <v>0</v>
      </c>
      <c r="BR274" s="122">
        <v>7340086413.2550001</v>
      </c>
      <c r="BS274" s="122">
        <v>0</v>
      </c>
      <c r="BT274" s="122">
        <v>9291749627.4050007</v>
      </c>
      <c r="BU274" s="122">
        <v>0</v>
      </c>
      <c r="BV274" s="122">
        <v>0</v>
      </c>
      <c r="BW274" s="122">
        <v>0</v>
      </c>
      <c r="BX274" s="122">
        <v>0</v>
      </c>
      <c r="BY274" s="122">
        <v>0</v>
      </c>
      <c r="BZ274" s="122">
        <v>400000000</v>
      </c>
      <c r="CA274" s="122">
        <v>0</v>
      </c>
      <c r="CB274" s="122">
        <v>0</v>
      </c>
      <c r="CC274" s="122">
        <v>2010904449</v>
      </c>
      <c r="CD274" s="122">
        <v>0</v>
      </c>
      <c r="CE274" s="122">
        <v>2410904449</v>
      </c>
      <c r="CF274" s="122">
        <v>0</v>
      </c>
      <c r="CG274" s="122">
        <v>0</v>
      </c>
      <c r="CH274" s="122">
        <v>0</v>
      </c>
      <c r="CI274" s="122">
        <v>0</v>
      </c>
      <c r="CJ274" s="122">
        <v>675000000</v>
      </c>
      <c r="CK274" s="122">
        <v>400000000</v>
      </c>
      <c r="CL274" s="122">
        <v>0</v>
      </c>
      <c r="CM274" s="122">
        <v>0</v>
      </c>
      <c r="CN274" s="122">
        <v>2025000000</v>
      </c>
      <c r="CO274" s="122">
        <v>0</v>
      </c>
      <c r="CP274" s="122">
        <v>3100000000</v>
      </c>
      <c r="CQ274" s="122">
        <v>23508032766.582001</v>
      </c>
      <c r="CR274" s="115" t="s">
        <v>3045</v>
      </c>
      <c r="CS274" s="115" t="s">
        <v>3046</v>
      </c>
    </row>
    <row r="275" spans="1:97" ht="70.349999999999994" customHeight="1" x14ac:dyDescent="0.25">
      <c r="A275" s="114" t="s">
        <v>3047</v>
      </c>
      <c r="B275" s="115" t="s">
        <v>254</v>
      </c>
      <c r="C275" s="115" t="s">
        <v>2914</v>
      </c>
      <c r="D275" s="115" t="s">
        <v>2998</v>
      </c>
      <c r="E275" s="116" t="s">
        <v>2999</v>
      </c>
      <c r="F275" s="115" t="s">
        <v>1633</v>
      </c>
      <c r="G275" s="115" t="s">
        <v>552</v>
      </c>
      <c r="H275" s="115" t="s">
        <v>3000</v>
      </c>
      <c r="I275" s="116" t="s">
        <v>110</v>
      </c>
      <c r="J275" s="115" t="s">
        <v>3012</v>
      </c>
      <c r="K275" s="115" t="s">
        <v>2920</v>
      </c>
      <c r="L275" s="115" t="s">
        <v>989</v>
      </c>
      <c r="M275" s="115" t="s">
        <v>3002</v>
      </c>
      <c r="N275" s="115" t="s">
        <v>140</v>
      </c>
      <c r="O275" s="115" t="s">
        <v>141</v>
      </c>
      <c r="P275" s="115" t="s">
        <v>1042</v>
      </c>
      <c r="Q275" s="115" t="s">
        <v>1043</v>
      </c>
      <c r="R275" s="115" t="s">
        <v>144</v>
      </c>
      <c r="S275" s="115" t="s">
        <v>3048</v>
      </c>
      <c r="T275" s="115" t="s">
        <v>146</v>
      </c>
      <c r="U275" s="115" t="s">
        <v>3049</v>
      </c>
      <c r="V275" s="115" t="s">
        <v>148</v>
      </c>
      <c r="W275" s="115" t="s">
        <v>149</v>
      </c>
      <c r="X275" s="115" t="s">
        <v>125</v>
      </c>
      <c r="Y275" s="115" t="s">
        <v>126</v>
      </c>
      <c r="Z275" s="117">
        <v>800</v>
      </c>
      <c r="AA275" s="115" t="s">
        <v>127</v>
      </c>
      <c r="AB275" s="115" t="s">
        <v>3010</v>
      </c>
      <c r="AC275" s="117">
        <v>300</v>
      </c>
      <c r="AD275" s="117">
        <v>300</v>
      </c>
      <c r="AE275" s="117">
        <v>100</v>
      </c>
      <c r="AF275" s="117">
        <v>100</v>
      </c>
      <c r="AG275" s="118"/>
      <c r="AH275" s="118" t="s">
        <v>3050</v>
      </c>
      <c r="AI275" s="118" t="s">
        <v>3051</v>
      </c>
      <c r="AJ275" s="115" t="s">
        <v>3052</v>
      </c>
      <c r="AK275" s="115"/>
      <c r="AL275" s="115" t="s">
        <v>3052</v>
      </c>
      <c r="AM275" s="116">
        <v>0</v>
      </c>
      <c r="AN275" s="119">
        <v>0</v>
      </c>
      <c r="AO275" s="120" t="s">
        <v>175</v>
      </c>
      <c r="AP275" s="116">
        <v>604</v>
      </c>
      <c r="AQ275" s="119">
        <v>1</v>
      </c>
      <c r="AR275" s="120" t="s">
        <v>135</v>
      </c>
      <c r="AS275" s="116"/>
      <c r="AT275" s="121">
        <v>0</v>
      </c>
      <c r="AU275" s="120" t="s">
        <v>175</v>
      </c>
      <c r="AV275" s="117">
        <v>604</v>
      </c>
      <c r="AW275" s="121">
        <v>0.755</v>
      </c>
      <c r="AX275" s="120" t="s">
        <v>174</v>
      </c>
      <c r="AY275" s="122">
        <v>0</v>
      </c>
      <c r="AZ275" s="122">
        <v>0</v>
      </c>
      <c r="BA275" s="122">
        <v>0</v>
      </c>
      <c r="BB275" s="122">
        <v>0</v>
      </c>
      <c r="BC275" s="122">
        <v>400000000</v>
      </c>
      <c r="BD275" s="122">
        <v>0</v>
      </c>
      <c r="BE275" s="122">
        <v>0</v>
      </c>
      <c r="BF275" s="122">
        <v>0</v>
      </c>
      <c r="BG275" s="122">
        <v>0</v>
      </c>
      <c r="BH275" s="122">
        <v>0</v>
      </c>
      <c r="BI275" s="122">
        <v>400000000</v>
      </c>
      <c r="BJ275" s="122">
        <v>0</v>
      </c>
      <c r="BK275" s="122">
        <v>0</v>
      </c>
      <c r="BL275" s="122">
        <v>0</v>
      </c>
      <c r="BM275" s="122">
        <v>0</v>
      </c>
      <c r="BN275" s="122">
        <v>400000000</v>
      </c>
      <c r="BO275" s="122">
        <v>0</v>
      </c>
      <c r="BP275" s="122">
        <v>0</v>
      </c>
      <c r="BQ275" s="122">
        <v>0</v>
      </c>
      <c r="BR275" s="122">
        <v>0</v>
      </c>
      <c r="BS275" s="122">
        <v>0</v>
      </c>
      <c r="BT275" s="122">
        <v>400000000</v>
      </c>
      <c r="BU275" s="122">
        <v>0</v>
      </c>
      <c r="BV275" s="122">
        <v>0</v>
      </c>
      <c r="BW275" s="122">
        <v>0</v>
      </c>
      <c r="BX275" s="122">
        <v>0</v>
      </c>
      <c r="BY275" s="122">
        <v>400000000</v>
      </c>
      <c r="BZ275" s="122">
        <v>0</v>
      </c>
      <c r="CA275" s="122">
        <v>0</v>
      </c>
      <c r="CB275" s="122">
        <v>0</v>
      </c>
      <c r="CC275" s="122">
        <v>0</v>
      </c>
      <c r="CD275" s="122">
        <v>0</v>
      </c>
      <c r="CE275" s="122">
        <v>400000000</v>
      </c>
      <c r="CF275" s="122">
        <v>0</v>
      </c>
      <c r="CG275" s="122">
        <v>0</v>
      </c>
      <c r="CH275" s="122">
        <v>0</v>
      </c>
      <c r="CI275" s="122">
        <v>0</v>
      </c>
      <c r="CJ275" s="122">
        <v>400000000</v>
      </c>
      <c r="CK275" s="122">
        <v>0</v>
      </c>
      <c r="CL275" s="122">
        <v>0</v>
      </c>
      <c r="CM275" s="122">
        <v>0</v>
      </c>
      <c r="CN275" s="122">
        <v>0</v>
      </c>
      <c r="CO275" s="122">
        <v>0</v>
      </c>
      <c r="CP275" s="122">
        <v>400000000</v>
      </c>
      <c r="CQ275" s="122">
        <v>1600000000</v>
      </c>
      <c r="CR275" s="115"/>
      <c r="CS275" s="115" t="s">
        <v>3053</v>
      </c>
    </row>
    <row r="276" spans="1:97" ht="70.349999999999994" customHeight="1" x14ac:dyDescent="0.25">
      <c r="A276" s="114" t="s">
        <v>3054</v>
      </c>
      <c r="B276" s="115" t="s">
        <v>374</v>
      </c>
      <c r="C276" s="115" t="s">
        <v>2914</v>
      </c>
      <c r="D276" s="115" t="s">
        <v>2998</v>
      </c>
      <c r="E276" s="116" t="s">
        <v>2999</v>
      </c>
      <c r="F276" s="115" t="s">
        <v>1633</v>
      </c>
      <c r="G276" s="115" t="s">
        <v>552</v>
      </c>
      <c r="H276" s="115" t="s">
        <v>3000</v>
      </c>
      <c r="I276" s="116" t="s">
        <v>110</v>
      </c>
      <c r="J276" s="115" t="s">
        <v>3012</v>
      </c>
      <c r="K276" s="115" t="s">
        <v>2920</v>
      </c>
      <c r="L276" s="115" t="s">
        <v>989</v>
      </c>
      <c r="M276" s="115" t="s">
        <v>3002</v>
      </c>
      <c r="N276" s="115" t="s">
        <v>2922</v>
      </c>
      <c r="O276" s="115" t="s">
        <v>1053</v>
      </c>
      <c r="P276" s="115" t="s">
        <v>3013</v>
      </c>
      <c r="Q276" s="115" t="s">
        <v>3004</v>
      </c>
      <c r="R276" s="115" t="s">
        <v>2944</v>
      </c>
      <c r="S276" s="115" t="s">
        <v>3055</v>
      </c>
      <c r="T276" s="115" t="s">
        <v>787</v>
      </c>
      <c r="U276" s="115" t="s">
        <v>3056</v>
      </c>
      <c r="V276" s="115" t="s">
        <v>2947</v>
      </c>
      <c r="W276" s="115" t="s">
        <v>790</v>
      </c>
      <c r="X276" s="115" t="s">
        <v>125</v>
      </c>
      <c r="Y276" s="115" t="s">
        <v>126</v>
      </c>
      <c r="Z276" s="117">
        <v>13</v>
      </c>
      <c r="AA276" s="115" t="s">
        <v>127</v>
      </c>
      <c r="AB276" s="115" t="s">
        <v>3010</v>
      </c>
      <c r="AC276" s="117">
        <v>0</v>
      </c>
      <c r="AD276" s="117">
        <v>3</v>
      </c>
      <c r="AE276" s="117">
        <v>5</v>
      </c>
      <c r="AF276" s="117">
        <v>5</v>
      </c>
      <c r="AG276" s="118"/>
      <c r="AH276" s="118" t="s">
        <v>3057</v>
      </c>
      <c r="AI276" s="118" t="s">
        <v>3058</v>
      </c>
      <c r="AJ276" s="115" t="s">
        <v>3059</v>
      </c>
      <c r="AK276" s="115"/>
      <c r="AL276" s="115" t="s">
        <v>3060</v>
      </c>
      <c r="AM276" s="116"/>
      <c r="AN276" s="119"/>
      <c r="AO276" s="120"/>
      <c r="AP276" s="116">
        <v>1</v>
      </c>
      <c r="AQ276" s="119">
        <v>0.33333333333333331</v>
      </c>
      <c r="AR276" s="120" t="s">
        <v>235</v>
      </c>
      <c r="AS276" s="116"/>
      <c r="AT276" s="121">
        <v>0</v>
      </c>
      <c r="AU276" s="120" t="s">
        <v>175</v>
      </c>
      <c r="AV276" s="117">
        <v>1</v>
      </c>
      <c r="AW276" s="121">
        <v>7.6923076923076927E-2</v>
      </c>
      <c r="AX276" s="120" t="s">
        <v>175</v>
      </c>
      <c r="AY276" s="122">
        <v>0</v>
      </c>
      <c r="AZ276" s="122">
        <v>0</v>
      </c>
      <c r="BA276" s="122">
        <v>0</v>
      </c>
      <c r="BB276" s="122">
        <v>0</v>
      </c>
      <c r="BC276" s="122">
        <v>183427224.37842721</v>
      </c>
      <c r="BD276" s="122">
        <v>0</v>
      </c>
      <c r="BE276" s="122">
        <v>0</v>
      </c>
      <c r="BF276" s="122">
        <v>0</v>
      </c>
      <c r="BG276" s="122">
        <v>0</v>
      </c>
      <c r="BH276" s="122">
        <v>0</v>
      </c>
      <c r="BI276" s="122">
        <v>183427224.37842721</v>
      </c>
      <c r="BJ276" s="122">
        <v>0</v>
      </c>
      <c r="BK276" s="122">
        <v>0</v>
      </c>
      <c r="BL276" s="122">
        <v>0</v>
      </c>
      <c r="BM276" s="122">
        <v>0</v>
      </c>
      <c r="BN276" s="122">
        <v>620395151.15820873</v>
      </c>
      <c r="BO276" s="122">
        <v>0</v>
      </c>
      <c r="BP276" s="122">
        <v>0</v>
      </c>
      <c r="BQ276" s="122">
        <v>0</v>
      </c>
      <c r="BR276" s="122">
        <v>0</v>
      </c>
      <c r="BS276" s="122">
        <v>0</v>
      </c>
      <c r="BT276" s="122">
        <v>620395151.15820873</v>
      </c>
      <c r="BU276" s="122">
        <v>0</v>
      </c>
      <c r="BV276" s="122">
        <v>0</v>
      </c>
      <c r="BW276" s="122">
        <v>0</v>
      </c>
      <c r="BX276" s="122">
        <v>0</v>
      </c>
      <c r="BY276" s="122">
        <v>717601704.13561106</v>
      </c>
      <c r="BZ276" s="122">
        <v>0</v>
      </c>
      <c r="CA276" s="122">
        <v>0</v>
      </c>
      <c r="CB276" s="122">
        <v>0</v>
      </c>
      <c r="CC276" s="122">
        <v>0</v>
      </c>
      <c r="CD276" s="122">
        <v>0</v>
      </c>
      <c r="CE276" s="122">
        <v>717601704.13561106</v>
      </c>
      <c r="CF276" s="122">
        <v>0</v>
      </c>
      <c r="CG276" s="122">
        <v>0</v>
      </c>
      <c r="CH276" s="122">
        <v>0</v>
      </c>
      <c r="CI276" s="122">
        <v>0</v>
      </c>
      <c r="CJ276" s="122">
        <v>345208276.19271731</v>
      </c>
      <c r="CK276" s="122">
        <v>0</v>
      </c>
      <c r="CL276" s="122">
        <v>0</v>
      </c>
      <c r="CM276" s="122">
        <v>0</v>
      </c>
      <c r="CN276" s="122">
        <v>0</v>
      </c>
      <c r="CO276" s="122">
        <v>0</v>
      </c>
      <c r="CP276" s="122">
        <v>345208276.19271731</v>
      </c>
      <c r="CQ276" s="122">
        <v>1866632355.864964</v>
      </c>
      <c r="CR276" s="115" t="s">
        <v>3061</v>
      </c>
      <c r="CS276" s="115" t="s">
        <v>3062</v>
      </c>
    </row>
    <row r="277" spans="1:97" ht="70.349999999999994" customHeight="1" x14ac:dyDescent="0.25">
      <c r="A277" s="114" t="s">
        <v>3063</v>
      </c>
      <c r="B277" s="115" t="s">
        <v>444</v>
      </c>
      <c r="C277" s="115" t="s">
        <v>2914</v>
      </c>
      <c r="D277" s="115" t="s">
        <v>2998</v>
      </c>
      <c r="E277" s="116" t="s">
        <v>2999</v>
      </c>
      <c r="F277" s="115" t="s">
        <v>1633</v>
      </c>
      <c r="G277" s="115" t="s">
        <v>552</v>
      </c>
      <c r="H277" s="115" t="s">
        <v>3000</v>
      </c>
      <c r="I277" s="116" t="s">
        <v>110</v>
      </c>
      <c r="J277" s="115" t="s">
        <v>3012</v>
      </c>
      <c r="K277" s="115" t="s">
        <v>2920</v>
      </c>
      <c r="L277" s="115" t="s">
        <v>989</v>
      </c>
      <c r="M277" s="115" t="s">
        <v>3002</v>
      </c>
      <c r="N277" s="115" t="s">
        <v>2922</v>
      </c>
      <c r="O277" s="115" t="s">
        <v>1053</v>
      </c>
      <c r="P277" s="115" t="s">
        <v>3013</v>
      </c>
      <c r="Q277" s="115" t="s">
        <v>3004</v>
      </c>
      <c r="R277" s="115" t="s">
        <v>3064</v>
      </c>
      <c r="S277" s="115" t="s">
        <v>3065</v>
      </c>
      <c r="T277" s="115" t="s">
        <v>3066</v>
      </c>
      <c r="U277" s="115" t="s">
        <v>3067</v>
      </c>
      <c r="V277" s="115"/>
      <c r="W277" s="115" t="s">
        <v>2929</v>
      </c>
      <c r="X277" s="115" t="s">
        <v>125</v>
      </c>
      <c r="Y277" s="115" t="s">
        <v>126</v>
      </c>
      <c r="Z277" s="117">
        <v>66</v>
      </c>
      <c r="AA277" s="115" t="s">
        <v>127</v>
      </c>
      <c r="AB277" s="115" t="s">
        <v>3010</v>
      </c>
      <c r="AC277" s="117">
        <v>66</v>
      </c>
      <c r="AD277" s="117">
        <v>0</v>
      </c>
      <c r="AE277" s="117">
        <v>0</v>
      </c>
      <c r="AF277" s="117">
        <v>0</v>
      </c>
      <c r="AG277" s="118" t="s">
        <v>3068</v>
      </c>
      <c r="AH277" s="118"/>
      <c r="AI277" s="118"/>
      <c r="AJ277" s="115"/>
      <c r="AK277" s="115"/>
      <c r="AL277" s="115"/>
      <c r="AM277" s="116">
        <v>66</v>
      </c>
      <c r="AN277" s="119">
        <v>1</v>
      </c>
      <c r="AO277" s="120" t="s">
        <v>135</v>
      </c>
      <c r="AP277" s="116"/>
      <c r="AQ277" s="119"/>
      <c r="AR277" s="120"/>
      <c r="AS277" s="116"/>
      <c r="AT277" s="121"/>
      <c r="AU277" s="120"/>
      <c r="AV277" s="117">
        <v>66</v>
      </c>
      <c r="AW277" s="121">
        <v>1</v>
      </c>
      <c r="AX277" s="120" t="s">
        <v>135</v>
      </c>
      <c r="AY277" s="122">
        <v>0</v>
      </c>
      <c r="AZ277" s="122">
        <v>0</v>
      </c>
      <c r="BA277" s="122">
        <v>0</v>
      </c>
      <c r="BB277" s="122">
        <v>0</v>
      </c>
      <c r="BC277" s="122">
        <v>0</v>
      </c>
      <c r="BD277" s="122">
        <v>0</v>
      </c>
      <c r="BE277" s="122">
        <v>0</v>
      </c>
      <c r="BF277" s="122">
        <v>0</v>
      </c>
      <c r="BG277" s="122">
        <v>1657061525</v>
      </c>
      <c r="BH277" s="122">
        <v>0</v>
      </c>
      <c r="BI277" s="122">
        <v>1657061525</v>
      </c>
      <c r="BJ277" s="122">
        <v>0</v>
      </c>
      <c r="BK277" s="122">
        <v>0</v>
      </c>
      <c r="BL277" s="122">
        <v>0</v>
      </c>
      <c r="BM277" s="122">
        <v>0</v>
      </c>
      <c r="BN277" s="122">
        <v>0</v>
      </c>
      <c r="BO277" s="122">
        <v>0</v>
      </c>
      <c r="BP277" s="122">
        <v>0</v>
      </c>
      <c r="BQ277" s="122">
        <v>0</v>
      </c>
      <c r="BR277" s="122">
        <v>0</v>
      </c>
      <c r="BS277" s="122">
        <v>0</v>
      </c>
      <c r="BT277" s="122">
        <v>0</v>
      </c>
      <c r="BU277" s="122">
        <v>0</v>
      </c>
      <c r="BV277" s="122">
        <v>0</v>
      </c>
      <c r="BW277" s="122">
        <v>0</v>
      </c>
      <c r="BX277" s="122">
        <v>0</v>
      </c>
      <c r="BY277" s="122">
        <v>0</v>
      </c>
      <c r="BZ277" s="122">
        <v>0</v>
      </c>
      <c r="CA277" s="122">
        <v>0</v>
      </c>
      <c r="CB277" s="122">
        <v>0</v>
      </c>
      <c r="CC277" s="122">
        <v>0</v>
      </c>
      <c r="CD277" s="122">
        <v>0</v>
      </c>
      <c r="CE277" s="122">
        <v>0</v>
      </c>
      <c r="CF277" s="122">
        <v>0</v>
      </c>
      <c r="CG277" s="122">
        <v>0</v>
      </c>
      <c r="CH277" s="122">
        <v>0</v>
      </c>
      <c r="CI277" s="122">
        <v>0</v>
      </c>
      <c r="CJ277" s="122">
        <v>0</v>
      </c>
      <c r="CK277" s="122">
        <v>0</v>
      </c>
      <c r="CL277" s="122">
        <v>0</v>
      </c>
      <c r="CM277" s="122">
        <v>0</v>
      </c>
      <c r="CN277" s="122">
        <v>0</v>
      </c>
      <c r="CO277" s="122">
        <v>0</v>
      </c>
      <c r="CP277" s="122">
        <v>0</v>
      </c>
      <c r="CQ277" s="122">
        <v>1657061525</v>
      </c>
      <c r="CR277" s="115" t="s">
        <v>3069</v>
      </c>
      <c r="CS277" s="115" t="s">
        <v>3070</v>
      </c>
    </row>
    <row r="278" spans="1:97" ht="70.349999999999994" customHeight="1" x14ac:dyDescent="0.25">
      <c r="A278" s="114" t="s">
        <v>3071</v>
      </c>
      <c r="B278" s="115" t="s">
        <v>463</v>
      </c>
      <c r="C278" s="115" t="s">
        <v>2914</v>
      </c>
      <c r="D278" s="115" t="s">
        <v>2998</v>
      </c>
      <c r="E278" s="116" t="s">
        <v>2999</v>
      </c>
      <c r="F278" s="115" t="s">
        <v>1633</v>
      </c>
      <c r="G278" s="115" t="s">
        <v>552</v>
      </c>
      <c r="H278" s="115" t="s">
        <v>3000</v>
      </c>
      <c r="I278" s="116" t="s">
        <v>110</v>
      </c>
      <c r="J278" s="115" t="s">
        <v>3072</v>
      </c>
      <c r="K278" s="115" t="s">
        <v>2920</v>
      </c>
      <c r="L278" s="115" t="s">
        <v>989</v>
      </c>
      <c r="M278" s="115" t="s">
        <v>3002</v>
      </c>
      <c r="N278" s="115" t="s">
        <v>2922</v>
      </c>
      <c r="O278" s="115" t="s">
        <v>1053</v>
      </c>
      <c r="P278" s="115" t="s">
        <v>3013</v>
      </c>
      <c r="Q278" s="115" t="s">
        <v>3004</v>
      </c>
      <c r="R278" s="115" t="s">
        <v>3073</v>
      </c>
      <c r="S278" s="115" t="s">
        <v>3074</v>
      </c>
      <c r="T278" s="115" t="s">
        <v>3075</v>
      </c>
      <c r="U278" s="115" t="s">
        <v>3076</v>
      </c>
      <c r="V278" s="115" t="s">
        <v>3077</v>
      </c>
      <c r="W278" s="115" t="s">
        <v>2338</v>
      </c>
      <c r="X278" s="115" t="s">
        <v>125</v>
      </c>
      <c r="Y278" s="115" t="s">
        <v>126</v>
      </c>
      <c r="Z278" s="117">
        <v>1</v>
      </c>
      <c r="AA278" s="115" t="s">
        <v>186</v>
      </c>
      <c r="AB278" s="115" t="s">
        <v>3010</v>
      </c>
      <c r="AC278" s="117">
        <v>1</v>
      </c>
      <c r="AD278" s="117">
        <v>1</v>
      </c>
      <c r="AE278" s="117">
        <v>1</v>
      </c>
      <c r="AF278" s="117">
        <v>1</v>
      </c>
      <c r="AG278" s="118" t="s">
        <v>3078</v>
      </c>
      <c r="AH278" s="118" t="s">
        <v>3079</v>
      </c>
      <c r="AI278" s="118" t="s">
        <v>3080</v>
      </c>
      <c r="AJ278" s="115" t="s">
        <v>3081</v>
      </c>
      <c r="AK278" s="115"/>
      <c r="AL278" s="115" t="s">
        <v>3082</v>
      </c>
      <c r="AM278" s="116">
        <v>1</v>
      </c>
      <c r="AN278" s="119">
        <v>1</v>
      </c>
      <c r="AO278" s="120" t="s">
        <v>135</v>
      </c>
      <c r="AP278" s="116">
        <v>1</v>
      </c>
      <c r="AQ278" s="119">
        <v>1</v>
      </c>
      <c r="AR278" s="120" t="s">
        <v>135</v>
      </c>
      <c r="AS278" s="116"/>
      <c r="AT278" s="121">
        <v>0</v>
      </c>
      <c r="AU278" s="120" t="s">
        <v>175</v>
      </c>
      <c r="AV278" s="117">
        <v>2</v>
      </c>
      <c r="AW278" s="121">
        <v>1</v>
      </c>
      <c r="AX278" s="120" t="s">
        <v>135</v>
      </c>
      <c r="AY278" s="122">
        <v>0</v>
      </c>
      <c r="AZ278" s="122">
        <v>0</v>
      </c>
      <c r="BA278" s="122">
        <v>0</v>
      </c>
      <c r="BB278" s="122">
        <v>0</v>
      </c>
      <c r="BC278" s="122">
        <v>7260745075</v>
      </c>
      <c r="BD278" s="122">
        <v>0</v>
      </c>
      <c r="BE278" s="122">
        <v>0</v>
      </c>
      <c r="BF278" s="122">
        <v>0</v>
      </c>
      <c r="BG278" s="122">
        <v>0</v>
      </c>
      <c r="BH278" s="122">
        <v>0</v>
      </c>
      <c r="BI278" s="122">
        <v>7260745075</v>
      </c>
      <c r="BJ278" s="122">
        <v>0</v>
      </c>
      <c r="BK278" s="122">
        <v>0</v>
      </c>
      <c r="BL278" s="122">
        <v>0</v>
      </c>
      <c r="BM278" s="122">
        <v>0</v>
      </c>
      <c r="BN278" s="122">
        <v>7260745075</v>
      </c>
      <c r="BO278" s="122">
        <v>0</v>
      </c>
      <c r="BP278" s="122">
        <v>0</v>
      </c>
      <c r="BQ278" s="122">
        <v>0</v>
      </c>
      <c r="BR278" s="122">
        <v>0</v>
      </c>
      <c r="BS278" s="122">
        <v>0</v>
      </c>
      <c r="BT278" s="122">
        <v>7260745075</v>
      </c>
      <c r="BU278" s="122">
        <v>0</v>
      </c>
      <c r="BV278" s="122">
        <v>0</v>
      </c>
      <c r="BW278" s="122">
        <v>0</v>
      </c>
      <c r="BX278" s="122">
        <v>0</v>
      </c>
      <c r="BY278" s="122">
        <v>7260745075</v>
      </c>
      <c r="BZ278" s="122">
        <v>0</v>
      </c>
      <c r="CA278" s="122">
        <v>0</v>
      </c>
      <c r="CB278" s="122">
        <v>0</v>
      </c>
      <c r="CC278" s="122">
        <v>0</v>
      </c>
      <c r="CD278" s="122">
        <v>0</v>
      </c>
      <c r="CE278" s="122">
        <v>7260745075</v>
      </c>
      <c r="CF278" s="122">
        <v>0</v>
      </c>
      <c r="CG278" s="122">
        <v>0</v>
      </c>
      <c r="CH278" s="122">
        <v>0</v>
      </c>
      <c r="CI278" s="122">
        <v>0</v>
      </c>
      <c r="CJ278" s="122">
        <v>7260745075</v>
      </c>
      <c r="CK278" s="122">
        <v>0</v>
      </c>
      <c r="CL278" s="122">
        <v>0</v>
      </c>
      <c r="CM278" s="122">
        <v>0</v>
      </c>
      <c r="CN278" s="122">
        <v>0</v>
      </c>
      <c r="CO278" s="122">
        <v>0</v>
      </c>
      <c r="CP278" s="122">
        <v>7260745075</v>
      </c>
      <c r="CQ278" s="122">
        <v>29042980300</v>
      </c>
      <c r="CR278" s="115"/>
      <c r="CS278" s="115" t="s">
        <v>3083</v>
      </c>
    </row>
    <row r="279" spans="1:97" ht="70.349999999999994" customHeight="1" x14ac:dyDescent="0.25">
      <c r="A279" s="114" t="s">
        <v>3084</v>
      </c>
      <c r="B279" s="115" t="s">
        <v>478</v>
      </c>
      <c r="C279" s="115" t="s">
        <v>2914</v>
      </c>
      <c r="D279" s="115" t="s">
        <v>3085</v>
      </c>
      <c r="E279" s="116" t="s">
        <v>3086</v>
      </c>
      <c r="F279" s="115" t="s">
        <v>107</v>
      </c>
      <c r="G279" s="115" t="s">
        <v>552</v>
      </c>
      <c r="H279" s="115" t="s">
        <v>3000</v>
      </c>
      <c r="I279" s="116" t="s">
        <v>3087</v>
      </c>
      <c r="J279" s="115" t="s">
        <v>3088</v>
      </c>
      <c r="K279" s="115" t="s">
        <v>2920</v>
      </c>
      <c r="L279" s="115" t="s">
        <v>989</v>
      </c>
      <c r="M279" s="115" t="s">
        <v>3002</v>
      </c>
      <c r="N279" s="115" t="s">
        <v>2922</v>
      </c>
      <c r="O279" s="115" t="s">
        <v>1053</v>
      </c>
      <c r="P279" s="115" t="s">
        <v>3013</v>
      </c>
      <c r="Q279" s="115" t="s">
        <v>3004</v>
      </c>
      <c r="R279" s="115" t="s">
        <v>3089</v>
      </c>
      <c r="S279" s="115" t="s">
        <v>3090</v>
      </c>
      <c r="T279" s="115" t="s">
        <v>3089</v>
      </c>
      <c r="U279" s="115" t="s">
        <v>3091</v>
      </c>
      <c r="V279" s="115" t="s">
        <v>3092</v>
      </c>
      <c r="W279" s="115" t="s">
        <v>3093</v>
      </c>
      <c r="X279" s="115" t="s">
        <v>125</v>
      </c>
      <c r="Y279" s="115" t="s">
        <v>126</v>
      </c>
      <c r="Z279" s="117">
        <v>10</v>
      </c>
      <c r="AA279" s="115" t="s">
        <v>127</v>
      </c>
      <c r="AB279" s="115" t="s">
        <v>3010</v>
      </c>
      <c r="AC279" s="117">
        <v>0</v>
      </c>
      <c r="AD279" s="117">
        <v>0</v>
      </c>
      <c r="AE279" s="117">
        <v>5</v>
      </c>
      <c r="AF279" s="117">
        <v>5</v>
      </c>
      <c r="AG279" s="118"/>
      <c r="AH279" s="118"/>
      <c r="AI279" s="118"/>
      <c r="AJ279" s="115" t="s">
        <v>3094</v>
      </c>
      <c r="AK279" s="115"/>
      <c r="AL279" s="115" t="s">
        <v>3095</v>
      </c>
      <c r="AM279" s="116"/>
      <c r="AN279" s="119"/>
      <c r="AO279" s="120"/>
      <c r="AP279" s="116"/>
      <c r="AQ279" s="119"/>
      <c r="AR279" s="120"/>
      <c r="AS279" s="116"/>
      <c r="AT279" s="121">
        <v>0</v>
      </c>
      <c r="AU279" s="120" t="s">
        <v>175</v>
      </c>
      <c r="AV279" s="117">
        <v>0</v>
      </c>
      <c r="AW279" s="121">
        <v>0</v>
      </c>
      <c r="AX279" s="120" t="s">
        <v>175</v>
      </c>
      <c r="AY279" s="122">
        <v>0</v>
      </c>
      <c r="AZ279" s="122">
        <v>0</v>
      </c>
      <c r="BA279" s="122">
        <v>0</v>
      </c>
      <c r="BB279" s="122">
        <v>0</v>
      </c>
      <c r="BC279" s="122">
        <v>0</v>
      </c>
      <c r="BD279" s="122">
        <v>0</v>
      </c>
      <c r="BE279" s="122">
        <v>0</v>
      </c>
      <c r="BF279" s="122">
        <v>0</v>
      </c>
      <c r="BG279" s="122">
        <v>6838863999</v>
      </c>
      <c r="BH279" s="122">
        <v>0</v>
      </c>
      <c r="BI279" s="122">
        <v>6838863999</v>
      </c>
      <c r="BJ279" s="122">
        <v>0</v>
      </c>
      <c r="BK279" s="122">
        <v>0</v>
      </c>
      <c r="BL279" s="122">
        <v>0</v>
      </c>
      <c r="BM279" s="122">
        <v>0</v>
      </c>
      <c r="BN279" s="122">
        <v>136557425.91999999</v>
      </c>
      <c r="BO279" s="122">
        <v>775000000</v>
      </c>
      <c r="BP279" s="122">
        <v>7276000000</v>
      </c>
      <c r="BQ279" s="122">
        <v>0</v>
      </c>
      <c r="BR279" s="122">
        <v>13110054654.565001</v>
      </c>
      <c r="BS279" s="122">
        <v>0</v>
      </c>
      <c r="BT279" s="122">
        <v>21297612080.485001</v>
      </c>
      <c r="BU279" s="122">
        <v>0</v>
      </c>
      <c r="BV279" s="122">
        <v>0</v>
      </c>
      <c r="BW279" s="122">
        <v>0</v>
      </c>
      <c r="BX279" s="122">
        <v>0</v>
      </c>
      <c r="BY279" s="122">
        <v>0</v>
      </c>
      <c r="BZ279" s="122">
        <v>0</v>
      </c>
      <c r="CA279" s="122">
        <v>3118000000</v>
      </c>
      <c r="CB279" s="122">
        <v>0</v>
      </c>
      <c r="CC279" s="122">
        <v>6426423106.9699993</v>
      </c>
      <c r="CD279" s="122">
        <v>0</v>
      </c>
      <c r="CE279" s="122">
        <v>9544423106.9699993</v>
      </c>
      <c r="CF279" s="122">
        <v>0</v>
      </c>
      <c r="CG279" s="122">
        <v>0</v>
      </c>
      <c r="CH279" s="122">
        <v>0</v>
      </c>
      <c r="CI279" s="122">
        <v>0</v>
      </c>
      <c r="CJ279" s="122">
        <v>0</v>
      </c>
      <c r="CK279" s="122">
        <v>0</v>
      </c>
      <c r="CL279" s="122">
        <v>67087000000</v>
      </c>
      <c r="CM279" s="122">
        <v>0</v>
      </c>
      <c r="CN279" s="122">
        <v>3392676985.0339999</v>
      </c>
      <c r="CO279" s="122">
        <v>0</v>
      </c>
      <c r="CP279" s="122">
        <v>70479676985.034012</v>
      </c>
      <c r="CQ279" s="122">
        <v>108160576171.489</v>
      </c>
      <c r="CR279" s="115" t="s">
        <v>3096</v>
      </c>
      <c r="CS279" s="115" t="s">
        <v>3097</v>
      </c>
    </row>
    <row r="280" spans="1:97" ht="70.349999999999994" customHeight="1" x14ac:dyDescent="0.25">
      <c r="A280" s="114" t="s">
        <v>3098</v>
      </c>
      <c r="B280" s="115" t="s">
        <v>668</v>
      </c>
      <c r="C280" s="115" t="s">
        <v>2914</v>
      </c>
      <c r="D280" s="115" t="s">
        <v>3085</v>
      </c>
      <c r="E280" s="116" t="s">
        <v>3086</v>
      </c>
      <c r="F280" s="115" t="s">
        <v>107</v>
      </c>
      <c r="G280" s="115" t="s">
        <v>552</v>
      </c>
      <c r="H280" s="115" t="s">
        <v>3000</v>
      </c>
      <c r="I280" s="116" t="s">
        <v>3087</v>
      </c>
      <c r="J280" s="115" t="s">
        <v>3088</v>
      </c>
      <c r="K280" s="115" t="s">
        <v>2920</v>
      </c>
      <c r="L280" s="115" t="s">
        <v>989</v>
      </c>
      <c r="M280" s="115" t="s">
        <v>3002</v>
      </c>
      <c r="N280" s="115" t="s">
        <v>2922</v>
      </c>
      <c r="O280" s="115" t="s">
        <v>1053</v>
      </c>
      <c r="P280" s="115" t="s">
        <v>3013</v>
      </c>
      <c r="Q280" s="115" t="s">
        <v>3004</v>
      </c>
      <c r="R280" s="115" t="s">
        <v>3099</v>
      </c>
      <c r="S280" s="115" t="s">
        <v>3100</v>
      </c>
      <c r="T280" s="115" t="s">
        <v>3099</v>
      </c>
      <c r="U280" s="115" t="s">
        <v>3101</v>
      </c>
      <c r="V280" s="115" t="s">
        <v>3102</v>
      </c>
      <c r="W280" s="115" t="s">
        <v>3093</v>
      </c>
      <c r="X280" s="115" t="s">
        <v>125</v>
      </c>
      <c r="Y280" s="115" t="s">
        <v>126</v>
      </c>
      <c r="Z280" s="117">
        <v>5</v>
      </c>
      <c r="AA280" s="115" t="s">
        <v>127</v>
      </c>
      <c r="AB280" s="115" t="s">
        <v>3010</v>
      </c>
      <c r="AC280" s="117">
        <v>0</v>
      </c>
      <c r="AD280" s="117">
        <v>0</v>
      </c>
      <c r="AE280" s="117">
        <v>1</v>
      </c>
      <c r="AF280" s="117">
        <v>4</v>
      </c>
      <c r="AG280" s="118"/>
      <c r="AH280" s="118"/>
      <c r="AI280" s="118"/>
      <c r="AJ280" s="115" t="s">
        <v>3103</v>
      </c>
      <c r="AK280" s="115"/>
      <c r="AL280" s="115"/>
      <c r="AM280" s="116"/>
      <c r="AN280" s="119"/>
      <c r="AO280" s="120"/>
      <c r="AP280" s="116"/>
      <c r="AQ280" s="119"/>
      <c r="AR280" s="120"/>
      <c r="AS280" s="116"/>
      <c r="AT280" s="121">
        <v>0</v>
      </c>
      <c r="AU280" s="120" t="s">
        <v>175</v>
      </c>
      <c r="AV280" s="117">
        <v>0</v>
      </c>
      <c r="AW280" s="121">
        <v>0</v>
      </c>
      <c r="AX280" s="120" t="s">
        <v>175</v>
      </c>
      <c r="AY280" s="122">
        <v>0</v>
      </c>
      <c r="AZ280" s="122">
        <v>0</v>
      </c>
      <c r="BA280" s="122">
        <v>0</v>
      </c>
      <c r="BB280" s="122">
        <v>0</v>
      </c>
      <c r="BC280" s="122">
        <v>1851988642.1099999</v>
      </c>
      <c r="BD280" s="122">
        <v>0</v>
      </c>
      <c r="BE280" s="122">
        <v>0</v>
      </c>
      <c r="BF280" s="122">
        <v>0</v>
      </c>
      <c r="BG280" s="122">
        <v>109122772.03</v>
      </c>
      <c r="BH280" s="122">
        <v>0</v>
      </c>
      <c r="BI280" s="122">
        <v>1961111414.1400001</v>
      </c>
      <c r="BJ280" s="122">
        <v>0</v>
      </c>
      <c r="BK280" s="122">
        <v>0</v>
      </c>
      <c r="BL280" s="122">
        <v>0</v>
      </c>
      <c r="BM280" s="122">
        <v>0</v>
      </c>
      <c r="BN280" s="122">
        <v>0</v>
      </c>
      <c r="BO280" s="122">
        <v>0</v>
      </c>
      <c r="BP280" s="122">
        <v>11459000000</v>
      </c>
      <c r="BQ280" s="122">
        <v>0</v>
      </c>
      <c r="BR280" s="122">
        <v>0</v>
      </c>
      <c r="BS280" s="122">
        <v>0</v>
      </c>
      <c r="BT280" s="122">
        <v>11459000000</v>
      </c>
      <c r="BU280" s="122">
        <v>0</v>
      </c>
      <c r="BV280" s="122">
        <v>0</v>
      </c>
      <c r="BW280" s="122">
        <v>0</v>
      </c>
      <c r="BX280" s="122">
        <v>0</v>
      </c>
      <c r="BY280" s="122">
        <v>0</v>
      </c>
      <c r="BZ280" s="122">
        <v>900000000</v>
      </c>
      <c r="CA280" s="122">
        <v>0</v>
      </c>
      <c r="CB280" s="122">
        <v>0</v>
      </c>
      <c r="CC280" s="122">
        <v>0</v>
      </c>
      <c r="CD280" s="122">
        <v>0</v>
      </c>
      <c r="CE280" s="122">
        <v>900000000</v>
      </c>
      <c r="CF280" s="122">
        <v>0</v>
      </c>
      <c r="CG280" s="122">
        <v>0</v>
      </c>
      <c r="CH280" s="122">
        <v>0</v>
      </c>
      <c r="CI280" s="122">
        <v>0</v>
      </c>
      <c r="CJ280" s="122">
        <v>280000000</v>
      </c>
      <c r="CK280" s="122">
        <v>170000000</v>
      </c>
      <c r="CL280" s="122">
        <v>0</v>
      </c>
      <c r="CM280" s="122">
        <v>0</v>
      </c>
      <c r="CN280" s="122">
        <v>450000000</v>
      </c>
      <c r="CO280" s="122">
        <v>0</v>
      </c>
      <c r="CP280" s="122">
        <v>900000000</v>
      </c>
      <c r="CQ280" s="122">
        <v>15220111414.139999</v>
      </c>
      <c r="CR280" s="115"/>
      <c r="CS280" s="115" t="s">
        <v>3104</v>
      </c>
    </row>
    <row r="281" spans="1:97" ht="70.349999999999994" customHeight="1" x14ac:dyDescent="0.25">
      <c r="A281" s="114" t="s">
        <v>3105</v>
      </c>
      <c r="B281" s="115" t="s">
        <v>682</v>
      </c>
      <c r="C281" s="115" t="s">
        <v>2914</v>
      </c>
      <c r="D281" s="115" t="s">
        <v>3085</v>
      </c>
      <c r="E281" s="116" t="s">
        <v>3086</v>
      </c>
      <c r="F281" s="115" t="s">
        <v>107</v>
      </c>
      <c r="G281" s="115" t="s">
        <v>552</v>
      </c>
      <c r="H281" s="115" t="s">
        <v>3000</v>
      </c>
      <c r="I281" s="116" t="s">
        <v>3087</v>
      </c>
      <c r="J281" s="115" t="s">
        <v>3088</v>
      </c>
      <c r="K281" s="115" t="s">
        <v>2920</v>
      </c>
      <c r="L281" s="115" t="s">
        <v>989</v>
      </c>
      <c r="M281" s="115" t="s">
        <v>3002</v>
      </c>
      <c r="N281" s="115" t="s">
        <v>2922</v>
      </c>
      <c r="O281" s="115" t="s">
        <v>1053</v>
      </c>
      <c r="P281" s="115" t="s">
        <v>3013</v>
      </c>
      <c r="Q281" s="115" t="s">
        <v>3004</v>
      </c>
      <c r="R281" s="115" t="s">
        <v>3106</v>
      </c>
      <c r="S281" s="115" t="s">
        <v>3107</v>
      </c>
      <c r="T281" s="115" t="s">
        <v>3106</v>
      </c>
      <c r="U281" s="115" t="s">
        <v>3108</v>
      </c>
      <c r="V281" s="115" t="s">
        <v>3109</v>
      </c>
      <c r="W281" s="115" t="s">
        <v>3093</v>
      </c>
      <c r="X281" s="115" t="s">
        <v>125</v>
      </c>
      <c r="Y281" s="115" t="s">
        <v>126</v>
      </c>
      <c r="Z281" s="117">
        <v>6</v>
      </c>
      <c r="AA281" s="115" t="s">
        <v>127</v>
      </c>
      <c r="AB281" s="115" t="s">
        <v>3010</v>
      </c>
      <c r="AC281" s="117">
        <v>1</v>
      </c>
      <c r="AD281" s="117">
        <v>2</v>
      </c>
      <c r="AE281" s="117">
        <v>2</v>
      </c>
      <c r="AF281" s="117">
        <v>1</v>
      </c>
      <c r="AG281" s="118"/>
      <c r="AH281" s="118" t="s">
        <v>3110</v>
      </c>
      <c r="AI281" s="118" t="s">
        <v>3111</v>
      </c>
      <c r="AJ281" s="115" t="s">
        <v>3112</v>
      </c>
      <c r="AK281" s="115"/>
      <c r="AL281" s="115"/>
      <c r="AM281" s="116">
        <v>0</v>
      </c>
      <c r="AN281" s="119">
        <v>0</v>
      </c>
      <c r="AO281" s="120" t="s">
        <v>175</v>
      </c>
      <c r="AP281" s="116">
        <v>2</v>
      </c>
      <c r="AQ281" s="119">
        <v>1</v>
      </c>
      <c r="AR281" s="120" t="s">
        <v>135</v>
      </c>
      <c r="AS281" s="116"/>
      <c r="AT281" s="121">
        <v>0</v>
      </c>
      <c r="AU281" s="120" t="s">
        <v>175</v>
      </c>
      <c r="AV281" s="117">
        <v>2</v>
      </c>
      <c r="AW281" s="121">
        <v>0.33333333333333331</v>
      </c>
      <c r="AX281" s="120" t="s">
        <v>235</v>
      </c>
      <c r="AY281" s="122">
        <v>0</v>
      </c>
      <c r="AZ281" s="122">
        <v>0</v>
      </c>
      <c r="BA281" s="122">
        <v>0</v>
      </c>
      <c r="BB281" s="122">
        <v>0</v>
      </c>
      <c r="BC281" s="122">
        <v>1582191237.4265001</v>
      </c>
      <c r="BD281" s="122">
        <v>662292615.33949995</v>
      </c>
      <c r="BE281" s="122">
        <v>0</v>
      </c>
      <c r="BF281" s="122">
        <v>0</v>
      </c>
      <c r="BG281" s="122">
        <v>109122772.03</v>
      </c>
      <c r="BH281" s="122">
        <v>0</v>
      </c>
      <c r="BI281" s="122">
        <v>2353606624.796</v>
      </c>
      <c r="BJ281" s="122">
        <v>0</v>
      </c>
      <c r="BK281" s="122">
        <v>0</v>
      </c>
      <c r="BL281" s="122">
        <v>0</v>
      </c>
      <c r="BM281" s="122">
        <v>0</v>
      </c>
      <c r="BN281" s="122">
        <v>0</v>
      </c>
      <c r="BO281" s="122">
        <v>0</v>
      </c>
      <c r="BP281" s="122">
        <v>9381153036.5</v>
      </c>
      <c r="BQ281" s="122">
        <v>0</v>
      </c>
      <c r="BR281" s="122">
        <v>0</v>
      </c>
      <c r="BS281" s="122">
        <v>0</v>
      </c>
      <c r="BT281" s="122">
        <v>9381153036.5</v>
      </c>
      <c r="BU281" s="122">
        <v>0</v>
      </c>
      <c r="BV281" s="122">
        <v>0</v>
      </c>
      <c r="BW281" s="122">
        <v>0</v>
      </c>
      <c r="BX281" s="122">
        <v>0</v>
      </c>
      <c r="BY281" s="122">
        <v>0</v>
      </c>
      <c r="BZ281" s="122">
        <v>900000000</v>
      </c>
      <c r="CA281" s="122">
        <v>0</v>
      </c>
      <c r="CB281" s="122">
        <v>0</v>
      </c>
      <c r="CC281" s="122">
        <v>0</v>
      </c>
      <c r="CD281" s="122">
        <v>0</v>
      </c>
      <c r="CE281" s="122">
        <v>900000000</v>
      </c>
      <c r="CF281" s="122">
        <v>0</v>
      </c>
      <c r="CG281" s="122">
        <v>0</v>
      </c>
      <c r="CH281" s="122">
        <v>0</v>
      </c>
      <c r="CI281" s="122">
        <v>0</v>
      </c>
      <c r="CJ281" s="122">
        <v>280000000</v>
      </c>
      <c r="CK281" s="122">
        <v>170000000</v>
      </c>
      <c r="CL281" s="122">
        <v>0</v>
      </c>
      <c r="CM281" s="122">
        <v>0</v>
      </c>
      <c r="CN281" s="122">
        <v>450000000</v>
      </c>
      <c r="CO281" s="122">
        <v>0</v>
      </c>
      <c r="CP281" s="122">
        <v>900000000</v>
      </c>
      <c r="CQ281" s="122">
        <v>13534759661.296</v>
      </c>
      <c r="CR281" s="115" t="s">
        <v>3113</v>
      </c>
      <c r="CS281" s="115" t="s">
        <v>3114</v>
      </c>
    </row>
    <row r="282" spans="1:97" ht="70.349999999999994" customHeight="1" x14ac:dyDescent="0.25">
      <c r="A282" s="114" t="s">
        <v>3115</v>
      </c>
      <c r="B282" s="115" t="s">
        <v>696</v>
      </c>
      <c r="C282" s="115" t="s">
        <v>2914</v>
      </c>
      <c r="D282" s="115" t="s">
        <v>3085</v>
      </c>
      <c r="E282" s="116" t="s">
        <v>3086</v>
      </c>
      <c r="F282" s="115" t="s">
        <v>107</v>
      </c>
      <c r="G282" s="115" t="s">
        <v>552</v>
      </c>
      <c r="H282" s="115" t="s">
        <v>3000</v>
      </c>
      <c r="I282" s="116" t="s">
        <v>3087</v>
      </c>
      <c r="J282" s="115" t="s">
        <v>3088</v>
      </c>
      <c r="K282" s="115" t="s">
        <v>2920</v>
      </c>
      <c r="L282" s="115" t="s">
        <v>989</v>
      </c>
      <c r="M282" s="115" t="s">
        <v>3002</v>
      </c>
      <c r="N282" s="115" t="s">
        <v>2922</v>
      </c>
      <c r="O282" s="115" t="s">
        <v>1053</v>
      </c>
      <c r="P282" s="115" t="s">
        <v>3013</v>
      </c>
      <c r="Q282" s="115" t="s">
        <v>3004</v>
      </c>
      <c r="R282" s="115" t="s">
        <v>3116</v>
      </c>
      <c r="S282" s="115" t="s">
        <v>3117</v>
      </c>
      <c r="T282" s="115" t="s">
        <v>1236</v>
      </c>
      <c r="U282" s="115" t="s">
        <v>3118</v>
      </c>
      <c r="V282" s="115" t="s">
        <v>3119</v>
      </c>
      <c r="W282" s="115" t="s">
        <v>879</v>
      </c>
      <c r="X282" s="115" t="s">
        <v>125</v>
      </c>
      <c r="Y282" s="115" t="s">
        <v>126</v>
      </c>
      <c r="Z282" s="117">
        <v>24</v>
      </c>
      <c r="AA282" s="115" t="s">
        <v>127</v>
      </c>
      <c r="AB282" s="115" t="s">
        <v>3010</v>
      </c>
      <c r="AC282" s="117">
        <v>0</v>
      </c>
      <c r="AD282" s="117">
        <v>8</v>
      </c>
      <c r="AE282" s="117">
        <v>8</v>
      </c>
      <c r="AF282" s="117">
        <v>8</v>
      </c>
      <c r="AG282" s="118"/>
      <c r="AH282" s="118" t="s">
        <v>3120</v>
      </c>
      <c r="AI282" s="118" t="s">
        <v>3121</v>
      </c>
      <c r="AJ282" s="115" t="s">
        <v>3122</v>
      </c>
      <c r="AK282" s="115"/>
      <c r="AL282" s="115" t="s">
        <v>3123</v>
      </c>
      <c r="AM282" s="116"/>
      <c r="AN282" s="119"/>
      <c r="AO282" s="120"/>
      <c r="AP282" s="116">
        <v>11</v>
      </c>
      <c r="AQ282" s="119">
        <v>1</v>
      </c>
      <c r="AR282" s="120" t="s">
        <v>135</v>
      </c>
      <c r="AS282" s="116"/>
      <c r="AT282" s="121">
        <v>0</v>
      </c>
      <c r="AU282" s="120" t="s">
        <v>175</v>
      </c>
      <c r="AV282" s="117">
        <v>11</v>
      </c>
      <c r="AW282" s="121">
        <v>0.45833333333333331</v>
      </c>
      <c r="AX282" s="120" t="s">
        <v>235</v>
      </c>
      <c r="AY282" s="122">
        <v>0</v>
      </c>
      <c r="AZ282" s="122">
        <v>0</v>
      </c>
      <c r="BA282" s="122">
        <v>0</v>
      </c>
      <c r="BB282" s="122">
        <v>0</v>
      </c>
      <c r="BC282" s="122">
        <v>700000000.00000036</v>
      </c>
      <c r="BD282" s="122">
        <v>0</v>
      </c>
      <c r="BE282" s="122">
        <v>0</v>
      </c>
      <c r="BF282" s="122">
        <v>0</v>
      </c>
      <c r="BG282" s="122">
        <v>0</v>
      </c>
      <c r="BH282" s="122">
        <v>0</v>
      </c>
      <c r="BI282" s="122">
        <v>700000000.00000036</v>
      </c>
      <c r="BJ282" s="122">
        <v>0</v>
      </c>
      <c r="BK282" s="122">
        <v>0</v>
      </c>
      <c r="BL282" s="122">
        <v>0</v>
      </c>
      <c r="BM282" s="122">
        <v>0</v>
      </c>
      <c r="BN282" s="122">
        <v>700000000.00000036</v>
      </c>
      <c r="BO282" s="122">
        <v>0</v>
      </c>
      <c r="BP282" s="122">
        <v>0</v>
      </c>
      <c r="BQ282" s="122">
        <v>0</v>
      </c>
      <c r="BR282" s="122">
        <v>0</v>
      </c>
      <c r="BS282" s="122">
        <v>0</v>
      </c>
      <c r="BT282" s="122">
        <v>700000000.00000036</v>
      </c>
      <c r="BU282" s="122">
        <v>0</v>
      </c>
      <c r="BV282" s="122">
        <v>0</v>
      </c>
      <c r="BW282" s="122">
        <v>0</v>
      </c>
      <c r="BX282" s="122">
        <v>0</v>
      </c>
      <c r="BY282" s="122">
        <v>700000000.00000036</v>
      </c>
      <c r="BZ282" s="122">
        <v>0</v>
      </c>
      <c r="CA282" s="122">
        <v>0</v>
      </c>
      <c r="CB282" s="122">
        <v>0</v>
      </c>
      <c r="CC282" s="122">
        <v>0</v>
      </c>
      <c r="CD282" s="122">
        <v>0</v>
      </c>
      <c r="CE282" s="122">
        <v>700000000.00000036</v>
      </c>
      <c r="CF282" s="122">
        <v>0</v>
      </c>
      <c r="CG282" s="122">
        <v>0</v>
      </c>
      <c r="CH282" s="122">
        <v>0</v>
      </c>
      <c r="CI282" s="122">
        <v>0</v>
      </c>
      <c r="CJ282" s="122">
        <v>700000000.00000036</v>
      </c>
      <c r="CK282" s="122">
        <v>0</v>
      </c>
      <c r="CL282" s="122">
        <v>0</v>
      </c>
      <c r="CM282" s="122">
        <v>0</v>
      </c>
      <c r="CN282" s="122">
        <v>0</v>
      </c>
      <c r="CO282" s="122">
        <v>0</v>
      </c>
      <c r="CP282" s="122">
        <v>700000000.00000036</v>
      </c>
      <c r="CQ282" s="122">
        <v>2800000000.000001</v>
      </c>
      <c r="CR282" s="115"/>
      <c r="CS282" s="115" t="s">
        <v>3124</v>
      </c>
    </row>
    <row r="283" spans="1:97" ht="70.349999999999994" customHeight="1" x14ac:dyDescent="0.25">
      <c r="A283" s="114" t="s">
        <v>3125</v>
      </c>
      <c r="B283" s="115" t="s">
        <v>709</v>
      </c>
      <c r="C283" s="115" t="s">
        <v>2914</v>
      </c>
      <c r="D283" s="115" t="s">
        <v>3126</v>
      </c>
      <c r="E283" s="116" t="s">
        <v>3127</v>
      </c>
      <c r="F283" s="115" t="s">
        <v>107</v>
      </c>
      <c r="G283" s="115" t="s">
        <v>2917</v>
      </c>
      <c r="H283" s="115" t="s">
        <v>2256</v>
      </c>
      <c r="I283" s="116" t="s">
        <v>3128</v>
      </c>
      <c r="J283" s="115" t="s">
        <v>3072</v>
      </c>
      <c r="K283" s="115" t="s">
        <v>2920</v>
      </c>
      <c r="L283" s="115" t="s">
        <v>989</v>
      </c>
      <c r="M283" s="115" t="s">
        <v>3002</v>
      </c>
      <c r="N283" s="115" t="s">
        <v>2922</v>
      </c>
      <c r="O283" s="115" t="s">
        <v>1053</v>
      </c>
      <c r="P283" s="115" t="s">
        <v>3013</v>
      </c>
      <c r="Q283" s="115" t="s">
        <v>3004</v>
      </c>
      <c r="R283" s="115" t="s">
        <v>3129</v>
      </c>
      <c r="S283" s="115" t="s">
        <v>3130</v>
      </c>
      <c r="T283" s="115" t="s">
        <v>3131</v>
      </c>
      <c r="U283" s="115" t="s">
        <v>3132</v>
      </c>
      <c r="V283" s="115" t="s">
        <v>3133</v>
      </c>
      <c r="W283" s="115" t="s">
        <v>3131</v>
      </c>
      <c r="X283" s="115" t="s">
        <v>125</v>
      </c>
      <c r="Y283" s="115" t="s">
        <v>126</v>
      </c>
      <c r="Z283" s="117">
        <v>2</v>
      </c>
      <c r="AA283" s="115" t="s">
        <v>127</v>
      </c>
      <c r="AB283" s="115" t="s">
        <v>3010</v>
      </c>
      <c r="AC283" s="117">
        <v>1</v>
      </c>
      <c r="AD283" s="117">
        <v>0</v>
      </c>
      <c r="AE283" s="117">
        <v>0</v>
      </c>
      <c r="AF283" s="117">
        <v>1</v>
      </c>
      <c r="AG283" s="118"/>
      <c r="AH283" s="118"/>
      <c r="AI283" s="118"/>
      <c r="AJ283" s="115" t="s">
        <v>3134</v>
      </c>
      <c r="AK283" s="115"/>
      <c r="AL283" s="115" t="s">
        <v>3135</v>
      </c>
      <c r="AM283" s="116">
        <v>0</v>
      </c>
      <c r="AN283" s="119">
        <v>0</v>
      </c>
      <c r="AO283" s="120" t="s">
        <v>175</v>
      </c>
      <c r="AP283" s="116"/>
      <c r="AQ283" s="119"/>
      <c r="AR283" s="120"/>
      <c r="AS283" s="116"/>
      <c r="AT283" s="121"/>
      <c r="AU283" s="120"/>
      <c r="AV283" s="117">
        <v>0</v>
      </c>
      <c r="AW283" s="121">
        <v>0</v>
      </c>
      <c r="AX283" s="120" t="s">
        <v>175</v>
      </c>
      <c r="AY283" s="122">
        <v>0</v>
      </c>
      <c r="AZ283" s="122">
        <v>0</v>
      </c>
      <c r="BA283" s="122">
        <v>0</v>
      </c>
      <c r="BB283" s="122">
        <v>0</v>
      </c>
      <c r="BC283" s="122">
        <v>99530000</v>
      </c>
      <c r="BD283" s="122">
        <v>198470000</v>
      </c>
      <c r="BE283" s="122">
        <v>13507478462.200001</v>
      </c>
      <c r="BF283" s="122">
        <v>0</v>
      </c>
      <c r="BG283" s="122">
        <v>732289706.70000005</v>
      </c>
      <c r="BH283" s="122">
        <v>0</v>
      </c>
      <c r="BI283" s="122">
        <v>14537768168.9</v>
      </c>
      <c r="BJ283" s="122">
        <v>0</v>
      </c>
      <c r="BK283" s="122">
        <v>0</v>
      </c>
      <c r="BL283" s="122">
        <v>0</v>
      </c>
      <c r="BM283" s="122">
        <v>0</v>
      </c>
      <c r="BN283" s="122">
        <v>0</v>
      </c>
      <c r="BO283" s="122">
        <v>0</v>
      </c>
      <c r="BP283" s="122">
        <v>2383672669.8000002</v>
      </c>
      <c r="BQ283" s="122">
        <v>0</v>
      </c>
      <c r="BR283" s="122">
        <v>129227595.3</v>
      </c>
      <c r="BS283" s="122">
        <v>0</v>
      </c>
      <c r="BT283" s="122">
        <v>2512900265.099999</v>
      </c>
      <c r="BU283" s="122">
        <v>0</v>
      </c>
      <c r="BV283" s="122">
        <v>0</v>
      </c>
      <c r="BW283" s="122">
        <v>0</v>
      </c>
      <c r="BX283" s="122">
        <v>0</v>
      </c>
      <c r="BY283" s="122">
        <v>0</v>
      </c>
      <c r="BZ283" s="122">
        <v>0</v>
      </c>
      <c r="CA283" s="122">
        <v>0</v>
      </c>
      <c r="CB283" s="122">
        <v>0</v>
      </c>
      <c r="CC283" s="122">
        <v>0</v>
      </c>
      <c r="CD283" s="122">
        <v>0</v>
      </c>
      <c r="CE283" s="122">
        <v>0</v>
      </c>
      <c r="CF283" s="122">
        <v>0</v>
      </c>
      <c r="CG283" s="122">
        <v>0</v>
      </c>
      <c r="CH283" s="122">
        <v>0</v>
      </c>
      <c r="CI283" s="122">
        <v>0</v>
      </c>
      <c r="CJ283" s="122">
        <v>0</v>
      </c>
      <c r="CK283" s="122">
        <v>0</v>
      </c>
      <c r="CL283" s="122">
        <v>0</v>
      </c>
      <c r="CM283" s="122">
        <v>0</v>
      </c>
      <c r="CN283" s="122">
        <v>0</v>
      </c>
      <c r="CO283" s="122">
        <v>0</v>
      </c>
      <c r="CP283" s="122">
        <v>0</v>
      </c>
      <c r="CQ283" s="122">
        <v>17050668434</v>
      </c>
      <c r="CR283" s="115" t="s">
        <v>3136</v>
      </c>
      <c r="CS283" s="115" t="s">
        <v>3137</v>
      </c>
    </row>
    <row r="284" spans="1:97" ht="70.349999999999994" customHeight="1" x14ac:dyDescent="0.25">
      <c r="A284" s="114" t="s">
        <v>3138</v>
      </c>
      <c r="B284" s="115" t="s">
        <v>724</v>
      </c>
      <c r="C284" s="115" t="s">
        <v>2914</v>
      </c>
      <c r="D284" s="115" t="s">
        <v>3126</v>
      </c>
      <c r="E284" s="116" t="s">
        <v>3127</v>
      </c>
      <c r="F284" s="115" t="s">
        <v>107</v>
      </c>
      <c r="G284" s="115" t="s">
        <v>2917</v>
      </c>
      <c r="H284" s="115" t="s">
        <v>2256</v>
      </c>
      <c r="I284" s="116" t="s">
        <v>3128</v>
      </c>
      <c r="J284" s="115" t="s">
        <v>3072</v>
      </c>
      <c r="K284" s="115" t="s">
        <v>2920</v>
      </c>
      <c r="L284" s="115" t="s">
        <v>989</v>
      </c>
      <c r="M284" s="115" t="s">
        <v>3002</v>
      </c>
      <c r="N284" s="115" t="s">
        <v>2922</v>
      </c>
      <c r="O284" s="115" t="s">
        <v>1053</v>
      </c>
      <c r="P284" s="115" t="s">
        <v>3013</v>
      </c>
      <c r="Q284" s="115" t="s">
        <v>3004</v>
      </c>
      <c r="R284" s="115" t="s">
        <v>3139</v>
      </c>
      <c r="S284" s="115" t="s">
        <v>3140</v>
      </c>
      <c r="T284" s="115" t="s">
        <v>3141</v>
      </c>
      <c r="U284" s="115" t="s">
        <v>3142</v>
      </c>
      <c r="V284" s="115"/>
      <c r="W284" s="115" t="s">
        <v>149</v>
      </c>
      <c r="X284" s="115" t="s">
        <v>125</v>
      </c>
      <c r="Y284" s="115" t="s">
        <v>126</v>
      </c>
      <c r="Z284" s="117">
        <v>800</v>
      </c>
      <c r="AA284" s="115" t="s">
        <v>127</v>
      </c>
      <c r="AB284" s="115" t="s">
        <v>3010</v>
      </c>
      <c r="AC284" s="117">
        <v>100</v>
      </c>
      <c r="AD284" s="117">
        <v>200</v>
      </c>
      <c r="AE284" s="117">
        <v>250</v>
      </c>
      <c r="AF284" s="117">
        <v>250</v>
      </c>
      <c r="AG284" s="118"/>
      <c r="AH284" s="118" t="s">
        <v>3143</v>
      </c>
      <c r="AI284" s="118" t="s">
        <v>3144</v>
      </c>
      <c r="AJ284" s="115" t="s">
        <v>3145</v>
      </c>
      <c r="AK284" s="115"/>
      <c r="AL284" s="115" t="s">
        <v>3146</v>
      </c>
      <c r="AM284" s="116">
        <v>0</v>
      </c>
      <c r="AN284" s="119">
        <v>0</v>
      </c>
      <c r="AO284" s="120" t="s">
        <v>175</v>
      </c>
      <c r="AP284" s="116">
        <v>542</v>
      </c>
      <c r="AQ284" s="119">
        <v>1</v>
      </c>
      <c r="AR284" s="120" t="s">
        <v>135</v>
      </c>
      <c r="AS284" s="116"/>
      <c r="AT284" s="121">
        <v>0</v>
      </c>
      <c r="AU284" s="120" t="s">
        <v>175</v>
      </c>
      <c r="AV284" s="117">
        <v>542</v>
      </c>
      <c r="AW284" s="121">
        <v>0.67749999999999999</v>
      </c>
      <c r="AX284" s="120" t="s">
        <v>174</v>
      </c>
      <c r="AY284" s="122">
        <v>0</v>
      </c>
      <c r="AZ284" s="122">
        <v>0</v>
      </c>
      <c r="BA284" s="122">
        <v>0</v>
      </c>
      <c r="BB284" s="122">
        <v>0</v>
      </c>
      <c r="BC284" s="122">
        <v>859068201</v>
      </c>
      <c r="BD284" s="122">
        <v>0</v>
      </c>
      <c r="BE284" s="122">
        <v>0</v>
      </c>
      <c r="BF284" s="122">
        <v>0</v>
      </c>
      <c r="BG284" s="122">
        <v>0</v>
      </c>
      <c r="BH284" s="122">
        <v>0</v>
      </c>
      <c r="BI284" s="122">
        <v>859068201</v>
      </c>
      <c r="BJ284" s="122">
        <v>0</v>
      </c>
      <c r="BK284" s="122">
        <v>0</v>
      </c>
      <c r="BL284" s="122">
        <v>0</v>
      </c>
      <c r="BM284" s="122">
        <v>0</v>
      </c>
      <c r="BN284" s="122">
        <v>400000000</v>
      </c>
      <c r="BO284" s="122">
        <v>0</v>
      </c>
      <c r="BP284" s="122">
        <v>0</v>
      </c>
      <c r="BQ284" s="122">
        <v>0</v>
      </c>
      <c r="BR284" s="122">
        <v>0</v>
      </c>
      <c r="BS284" s="122">
        <v>0</v>
      </c>
      <c r="BT284" s="122">
        <v>400000000</v>
      </c>
      <c r="BU284" s="122">
        <v>0</v>
      </c>
      <c r="BV284" s="122">
        <v>0</v>
      </c>
      <c r="BW284" s="122">
        <v>0</v>
      </c>
      <c r="BX284" s="122">
        <v>0</v>
      </c>
      <c r="BY284" s="122">
        <v>400000000</v>
      </c>
      <c r="BZ284" s="122">
        <v>0</v>
      </c>
      <c r="CA284" s="122">
        <v>0</v>
      </c>
      <c r="CB284" s="122">
        <v>0</v>
      </c>
      <c r="CC284" s="122">
        <v>0</v>
      </c>
      <c r="CD284" s="122">
        <v>0</v>
      </c>
      <c r="CE284" s="122">
        <v>400000000</v>
      </c>
      <c r="CF284" s="122">
        <v>0</v>
      </c>
      <c r="CG284" s="122">
        <v>0</v>
      </c>
      <c r="CH284" s="122">
        <v>0</v>
      </c>
      <c r="CI284" s="122">
        <v>0</v>
      </c>
      <c r="CJ284" s="122">
        <v>400000000</v>
      </c>
      <c r="CK284" s="122">
        <v>0</v>
      </c>
      <c r="CL284" s="122">
        <v>0</v>
      </c>
      <c r="CM284" s="122">
        <v>0</v>
      </c>
      <c r="CN284" s="122">
        <v>0</v>
      </c>
      <c r="CO284" s="122">
        <v>0</v>
      </c>
      <c r="CP284" s="122">
        <v>400000000</v>
      </c>
      <c r="CQ284" s="122">
        <v>2059068201</v>
      </c>
      <c r="CR284" s="115"/>
      <c r="CS284" s="115" t="s">
        <v>3147</v>
      </c>
    </row>
    <row r="285" spans="1:97" ht="70.349999999999994" hidden="1" customHeight="1" x14ac:dyDescent="0.25">
      <c r="A285" s="114" t="s">
        <v>3148</v>
      </c>
      <c r="B285" s="115" t="s">
        <v>113</v>
      </c>
      <c r="C285" s="115" t="s">
        <v>2914</v>
      </c>
      <c r="D285" s="115" t="s">
        <v>3149</v>
      </c>
      <c r="E285" s="116" t="s">
        <v>3150</v>
      </c>
      <c r="F285" s="115" t="s">
        <v>107</v>
      </c>
      <c r="G285" s="115" t="s">
        <v>552</v>
      </c>
      <c r="H285" s="115" t="s">
        <v>3151</v>
      </c>
      <c r="I285" s="116" t="s">
        <v>3152</v>
      </c>
      <c r="J285" s="115" t="s">
        <v>3153</v>
      </c>
      <c r="K285" s="115" t="s">
        <v>3154</v>
      </c>
      <c r="L285" s="115" t="s">
        <v>162</v>
      </c>
      <c r="M285" s="115" t="s">
        <v>3155</v>
      </c>
      <c r="N285" s="115" t="s">
        <v>3156</v>
      </c>
      <c r="O285" s="115" t="s">
        <v>954</v>
      </c>
      <c r="P285" s="115" t="s">
        <v>3157</v>
      </c>
      <c r="Q285" s="115" t="s">
        <v>3158</v>
      </c>
      <c r="R285" s="115" t="s">
        <v>3159</v>
      </c>
      <c r="S285" s="115" t="s">
        <v>3160</v>
      </c>
      <c r="T285" s="115" t="s">
        <v>527</v>
      </c>
      <c r="U285" s="115" t="s">
        <v>3161</v>
      </c>
      <c r="V285" s="115" t="s">
        <v>529</v>
      </c>
      <c r="W285" s="115" t="s">
        <v>530</v>
      </c>
      <c r="X285" s="115" t="s">
        <v>247</v>
      </c>
      <c r="Y285" s="115" t="s">
        <v>126</v>
      </c>
      <c r="Z285" s="117">
        <v>1</v>
      </c>
      <c r="AA285" s="115" t="s">
        <v>127</v>
      </c>
      <c r="AB285" s="115" t="s">
        <v>2313</v>
      </c>
      <c r="AC285" s="117">
        <v>0</v>
      </c>
      <c r="AD285" s="117">
        <v>0</v>
      </c>
      <c r="AE285" s="117">
        <v>0</v>
      </c>
      <c r="AF285" s="117">
        <v>1</v>
      </c>
      <c r="AG285" s="118"/>
      <c r="AH285" s="118"/>
      <c r="AI285" s="118"/>
      <c r="AJ285" s="115"/>
      <c r="AK285" s="115"/>
      <c r="AL285" s="115"/>
      <c r="AM285" s="116"/>
      <c r="AN285" s="119"/>
      <c r="AO285" s="120"/>
      <c r="AP285" s="116"/>
      <c r="AQ285" s="119"/>
      <c r="AR285" s="120"/>
      <c r="AS285" s="116"/>
      <c r="AT285" s="121"/>
      <c r="AU285" s="120"/>
      <c r="AV285" s="117">
        <v>0</v>
      </c>
      <c r="AW285" s="121">
        <v>0</v>
      </c>
      <c r="AX285" s="120" t="s">
        <v>175</v>
      </c>
      <c r="AY285" s="122">
        <v>0</v>
      </c>
      <c r="AZ285" s="122">
        <v>0</v>
      </c>
      <c r="BA285" s="122">
        <v>0</v>
      </c>
      <c r="BB285" s="122">
        <v>0</v>
      </c>
      <c r="BC285" s="122">
        <v>0</v>
      </c>
      <c r="BD285" s="122">
        <v>0</v>
      </c>
      <c r="BE285" s="122">
        <v>0</v>
      </c>
      <c r="BF285" s="122">
        <v>0</v>
      </c>
      <c r="BG285" s="122">
        <v>0</v>
      </c>
      <c r="BH285" s="122">
        <v>0</v>
      </c>
      <c r="BI285" s="122">
        <v>0</v>
      </c>
      <c r="BJ285" s="122">
        <v>102000000</v>
      </c>
      <c r="BK285" s="122">
        <v>0</v>
      </c>
      <c r="BL285" s="122">
        <v>0</v>
      </c>
      <c r="BM285" s="122">
        <v>0</v>
      </c>
      <c r="BN285" s="122">
        <v>0</v>
      </c>
      <c r="BO285" s="122">
        <v>0</v>
      </c>
      <c r="BP285" s="122">
        <v>0</v>
      </c>
      <c r="BQ285" s="122">
        <v>0</v>
      </c>
      <c r="BR285" s="122">
        <v>0</v>
      </c>
      <c r="BS285" s="122">
        <v>0</v>
      </c>
      <c r="BT285" s="122">
        <v>102000000</v>
      </c>
      <c r="BU285" s="122">
        <v>104000000</v>
      </c>
      <c r="BV285" s="122">
        <v>0</v>
      </c>
      <c r="BW285" s="122">
        <v>0</v>
      </c>
      <c r="BX285" s="122">
        <v>0</v>
      </c>
      <c r="BY285" s="122">
        <v>0</v>
      </c>
      <c r="BZ285" s="122">
        <v>0</v>
      </c>
      <c r="CA285" s="122">
        <v>0</v>
      </c>
      <c r="CB285" s="122">
        <v>0</v>
      </c>
      <c r="CC285" s="122">
        <v>0</v>
      </c>
      <c r="CD285" s="122">
        <v>0</v>
      </c>
      <c r="CE285" s="122">
        <v>104000000</v>
      </c>
      <c r="CF285" s="122">
        <v>105000000</v>
      </c>
      <c r="CG285" s="122">
        <v>0</v>
      </c>
      <c r="CH285" s="122">
        <v>0</v>
      </c>
      <c r="CI285" s="122">
        <v>0</v>
      </c>
      <c r="CJ285" s="122">
        <v>0</v>
      </c>
      <c r="CK285" s="122">
        <v>0</v>
      </c>
      <c r="CL285" s="122">
        <v>0</v>
      </c>
      <c r="CM285" s="122">
        <v>0</v>
      </c>
      <c r="CN285" s="122">
        <v>0</v>
      </c>
      <c r="CO285" s="122">
        <v>0</v>
      </c>
      <c r="CP285" s="122">
        <v>105000000</v>
      </c>
      <c r="CQ285" s="122">
        <v>311000000</v>
      </c>
      <c r="CR285" s="115"/>
      <c r="CS285" s="115" t="s">
        <v>3162</v>
      </c>
    </row>
    <row r="286" spans="1:97" ht="70.349999999999994" hidden="1" customHeight="1" x14ac:dyDescent="0.25">
      <c r="A286" s="114" t="s">
        <v>3163</v>
      </c>
      <c r="B286" s="115" t="s">
        <v>103</v>
      </c>
      <c r="C286" s="115" t="s">
        <v>2914</v>
      </c>
      <c r="D286" s="115" t="s">
        <v>3149</v>
      </c>
      <c r="E286" s="116" t="s">
        <v>3150</v>
      </c>
      <c r="F286" s="115" t="s">
        <v>107</v>
      </c>
      <c r="G286" s="115" t="s">
        <v>552</v>
      </c>
      <c r="H286" s="115" t="s">
        <v>3151</v>
      </c>
      <c r="I286" s="116" t="s">
        <v>3152</v>
      </c>
      <c r="J286" s="115" t="s">
        <v>3153</v>
      </c>
      <c r="K286" s="115" t="s">
        <v>3154</v>
      </c>
      <c r="L286" s="115" t="s">
        <v>162</v>
      </c>
      <c r="M286" s="115" t="s">
        <v>3155</v>
      </c>
      <c r="N286" s="115" t="s">
        <v>3156</v>
      </c>
      <c r="O286" s="115" t="s">
        <v>954</v>
      </c>
      <c r="P286" s="115" t="s">
        <v>3157</v>
      </c>
      <c r="Q286" s="115" t="s">
        <v>3158</v>
      </c>
      <c r="R286" s="115" t="s">
        <v>3164</v>
      </c>
      <c r="S286" s="115" t="s">
        <v>3165</v>
      </c>
      <c r="T286" s="115" t="s">
        <v>3166</v>
      </c>
      <c r="U286" s="115" t="s">
        <v>3167</v>
      </c>
      <c r="V286" s="115" t="s">
        <v>3168</v>
      </c>
      <c r="W286" s="115" t="s">
        <v>3169</v>
      </c>
      <c r="X286" s="115" t="s">
        <v>125</v>
      </c>
      <c r="Y286" s="115" t="s">
        <v>126</v>
      </c>
      <c r="Z286" s="117">
        <v>10</v>
      </c>
      <c r="AA286" s="115" t="s">
        <v>127</v>
      </c>
      <c r="AB286" s="115" t="s">
        <v>2313</v>
      </c>
      <c r="AC286" s="117">
        <v>2</v>
      </c>
      <c r="AD286" s="117">
        <v>8</v>
      </c>
      <c r="AE286" s="117">
        <v>0</v>
      </c>
      <c r="AF286" s="117">
        <v>0</v>
      </c>
      <c r="AG286" s="118" t="s">
        <v>3170</v>
      </c>
      <c r="AH286" s="118" t="s">
        <v>3171</v>
      </c>
      <c r="AI286" s="118" t="s">
        <v>3172</v>
      </c>
      <c r="AJ286" s="115"/>
      <c r="AK286" s="115"/>
      <c r="AL286" s="115"/>
      <c r="AM286" s="116">
        <v>2</v>
      </c>
      <c r="AN286" s="119">
        <v>1</v>
      </c>
      <c r="AO286" s="120" t="s">
        <v>135</v>
      </c>
      <c r="AP286" s="116">
        <v>9</v>
      </c>
      <c r="AQ286" s="119">
        <v>1</v>
      </c>
      <c r="AR286" s="120" t="s">
        <v>135</v>
      </c>
      <c r="AS286" s="116"/>
      <c r="AT286" s="121"/>
      <c r="AU286" s="120"/>
      <c r="AV286" s="117">
        <v>11</v>
      </c>
      <c r="AW286" s="121">
        <v>1</v>
      </c>
      <c r="AX286" s="120" t="s">
        <v>135</v>
      </c>
      <c r="AY286" s="122">
        <v>0</v>
      </c>
      <c r="AZ286" s="122">
        <v>0</v>
      </c>
      <c r="BA286" s="122">
        <v>0</v>
      </c>
      <c r="BB286" s="122">
        <v>0</v>
      </c>
      <c r="BC286" s="122">
        <v>0</v>
      </c>
      <c r="BD286" s="122">
        <v>0</v>
      </c>
      <c r="BE286" s="122">
        <v>0</v>
      </c>
      <c r="BF286" s="122">
        <v>0</v>
      </c>
      <c r="BG286" s="122">
        <v>0</v>
      </c>
      <c r="BH286" s="122">
        <v>0</v>
      </c>
      <c r="BI286" s="122">
        <v>0</v>
      </c>
      <c r="BJ286" s="122">
        <v>0</v>
      </c>
      <c r="BK286" s="122">
        <v>0</v>
      </c>
      <c r="BL286" s="122">
        <v>0</v>
      </c>
      <c r="BM286" s="122">
        <v>0</v>
      </c>
      <c r="BN286" s="122">
        <v>0</v>
      </c>
      <c r="BO286" s="122">
        <v>0</v>
      </c>
      <c r="BP286" s="122">
        <v>0</v>
      </c>
      <c r="BQ286" s="122">
        <v>0</v>
      </c>
      <c r="BR286" s="122">
        <v>0</v>
      </c>
      <c r="BS286" s="122">
        <v>0</v>
      </c>
      <c r="BT286" s="122">
        <v>0</v>
      </c>
      <c r="BU286" s="122">
        <v>0</v>
      </c>
      <c r="BV286" s="122">
        <v>0</v>
      </c>
      <c r="BW286" s="122">
        <v>0</v>
      </c>
      <c r="BX286" s="122">
        <v>0</v>
      </c>
      <c r="BY286" s="122">
        <v>0</v>
      </c>
      <c r="BZ286" s="122">
        <v>0</v>
      </c>
      <c r="CA286" s="122">
        <v>0</v>
      </c>
      <c r="CB286" s="122">
        <v>0</v>
      </c>
      <c r="CC286" s="122">
        <v>0</v>
      </c>
      <c r="CD286" s="122">
        <v>0</v>
      </c>
      <c r="CE286" s="122">
        <v>0</v>
      </c>
      <c r="CF286" s="122">
        <v>0</v>
      </c>
      <c r="CG286" s="122">
        <v>0</v>
      </c>
      <c r="CH286" s="122">
        <v>0</v>
      </c>
      <c r="CI286" s="122">
        <v>0</v>
      </c>
      <c r="CJ286" s="122">
        <v>0</v>
      </c>
      <c r="CK286" s="122">
        <v>0</v>
      </c>
      <c r="CL286" s="122">
        <v>0</v>
      </c>
      <c r="CM286" s="122">
        <v>0</v>
      </c>
      <c r="CN286" s="122">
        <v>0</v>
      </c>
      <c r="CO286" s="122">
        <v>0</v>
      </c>
      <c r="CP286" s="122">
        <v>0</v>
      </c>
      <c r="CQ286" s="122">
        <v>0</v>
      </c>
      <c r="CR286" s="115"/>
      <c r="CS286" s="115" t="s">
        <v>3173</v>
      </c>
    </row>
    <row r="287" spans="1:97" ht="70.349999999999994" hidden="1" customHeight="1" x14ac:dyDescent="0.25">
      <c r="A287" s="114" t="s">
        <v>3174</v>
      </c>
      <c r="B287" s="115" t="s">
        <v>139</v>
      </c>
      <c r="C287" s="115" t="s">
        <v>2914</v>
      </c>
      <c r="D287" s="115" t="s">
        <v>3149</v>
      </c>
      <c r="E287" s="116" t="s">
        <v>3150</v>
      </c>
      <c r="F287" s="115" t="s">
        <v>107</v>
      </c>
      <c r="G287" s="115" t="s">
        <v>552</v>
      </c>
      <c r="H287" s="115" t="s">
        <v>3151</v>
      </c>
      <c r="I287" s="116" t="s">
        <v>3152</v>
      </c>
      <c r="J287" s="115" t="s">
        <v>3153</v>
      </c>
      <c r="K287" s="115" t="s">
        <v>3154</v>
      </c>
      <c r="L287" s="115" t="s">
        <v>162</v>
      </c>
      <c r="M287" s="115" t="s">
        <v>3155</v>
      </c>
      <c r="N287" s="115" t="s">
        <v>3156</v>
      </c>
      <c r="O287" s="115" t="s">
        <v>954</v>
      </c>
      <c r="P287" s="115" t="s">
        <v>3157</v>
      </c>
      <c r="Q287" s="115" t="s">
        <v>3158</v>
      </c>
      <c r="R287" s="115" t="s">
        <v>3175</v>
      </c>
      <c r="S287" s="115" t="s">
        <v>3176</v>
      </c>
      <c r="T287" s="115" t="s">
        <v>3177</v>
      </c>
      <c r="U287" s="115" t="s">
        <v>3178</v>
      </c>
      <c r="V287" s="115" t="s">
        <v>3179</v>
      </c>
      <c r="W287" s="115" t="s">
        <v>293</v>
      </c>
      <c r="X287" s="115" t="s">
        <v>125</v>
      </c>
      <c r="Y287" s="115" t="s">
        <v>126</v>
      </c>
      <c r="Z287" s="117">
        <v>1</v>
      </c>
      <c r="AA287" s="115" t="s">
        <v>127</v>
      </c>
      <c r="AB287" s="115" t="s">
        <v>2313</v>
      </c>
      <c r="AC287" s="117">
        <v>0</v>
      </c>
      <c r="AD287" s="117">
        <v>0</v>
      </c>
      <c r="AE287" s="117">
        <v>0</v>
      </c>
      <c r="AF287" s="117">
        <v>1</v>
      </c>
      <c r="AG287" s="118"/>
      <c r="AH287" s="118"/>
      <c r="AI287" s="118"/>
      <c r="AJ287" s="115"/>
      <c r="AK287" s="115"/>
      <c r="AL287" s="115" t="s">
        <v>3180</v>
      </c>
      <c r="AM287" s="116"/>
      <c r="AN287" s="119"/>
      <c r="AO287" s="120"/>
      <c r="AP287" s="116"/>
      <c r="AQ287" s="119"/>
      <c r="AR287" s="120"/>
      <c r="AS287" s="116"/>
      <c r="AT287" s="121"/>
      <c r="AU287" s="120"/>
      <c r="AV287" s="117">
        <v>0</v>
      </c>
      <c r="AW287" s="121">
        <v>0</v>
      </c>
      <c r="AX287" s="120" t="s">
        <v>175</v>
      </c>
      <c r="AY287" s="122">
        <v>0</v>
      </c>
      <c r="AZ287" s="122">
        <v>0</v>
      </c>
      <c r="BA287" s="122">
        <v>0</v>
      </c>
      <c r="BB287" s="122">
        <v>0</v>
      </c>
      <c r="BC287" s="122">
        <v>0</v>
      </c>
      <c r="BD287" s="122">
        <v>0</v>
      </c>
      <c r="BE287" s="122">
        <v>0</v>
      </c>
      <c r="BF287" s="122">
        <v>0</v>
      </c>
      <c r="BG287" s="122">
        <v>0</v>
      </c>
      <c r="BH287" s="122">
        <v>0</v>
      </c>
      <c r="BI287" s="122">
        <v>0</v>
      </c>
      <c r="BJ287" s="122">
        <v>170000000</v>
      </c>
      <c r="BK287" s="122">
        <v>0</v>
      </c>
      <c r="BL287" s="122">
        <v>0</v>
      </c>
      <c r="BM287" s="122">
        <v>0</v>
      </c>
      <c r="BN287" s="122">
        <v>0</v>
      </c>
      <c r="BO287" s="122">
        <v>0</v>
      </c>
      <c r="BP287" s="122">
        <v>170000000</v>
      </c>
      <c r="BQ287" s="122">
        <v>0</v>
      </c>
      <c r="BR287" s="122">
        <v>0</v>
      </c>
      <c r="BS287" s="122">
        <v>0</v>
      </c>
      <c r="BT287" s="122">
        <v>340000000</v>
      </c>
      <c r="BU287" s="122">
        <v>160000000</v>
      </c>
      <c r="BV287" s="122">
        <v>0</v>
      </c>
      <c r="BW287" s="122">
        <v>0</v>
      </c>
      <c r="BX287" s="122">
        <v>0</v>
      </c>
      <c r="BY287" s="122">
        <v>0</v>
      </c>
      <c r="BZ287" s="122">
        <v>0</v>
      </c>
      <c r="CA287" s="122">
        <v>160000000</v>
      </c>
      <c r="CB287" s="122">
        <v>0</v>
      </c>
      <c r="CC287" s="122">
        <v>0</v>
      </c>
      <c r="CD287" s="122">
        <v>0</v>
      </c>
      <c r="CE287" s="122">
        <v>320000000</v>
      </c>
      <c r="CF287" s="122">
        <v>160000000</v>
      </c>
      <c r="CG287" s="122">
        <v>0</v>
      </c>
      <c r="CH287" s="122">
        <v>0</v>
      </c>
      <c r="CI287" s="122">
        <v>0</v>
      </c>
      <c r="CJ287" s="122">
        <v>0</v>
      </c>
      <c r="CK287" s="122">
        <v>0</v>
      </c>
      <c r="CL287" s="122">
        <v>170000000</v>
      </c>
      <c r="CM287" s="122">
        <v>0</v>
      </c>
      <c r="CN287" s="122">
        <v>0</v>
      </c>
      <c r="CO287" s="122">
        <v>0</v>
      </c>
      <c r="CP287" s="122">
        <v>330000000</v>
      </c>
      <c r="CQ287" s="122">
        <v>990000000</v>
      </c>
      <c r="CR287" s="115"/>
      <c r="CS287" s="115"/>
    </row>
    <row r="288" spans="1:97" ht="70.349999999999994" hidden="1" customHeight="1" x14ac:dyDescent="0.25">
      <c r="A288" s="114" t="s">
        <v>3181</v>
      </c>
      <c r="B288" s="115" t="s">
        <v>179</v>
      </c>
      <c r="C288" s="115" t="s">
        <v>2914</v>
      </c>
      <c r="D288" s="115" t="s">
        <v>3149</v>
      </c>
      <c r="E288" s="116" t="s">
        <v>3150</v>
      </c>
      <c r="F288" s="115" t="s">
        <v>107</v>
      </c>
      <c r="G288" s="115" t="s">
        <v>552</v>
      </c>
      <c r="H288" s="115" t="s">
        <v>3151</v>
      </c>
      <c r="I288" s="116" t="s">
        <v>3152</v>
      </c>
      <c r="J288" s="115" t="s">
        <v>3153</v>
      </c>
      <c r="K288" s="115" t="s">
        <v>3154</v>
      </c>
      <c r="L288" s="115" t="s">
        <v>162</v>
      </c>
      <c r="M288" s="115" t="s">
        <v>3155</v>
      </c>
      <c r="N288" s="115" t="s">
        <v>2306</v>
      </c>
      <c r="O288" s="115" t="s">
        <v>989</v>
      </c>
      <c r="P288" s="115" t="s">
        <v>2162</v>
      </c>
      <c r="Q288" s="115" t="s">
        <v>2163</v>
      </c>
      <c r="R288" s="115" t="s">
        <v>3182</v>
      </c>
      <c r="S288" s="115" t="s">
        <v>3183</v>
      </c>
      <c r="T288" s="115" t="s">
        <v>3184</v>
      </c>
      <c r="U288" s="115" t="s">
        <v>3185</v>
      </c>
      <c r="V288" s="115" t="s">
        <v>3186</v>
      </c>
      <c r="W288" s="115" t="s">
        <v>2338</v>
      </c>
      <c r="X288" s="115" t="s">
        <v>125</v>
      </c>
      <c r="Y288" s="115" t="s">
        <v>126</v>
      </c>
      <c r="Z288" s="117">
        <v>10</v>
      </c>
      <c r="AA288" s="115" t="s">
        <v>127</v>
      </c>
      <c r="AB288" s="115" t="s">
        <v>2313</v>
      </c>
      <c r="AC288" s="117">
        <v>0</v>
      </c>
      <c r="AD288" s="117">
        <v>5</v>
      </c>
      <c r="AE288" s="117">
        <v>5</v>
      </c>
      <c r="AF288" s="117">
        <v>0</v>
      </c>
      <c r="AG288" s="118"/>
      <c r="AH288" s="118" t="s">
        <v>3187</v>
      </c>
      <c r="AI288" s="118" t="s">
        <v>3188</v>
      </c>
      <c r="AJ288" s="115"/>
      <c r="AK288" s="115"/>
      <c r="AL288" s="115"/>
      <c r="AM288" s="116"/>
      <c r="AN288" s="119"/>
      <c r="AO288" s="120"/>
      <c r="AP288" s="116">
        <v>19</v>
      </c>
      <c r="AQ288" s="119">
        <v>1</v>
      </c>
      <c r="AR288" s="120" t="s">
        <v>135</v>
      </c>
      <c r="AS288" s="116"/>
      <c r="AT288" s="121">
        <v>1</v>
      </c>
      <c r="AU288" s="120" t="s">
        <v>135</v>
      </c>
      <c r="AV288" s="117">
        <v>19</v>
      </c>
      <c r="AW288" s="121">
        <v>1</v>
      </c>
      <c r="AX288" s="120" t="s">
        <v>135</v>
      </c>
      <c r="AY288" s="122">
        <v>82000000</v>
      </c>
      <c r="AZ288" s="122">
        <v>0</v>
      </c>
      <c r="BA288" s="122">
        <v>0</v>
      </c>
      <c r="BB288" s="122">
        <v>0</v>
      </c>
      <c r="BC288" s="122">
        <v>0</v>
      </c>
      <c r="BD288" s="122">
        <v>0</v>
      </c>
      <c r="BE288" s="122">
        <v>0</v>
      </c>
      <c r="BF288" s="122">
        <v>0</v>
      </c>
      <c r="BG288" s="122">
        <v>0</v>
      </c>
      <c r="BH288" s="122">
        <v>0</v>
      </c>
      <c r="BI288" s="122">
        <v>82000000</v>
      </c>
      <c r="BJ288" s="122">
        <v>82000000</v>
      </c>
      <c r="BK288" s="122">
        <v>0</v>
      </c>
      <c r="BL288" s="122">
        <v>0</v>
      </c>
      <c r="BM288" s="122">
        <v>0</v>
      </c>
      <c r="BN288" s="122">
        <v>0</v>
      </c>
      <c r="BO288" s="122">
        <v>0</v>
      </c>
      <c r="BP288" s="122">
        <v>0</v>
      </c>
      <c r="BQ288" s="122">
        <v>0</v>
      </c>
      <c r="BR288" s="122">
        <v>0</v>
      </c>
      <c r="BS288" s="122">
        <v>0</v>
      </c>
      <c r="BT288" s="122">
        <v>82000000</v>
      </c>
      <c r="BU288" s="122">
        <v>82000000</v>
      </c>
      <c r="BV288" s="122">
        <v>0</v>
      </c>
      <c r="BW288" s="122">
        <v>0</v>
      </c>
      <c r="BX288" s="122">
        <v>0</v>
      </c>
      <c r="BY288" s="122">
        <v>0</v>
      </c>
      <c r="BZ288" s="122">
        <v>0</v>
      </c>
      <c r="CA288" s="122">
        <v>0</v>
      </c>
      <c r="CB288" s="122">
        <v>0</v>
      </c>
      <c r="CC288" s="122">
        <v>0</v>
      </c>
      <c r="CD288" s="122">
        <v>0</v>
      </c>
      <c r="CE288" s="122">
        <v>82000000</v>
      </c>
      <c r="CF288" s="122">
        <v>82000000</v>
      </c>
      <c r="CG288" s="122">
        <v>0</v>
      </c>
      <c r="CH288" s="122">
        <v>0</v>
      </c>
      <c r="CI288" s="122">
        <v>0</v>
      </c>
      <c r="CJ288" s="122">
        <v>0</v>
      </c>
      <c r="CK288" s="122">
        <v>0</v>
      </c>
      <c r="CL288" s="122">
        <v>0</v>
      </c>
      <c r="CM288" s="122">
        <v>0</v>
      </c>
      <c r="CN288" s="122">
        <v>0</v>
      </c>
      <c r="CO288" s="122">
        <v>0</v>
      </c>
      <c r="CP288" s="122">
        <v>82000000</v>
      </c>
      <c r="CQ288" s="122">
        <v>328000000</v>
      </c>
      <c r="CR288" s="115"/>
      <c r="CS288" s="115" t="s">
        <v>3189</v>
      </c>
    </row>
    <row r="289" spans="1:97" ht="70.349999999999994" hidden="1" customHeight="1" x14ac:dyDescent="0.25">
      <c r="A289" s="114" t="s">
        <v>3190</v>
      </c>
      <c r="B289" s="115" t="s">
        <v>254</v>
      </c>
      <c r="C289" s="115" t="s">
        <v>2914</v>
      </c>
      <c r="D289" s="115" t="s">
        <v>3149</v>
      </c>
      <c r="E289" s="116" t="s">
        <v>3150</v>
      </c>
      <c r="F289" s="115" t="s">
        <v>107</v>
      </c>
      <c r="G289" s="115" t="s">
        <v>552</v>
      </c>
      <c r="H289" s="115" t="s">
        <v>3151</v>
      </c>
      <c r="I289" s="116" t="s">
        <v>3152</v>
      </c>
      <c r="J289" s="115" t="s">
        <v>3153</v>
      </c>
      <c r="K289" s="115" t="s">
        <v>3154</v>
      </c>
      <c r="L289" s="115" t="s">
        <v>162</v>
      </c>
      <c r="M289" s="115" t="s">
        <v>3155</v>
      </c>
      <c r="N289" s="115" t="s">
        <v>2306</v>
      </c>
      <c r="O289" s="115" t="s">
        <v>989</v>
      </c>
      <c r="P289" s="115" t="s">
        <v>2162</v>
      </c>
      <c r="Q289" s="115" t="s">
        <v>2163</v>
      </c>
      <c r="R289" s="115" t="s">
        <v>3191</v>
      </c>
      <c r="S289" s="115" t="s">
        <v>3192</v>
      </c>
      <c r="T289" s="115" t="s">
        <v>3193</v>
      </c>
      <c r="U289" s="115" t="s">
        <v>3194</v>
      </c>
      <c r="V289" s="115" t="s">
        <v>3195</v>
      </c>
      <c r="W289" s="115" t="s">
        <v>293</v>
      </c>
      <c r="X289" s="115" t="s">
        <v>125</v>
      </c>
      <c r="Y289" s="115" t="s">
        <v>531</v>
      </c>
      <c r="Z289" s="117">
        <v>10</v>
      </c>
      <c r="AA289" s="115" t="s">
        <v>127</v>
      </c>
      <c r="AB289" s="115" t="s">
        <v>2313</v>
      </c>
      <c r="AC289" s="117">
        <v>0</v>
      </c>
      <c r="AD289" s="117">
        <v>5</v>
      </c>
      <c r="AE289" s="117">
        <v>5</v>
      </c>
      <c r="AF289" s="117">
        <v>0</v>
      </c>
      <c r="AG289" s="118"/>
      <c r="AH289" s="118" t="s">
        <v>3196</v>
      </c>
      <c r="AI289" s="118" t="s">
        <v>3197</v>
      </c>
      <c r="AJ289" s="115"/>
      <c r="AK289" s="115"/>
      <c r="AL289" s="115"/>
      <c r="AM289" s="116"/>
      <c r="AN289" s="119"/>
      <c r="AO289" s="120"/>
      <c r="AP289" s="116">
        <v>4</v>
      </c>
      <c r="AQ289" s="119">
        <v>0.8</v>
      </c>
      <c r="AR289" s="120" t="s">
        <v>174</v>
      </c>
      <c r="AS289" s="116"/>
      <c r="AT289" s="121">
        <v>0</v>
      </c>
      <c r="AU289" s="120" t="s">
        <v>175</v>
      </c>
      <c r="AV289" s="117">
        <v>4</v>
      </c>
      <c r="AW289" s="121">
        <v>0.4</v>
      </c>
      <c r="AX289" s="120" t="s">
        <v>235</v>
      </c>
      <c r="AY289" s="122">
        <v>0</v>
      </c>
      <c r="AZ289" s="122">
        <v>0</v>
      </c>
      <c r="BA289" s="122">
        <v>0</v>
      </c>
      <c r="BB289" s="122">
        <v>0</v>
      </c>
      <c r="BC289" s="122">
        <v>0</v>
      </c>
      <c r="BD289" s="122">
        <v>0</v>
      </c>
      <c r="BE289" s="122">
        <v>0</v>
      </c>
      <c r="BF289" s="122">
        <v>0</v>
      </c>
      <c r="BG289" s="122">
        <v>0</v>
      </c>
      <c r="BH289" s="122">
        <v>0</v>
      </c>
      <c r="BI289" s="122">
        <v>0</v>
      </c>
      <c r="BJ289" s="122">
        <v>0</v>
      </c>
      <c r="BK289" s="122">
        <v>0</v>
      </c>
      <c r="BL289" s="122">
        <v>0</v>
      </c>
      <c r="BM289" s="122">
        <v>0</v>
      </c>
      <c r="BN289" s="122">
        <v>0</v>
      </c>
      <c r="BO289" s="122">
        <v>0</v>
      </c>
      <c r="BP289" s="122">
        <v>0</v>
      </c>
      <c r="BQ289" s="122">
        <v>0</v>
      </c>
      <c r="BR289" s="122">
        <v>0</v>
      </c>
      <c r="BS289" s="122">
        <v>0</v>
      </c>
      <c r="BT289" s="122">
        <v>0</v>
      </c>
      <c r="BU289" s="122">
        <v>0</v>
      </c>
      <c r="BV289" s="122">
        <v>0</v>
      </c>
      <c r="BW289" s="122">
        <v>0</v>
      </c>
      <c r="BX289" s="122">
        <v>0</v>
      </c>
      <c r="BY289" s="122">
        <v>0</v>
      </c>
      <c r="BZ289" s="122">
        <v>0</v>
      </c>
      <c r="CA289" s="122">
        <v>0</v>
      </c>
      <c r="CB289" s="122">
        <v>0</v>
      </c>
      <c r="CC289" s="122">
        <v>0</v>
      </c>
      <c r="CD289" s="122">
        <v>0</v>
      </c>
      <c r="CE289" s="122">
        <v>0</v>
      </c>
      <c r="CF289" s="122">
        <v>0</v>
      </c>
      <c r="CG289" s="122">
        <v>0</v>
      </c>
      <c r="CH289" s="122">
        <v>0</v>
      </c>
      <c r="CI289" s="122">
        <v>0</v>
      </c>
      <c r="CJ289" s="122">
        <v>0</v>
      </c>
      <c r="CK289" s="122">
        <v>0</v>
      </c>
      <c r="CL289" s="122">
        <v>0</v>
      </c>
      <c r="CM289" s="122">
        <v>0</v>
      </c>
      <c r="CN289" s="122">
        <v>0</v>
      </c>
      <c r="CO289" s="122">
        <v>0</v>
      </c>
      <c r="CP289" s="122">
        <v>0</v>
      </c>
      <c r="CQ289" s="122">
        <v>0</v>
      </c>
      <c r="CR289" s="115"/>
      <c r="CS289" s="115"/>
    </row>
    <row r="290" spans="1:97" ht="70.349999999999994" hidden="1" customHeight="1" x14ac:dyDescent="0.25">
      <c r="A290" s="114" t="s">
        <v>3198</v>
      </c>
      <c r="B290" s="115" t="s">
        <v>374</v>
      </c>
      <c r="C290" s="115" t="s">
        <v>2914</v>
      </c>
      <c r="D290" s="115" t="s">
        <v>3149</v>
      </c>
      <c r="E290" s="116" t="s">
        <v>3150</v>
      </c>
      <c r="F290" s="115" t="s">
        <v>107</v>
      </c>
      <c r="G290" s="115" t="s">
        <v>552</v>
      </c>
      <c r="H290" s="115" t="s">
        <v>3151</v>
      </c>
      <c r="I290" s="116" t="s">
        <v>3152</v>
      </c>
      <c r="J290" s="115" t="s">
        <v>3153</v>
      </c>
      <c r="K290" s="115" t="s">
        <v>3154</v>
      </c>
      <c r="L290" s="115" t="s">
        <v>162</v>
      </c>
      <c r="M290" s="115" t="s">
        <v>3155</v>
      </c>
      <c r="N290" s="115" t="s">
        <v>2922</v>
      </c>
      <c r="O290" s="115" t="s">
        <v>1053</v>
      </c>
      <c r="P290" s="115" t="s">
        <v>3013</v>
      </c>
      <c r="Q290" s="115" t="s">
        <v>3004</v>
      </c>
      <c r="R290" s="115" t="s">
        <v>3199</v>
      </c>
      <c r="S290" s="115" t="s">
        <v>3200</v>
      </c>
      <c r="T290" s="115" t="s">
        <v>3201</v>
      </c>
      <c r="U290" s="115" t="s">
        <v>3202</v>
      </c>
      <c r="V290" s="115" t="s">
        <v>3203</v>
      </c>
      <c r="W290" s="115" t="s">
        <v>3204</v>
      </c>
      <c r="X290" s="115" t="s">
        <v>125</v>
      </c>
      <c r="Y290" s="115" t="s">
        <v>126</v>
      </c>
      <c r="Z290" s="117">
        <v>1</v>
      </c>
      <c r="AA290" s="115" t="s">
        <v>127</v>
      </c>
      <c r="AB290" s="115" t="s">
        <v>2313</v>
      </c>
      <c r="AC290" s="117">
        <v>0</v>
      </c>
      <c r="AD290" s="117">
        <v>0</v>
      </c>
      <c r="AE290" s="117">
        <v>0</v>
      </c>
      <c r="AF290" s="117">
        <v>1</v>
      </c>
      <c r="AG290" s="118"/>
      <c r="AH290" s="118"/>
      <c r="AI290" s="118"/>
      <c r="AJ290" s="115"/>
      <c r="AK290" s="115"/>
      <c r="AL290" s="115" t="s">
        <v>3205</v>
      </c>
      <c r="AM290" s="116"/>
      <c r="AN290" s="119"/>
      <c r="AO290" s="120"/>
      <c r="AP290" s="116"/>
      <c r="AQ290" s="119"/>
      <c r="AR290" s="120"/>
      <c r="AS290" s="116"/>
      <c r="AT290" s="121"/>
      <c r="AU290" s="120"/>
      <c r="AV290" s="117">
        <v>0</v>
      </c>
      <c r="AW290" s="121">
        <v>0</v>
      </c>
      <c r="AX290" s="120" t="s">
        <v>175</v>
      </c>
      <c r="AY290" s="122"/>
      <c r="AZ290" s="122"/>
      <c r="BA290" s="122"/>
      <c r="BB290" s="122"/>
      <c r="BC290" s="122"/>
      <c r="BD290" s="122"/>
      <c r="BE290" s="122"/>
      <c r="BF290" s="122"/>
      <c r="BG290" s="122"/>
      <c r="BH290" s="122"/>
      <c r="BI290" s="122">
        <v>0</v>
      </c>
      <c r="BJ290" s="122">
        <v>0</v>
      </c>
      <c r="BK290" s="122">
        <v>0</v>
      </c>
      <c r="BL290" s="122">
        <v>0</v>
      </c>
      <c r="BM290" s="122">
        <v>0</v>
      </c>
      <c r="BN290" s="122">
        <v>0</v>
      </c>
      <c r="BO290" s="122">
        <v>0</v>
      </c>
      <c r="BP290" s="122">
        <v>0</v>
      </c>
      <c r="BQ290" s="122">
        <v>0</v>
      </c>
      <c r="BR290" s="122">
        <v>0</v>
      </c>
      <c r="BS290" s="122">
        <v>0</v>
      </c>
      <c r="BT290" s="122">
        <v>0</v>
      </c>
      <c r="BU290" s="122">
        <v>0</v>
      </c>
      <c r="BV290" s="122">
        <v>0</v>
      </c>
      <c r="BW290" s="122">
        <v>0</v>
      </c>
      <c r="BX290" s="122">
        <v>0</v>
      </c>
      <c r="BY290" s="122">
        <v>0</v>
      </c>
      <c r="BZ290" s="122">
        <v>0</v>
      </c>
      <c r="CA290" s="122">
        <v>0</v>
      </c>
      <c r="CB290" s="122">
        <v>0</v>
      </c>
      <c r="CC290" s="122">
        <v>0</v>
      </c>
      <c r="CD290" s="122">
        <v>0</v>
      </c>
      <c r="CE290" s="122">
        <v>0</v>
      </c>
      <c r="CF290" s="122">
        <v>0</v>
      </c>
      <c r="CG290" s="122">
        <v>0</v>
      </c>
      <c r="CH290" s="122">
        <v>0</v>
      </c>
      <c r="CI290" s="122">
        <v>0</v>
      </c>
      <c r="CJ290" s="122">
        <v>0</v>
      </c>
      <c r="CK290" s="122">
        <v>0</v>
      </c>
      <c r="CL290" s="122">
        <v>0</v>
      </c>
      <c r="CM290" s="122">
        <v>0</v>
      </c>
      <c r="CN290" s="122">
        <v>0</v>
      </c>
      <c r="CO290" s="122">
        <v>0</v>
      </c>
      <c r="CP290" s="122">
        <v>0</v>
      </c>
      <c r="CQ290" s="122">
        <v>0</v>
      </c>
      <c r="CR290" s="115"/>
      <c r="CS290" s="115"/>
    </row>
    <row r="291" spans="1:97" ht="70.349999999999994" hidden="1" customHeight="1" x14ac:dyDescent="0.25">
      <c r="A291" s="114" t="s">
        <v>3206</v>
      </c>
      <c r="B291" s="115" t="s">
        <v>113</v>
      </c>
      <c r="C291" s="115" t="s">
        <v>2914</v>
      </c>
      <c r="D291" s="115" t="s">
        <v>3207</v>
      </c>
      <c r="E291" s="116" t="s">
        <v>3208</v>
      </c>
      <c r="F291" s="115" t="s">
        <v>1633</v>
      </c>
      <c r="G291" s="115" t="s">
        <v>3209</v>
      </c>
      <c r="H291" s="115" t="s">
        <v>3210</v>
      </c>
      <c r="I291" s="116" t="s">
        <v>3211</v>
      </c>
      <c r="J291" s="115" t="s">
        <v>3212</v>
      </c>
      <c r="K291" s="115" t="s">
        <v>3154</v>
      </c>
      <c r="L291" s="115" t="s">
        <v>1013</v>
      </c>
      <c r="M291" s="115" t="s">
        <v>3213</v>
      </c>
      <c r="N291" s="115" t="s">
        <v>3156</v>
      </c>
      <c r="O291" s="115" t="s">
        <v>954</v>
      </c>
      <c r="P291" s="115" t="s">
        <v>3214</v>
      </c>
      <c r="Q291" s="115" t="s">
        <v>3215</v>
      </c>
      <c r="R291" s="115" t="s">
        <v>3216</v>
      </c>
      <c r="S291" s="115" t="s">
        <v>3217</v>
      </c>
      <c r="T291" s="115" t="s">
        <v>3218</v>
      </c>
      <c r="U291" s="115" t="s">
        <v>3219</v>
      </c>
      <c r="V291" s="115" t="s">
        <v>3220</v>
      </c>
      <c r="W291" s="115" t="s">
        <v>3221</v>
      </c>
      <c r="X291" s="115" t="s">
        <v>247</v>
      </c>
      <c r="Y291" s="115" t="s">
        <v>3222</v>
      </c>
      <c r="Z291" s="117">
        <v>300</v>
      </c>
      <c r="AA291" s="115" t="s">
        <v>127</v>
      </c>
      <c r="AB291" s="115" t="s">
        <v>2313</v>
      </c>
      <c r="AC291" s="117">
        <v>96</v>
      </c>
      <c r="AD291" s="117">
        <v>50</v>
      </c>
      <c r="AE291" s="117">
        <v>77</v>
      </c>
      <c r="AF291" s="117">
        <v>77</v>
      </c>
      <c r="AG291" s="118" t="s">
        <v>3223</v>
      </c>
      <c r="AH291" s="118"/>
      <c r="AI291" s="118"/>
      <c r="AJ291" s="115" t="s">
        <v>3224</v>
      </c>
      <c r="AK291" s="115"/>
      <c r="AL291" s="115" t="s">
        <v>3225</v>
      </c>
      <c r="AM291" s="116">
        <v>96</v>
      </c>
      <c r="AN291" s="119">
        <v>1</v>
      </c>
      <c r="AO291" s="120" t="s">
        <v>135</v>
      </c>
      <c r="AP291" s="116">
        <v>0</v>
      </c>
      <c r="AQ291" s="119">
        <v>0</v>
      </c>
      <c r="AR291" s="120" t="s">
        <v>175</v>
      </c>
      <c r="AS291" s="116"/>
      <c r="AT291" s="121">
        <v>0</v>
      </c>
      <c r="AU291" s="120" t="s">
        <v>175</v>
      </c>
      <c r="AV291" s="117">
        <v>96</v>
      </c>
      <c r="AW291" s="121">
        <v>0.32</v>
      </c>
      <c r="AX291" s="120" t="s">
        <v>235</v>
      </c>
      <c r="AY291" s="122">
        <v>0</v>
      </c>
      <c r="AZ291" s="122">
        <v>0</v>
      </c>
      <c r="BA291" s="122">
        <v>0</v>
      </c>
      <c r="BB291" s="122">
        <v>0</v>
      </c>
      <c r="BC291" s="122">
        <v>0</v>
      </c>
      <c r="BD291" s="122">
        <v>0</v>
      </c>
      <c r="BE291" s="122">
        <v>0</v>
      </c>
      <c r="BF291" s="122">
        <v>0</v>
      </c>
      <c r="BG291" s="122">
        <v>0</v>
      </c>
      <c r="BH291" s="122">
        <v>0</v>
      </c>
      <c r="BI291" s="122">
        <v>0</v>
      </c>
      <c r="BJ291" s="122">
        <v>0</v>
      </c>
      <c r="BK291" s="122">
        <v>0</v>
      </c>
      <c r="BL291" s="122">
        <v>0</v>
      </c>
      <c r="BM291" s="122">
        <v>0</v>
      </c>
      <c r="BN291" s="122">
        <v>0</v>
      </c>
      <c r="BO291" s="122">
        <v>0</v>
      </c>
      <c r="BP291" s="122">
        <v>0</v>
      </c>
      <c r="BQ291" s="122">
        <v>0</v>
      </c>
      <c r="BR291" s="122">
        <v>0</v>
      </c>
      <c r="BS291" s="122">
        <v>0</v>
      </c>
      <c r="BT291" s="122">
        <v>0</v>
      </c>
      <c r="BU291" s="122">
        <v>0</v>
      </c>
      <c r="BV291" s="122">
        <v>0</v>
      </c>
      <c r="BW291" s="122">
        <v>0</v>
      </c>
      <c r="BX291" s="122">
        <v>0</v>
      </c>
      <c r="BY291" s="122">
        <v>0</v>
      </c>
      <c r="BZ291" s="122">
        <v>0</v>
      </c>
      <c r="CA291" s="122">
        <v>0</v>
      </c>
      <c r="CB291" s="122">
        <v>0</v>
      </c>
      <c r="CC291" s="122">
        <v>0</v>
      </c>
      <c r="CD291" s="122">
        <v>10500000000</v>
      </c>
      <c r="CE291" s="122">
        <v>10500000000</v>
      </c>
      <c r="CF291" s="122">
        <v>0</v>
      </c>
      <c r="CG291" s="122">
        <v>0</v>
      </c>
      <c r="CH291" s="122">
        <v>0</v>
      </c>
      <c r="CI291" s="122">
        <v>0</v>
      </c>
      <c r="CJ291" s="122">
        <v>0</v>
      </c>
      <c r="CK291" s="122">
        <v>0</v>
      </c>
      <c r="CL291" s="122">
        <v>0</v>
      </c>
      <c r="CM291" s="122">
        <v>0</v>
      </c>
      <c r="CN291" s="122">
        <v>0</v>
      </c>
      <c r="CO291" s="122">
        <v>0</v>
      </c>
      <c r="CP291" s="122">
        <v>0</v>
      </c>
      <c r="CQ291" s="122">
        <v>10500000000</v>
      </c>
      <c r="CR291" s="115" t="s">
        <v>3226</v>
      </c>
      <c r="CS291" s="115" t="s">
        <v>3227</v>
      </c>
    </row>
    <row r="292" spans="1:97" ht="70.349999999999994" hidden="1" customHeight="1" x14ac:dyDescent="0.25">
      <c r="A292" s="114" t="s">
        <v>3228</v>
      </c>
      <c r="B292" s="115" t="s">
        <v>103</v>
      </c>
      <c r="C292" s="115" t="s">
        <v>2914</v>
      </c>
      <c r="D292" s="115" t="s">
        <v>3207</v>
      </c>
      <c r="E292" s="116" t="s">
        <v>3208</v>
      </c>
      <c r="F292" s="115" t="s">
        <v>1633</v>
      </c>
      <c r="G292" s="115" t="s">
        <v>3209</v>
      </c>
      <c r="H292" s="115" t="s">
        <v>3210</v>
      </c>
      <c r="I292" s="116" t="s">
        <v>3211</v>
      </c>
      <c r="J292" s="115" t="s">
        <v>3212</v>
      </c>
      <c r="K292" s="115" t="s">
        <v>3154</v>
      </c>
      <c r="L292" s="115" t="s">
        <v>1013</v>
      </c>
      <c r="M292" s="115" t="s">
        <v>3213</v>
      </c>
      <c r="N292" s="115" t="s">
        <v>3156</v>
      </c>
      <c r="O292" s="115" t="s">
        <v>954</v>
      </c>
      <c r="P292" s="115" t="s">
        <v>3214</v>
      </c>
      <c r="Q292" s="115" t="s">
        <v>3215</v>
      </c>
      <c r="R292" s="115" t="s">
        <v>3229</v>
      </c>
      <c r="S292" s="115" t="s">
        <v>3230</v>
      </c>
      <c r="T292" s="115" t="s">
        <v>257</v>
      </c>
      <c r="U292" s="115" t="s">
        <v>3231</v>
      </c>
      <c r="V292" s="115" t="s">
        <v>3232</v>
      </c>
      <c r="W292" s="115" t="s">
        <v>149</v>
      </c>
      <c r="X292" s="115" t="s">
        <v>125</v>
      </c>
      <c r="Y292" s="115" t="s">
        <v>126</v>
      </c>
      <c r="Z292" s="117">
        <v>180</v>
      </c>
      <c r="AA292" s="115" t="s">
        <v>127</v>
      </c>
      <c r="AB292" s="115" t="s">
        <v>2313</v>
      </c>
      <c r="AC292" s="117">
        <v>0</v>
      </c>
      <c r="AD292" s="117">
        <v>0</v>
      </c>
      <c r="AE292" s="117">
        <v>180</v>
      </c>
      <c r="AF292" s="117">
        <v>0</v>
      </c>
      <c r="AG292" s="118" t="s">
        <v>3233</v>
      </c>
      <c r="AH292" s="118" t="s">
        <v>3234</v>
      </c>
      <c r="AI292" s="118" t="s">
        <v>3235</v>
      </c>
      <c r="AJ292" s="115" t="s">
        <v>3236</v>
      </c>
      <c r="AK292" s="115"/>
      <c r="AL292" s="115"/>
      <c r="AM292" s="116">
        <v>60</v>
      </c>
      <c r="AN292" s="119">
        <v>1</v>
      </c>
      <c r="AO292" s="120" t="s">
        <v>135</v>
      </c>
      <c r="AP292" s="116">
        <v>174</v>
      </c>
      <c r="AQ292" s="119">
        <v>1</v>
      </c>
      <c r="AR292" s="120" t="s">
        <v>135</v>
      </c>
      <c r="AS292" s="116"/>
      <c r="AT292" s="121">
        <v>1</v>
      </c>
      <c r="AU292" s="120" t="s">
        <v>135</v>
      </c>
      <c r="AV292" s="117">
        <v>234</v>
      </c>
      <c r="AW292" s="121">
        <v>1</v>
      </c>
      <c r="AX292" s="120" t="s">
        <v>135</v>
      </c>
      <c r="AY292" s="122">
        <v>0</v>
      </c>
      <c r="AZ292" s="122">
        <v>0</v>
      </c>
      <c r="BA292" s="122">
        <v>0</v>
      </c>
      <c r="BB292" s="122">
        <v>0</v>
      </c>
      <c r="BC292" s="122">
        <v>0</v>
      </c>
      <c r="BD292" s="122">
        <v>0</v>
      </c>
      <c r="BE292" s="122">
        <v>0</v>
      </c>
      <c r="BF292" s="122">
        <v>0</v>
      </c>
      <c r="BG292" s="122">
        <v>0</v>
      </c>
      <c r="BH292" s="122">
        <v>0</v>
      </c>
      <c r="BI292" s="122">
        <v>0</v>
      </c>
      <c r="BJ292" s="122">
        <v>0</v>
      </c>
      <c r="BK292" s="122">
        <v>0</v>
      </c>
      <c r="BL292" s="122">
        <v>0</v>
      </c>
      <c r="BM292" s="122">
        <v>0</v>
      </c>
      <c r="BN292" s="122">
        <v>0</v>
      </c>
      <c r="BO292" s="122">
        <v>0</v>
      </c>
      <c r="BP292" s="122">
        <v>0</v>
      </c>
      <c r="BQ292" s="122">
        <v>0</v>
      </c>
      <c r="BR292" s="122">
        <v>0</v>
      </c>
      <c r="BS292" s="122">
        <v>0</v>
      </c>
      <c r="BT292" s="122">
        <v>0</v>
      </c>
      <c r="BU292" s="122">
        <v>0</v>
      </c>
      <c r="BV292" s="122">
        <v>0</v>
      </c>
      <c r="BW292" s="122">
        <v>0</v>
      </c>
      <c r="BX292" s="122">
        <v>0</v>
      </c>
      <c r="BY292" s="122">
        <v>0</v>
      </c>
      <c r="BZ292" s="122">
        <v>0</v>
      </c>
      <c r="CA292" s="122">
        <v>0</v>
      </c>
      <c r="CB292" s="122">
        <v>0</v>
      </c>
      <c r="CC292" s="122">
        <v>0</v>
      </c>
      <c r="CD292" s="122">
        <v>0</v>
      </c>
      <c r="CE292" s="122">
        <v>0</v>
      </c>
      <c r="CF292" s="122">
        <v>0</v>
      </c>
      <c r="CG292" s="122">
        <v>0</v>
      </c>
      <c r="CH292" s="122">
        <v>0</v>
      </c>
      <c r="CI292" s="122">
        <v>0</v>
      </c>
      <c r="CJ292" s="122">
        <v>0</v>
      </c>
      <c r="CK292" s="122">
        <v>0</v>
      </c>
      <c r="CL292" s="122">
        <v>0</v>
      </c>
      <c r="CM292" s="122">
        <v>0</v>
      </c>
      <c r="CN292" s="122">
        <v>0</v>
      </c>
      <c r="CO292" s="122">
        <v>0</v>
      </c>
      <c r="CP292" s="122">
        <v>0</v>
      </c>
      <c r="CQ292" s="122">
        <v>0</v>
      </c>
      <c r="CR292" s="115"/>
      <c r="CS292" s="115" t="s">
        <v>3237</v>
      </c>
    </row>
    <row r="293" spans="1:97" ht="70.349999999999994" hidden="1" customHeight="1" x14ac:dyDescent="0.25">
      <c r="A293" s="114" t="s">
        <v>3238</v>
      </c>
      <c r="B293" s="115" t="s">
        <v>139</v>
      </c>
      <c r="C293" s="115" t="s">
        <v>2914</v>
      </c>
      <c r="D293" s="115" t="s">
        <v>3207</v>
      </c>
      <c r="E293" s="116" t="s">
        <v>3208</v>
      </c>
      <c r="F293" s="115" t="s">
        <v>1633</v>
      </c>
      <c r="G293" s="115" t="s">
        <v>3209</v>
      </c>
      <c r="H293" s="115" t="s">
        <v>3210</v>
      </c>
      <c r="I293" s="116" t="s">
        <v>3211</v>
      </c>
      <c r="J293" s="115" t="s">
        <v>3212</v>
      </c>
      <c r="K293" s="115" t="s">
        <v>3154</v>
      </c>
      <c r="L293" s="115" t="s">
        <v>1013</v>
      </c>
      <c r="M293" s="115" t="s">
        <v>3213</v>
      </c>
      <c r="N293" s="115" t="s">
        <v>3156</v>
      </c>
      <c r="O293" s="115" t="s">
        <v>954</v>
      </c>
      <c r="P293" s="115" t="s">
        <v>3214</v>
      </c>
      <c r="Q293" s="115" t="s">
        <v>3215</v>
      </c>
      <c r="R293" s="115" t="s">
        <v>3239</v>
      </c>
      <c r="S293" s="115" t="s">
        <v>3240</v>
      </c>
      <c r="T293" s="115" t="s">
        <v>3241</v>
      </c>
      <c r="U293" s="115" t="s">
        <v>3242</v>
      </c>
      <c r="V293" s="115" t="s">
        <v>3243</v>
      </c>
      <c r="W293" s="115" t="s">
        <v>3221</v>
      </c>
      <c r="X293" s="115" t="s">
        <v>125</v>
      </c>
      <c r="Y293" s="115" t="s">
        <v>3222</v>
      </c>
      <c r="Z293" s="117">
        <v>200</v>
      </c>
      <c r="AA293" s="115" t="s">
        <v>127</v>
      </c>
      <c r="AB293" s="115" t="s">
        <v>2313</v>
      </c>
      <c r="AC293" s="117">
        <v>0</v>
      </c>
      <c r="AD293" s="117">
        <v>0</v>
      </c>
      <c r="AE293" s="117">
        <v>200</v>
      </c>
      <c r="AF293" s="117">
        <v>0</v>
      </c>
      <c r="AG293" s="118"/>
      <c r="AH293" s="118"/>
      <c r="AI293" s="118"/>
      <c r="AJ293" s="115" t="s">
        <v>3244</v>
      </c>
      <c r="AK293" s="115"/>
      <c r="AL293" s="115"/>
      <c r="AM293" s="116"/>
      <c r="AN293" s="119"/>
      <c r="AO293" s="120"/>
      <c r="AP293" s="116"/>
      <c r="AQ293" s="119"/>
      <c r="AR293" s="120"/>
      <c r="AS293" s="116"/>
      <c r="AT293" s="121">
        <v>0</v>
      </c>
      <c r="AU293" s="120" t="s">
        <v>175</v>
      </c>
      <c r="AV293" s="117">
        <v>0</v>
      </c>
      <c r="AW293" s="121">
        <v>0</v>
      </c>
      <c r="AX293" s="120" t="s">
        <v>175</v>
      </c>
      <c r="AY293" s="122">
        <v>0</v>
      </c>
      <c r="AZ293" s="122">
        <v>100000000</v>
      </c>
      <c r="BA293" s="122">
        <v>0</v>
      </c>
      <c r="BB293" s="122">
        <v>0</v>
      </c>
      <c r="BC293" s="122">
        <v>0</v>
      </c>
      <c r="BD293" s="122">
        <v>0</v>
      </c>
      <c r="BE293" s="122">
        <v>0</v>
      </c>
      <c r="BF293" s="122">
        <v>0</v>
      </c>
      <c r="BG293" s="122">
        <v>0</v>
      </c>
      <c r="BH293" s="122">
        <v>0</v>
      </c>
      <c r="BI293" s="122">
        <v>100000000</v>
      </c>
      <c r="BJ293" s="122">
        <v>0</v>
      </c>
      <c r="BK293" s="122">
        <v>200000000</v>
      </c>
      <c r="BL293" s="122">
        <v>0</v>
      </c>
      <c r="BM293" s="122">
        <v>0</v>
      </c>
      <c r="BN293" s="122">
        <v>0</v>
      </c>
      <c r="BO293" s="122">
        <v>0</v>
      </c>
      <c r="BP293" s="122">
        <v>0</v>
      </c>
      <c r="BQ293" s="122">
        <v>0</v>
      </c>
      <c r="BR293" s="122">
        <v>0</v>
      </c>
      <c r="BS293" s="122">
        <v>0</v>
      </c>
      <c r="BT293" s="122">
        <v>200000000</v>
      </c>
      <c r="BU293" s="122">
        <v>0</v>
      </c>
      <c r="BV293" s="122">
        <v>300000000</v>
      </c>
      <c r="BW293" s="122">
        <v>0</v>
      </c>
      <c r="BX293" s="122">
        <v>0</v>
      </c>
      <c r="BY293" s="122">
        <v>0</v>
      </c>
      <c r="BZ293" s="122">
        <v>0</v>
      </c>
      <c r="CA293" s="122">
        <v>0</v>
      </c>
      <c r="CB293" s="122">
        <v>0</v>
      </c>
      <c r="CC293" s="122">
        <v>0</v>
      </c>
      <c r="CD293" s="122">
        <v>0</v>
      </c>
      <c r="CE293" s="122">
        <v>300000000</v>
      </c>
      <c r="CF293" s="122">
        <v>0</v>
      </c>
      <c r="CG293" s="122">
        <v>600000000</v>
      </c>
      <c r="CH293" s="122">
        <v>0</v>
      </c>
      <c r="CI293" s="122">
        <v>0</v>
      </c>
      <c r="CJ293" s="122">
        <v>0</v>
      </c>
      <c r="CK293" s="122">
        <v>0</v>
      </c>
      <c r="CL293" s="122">
        <v>0</v>
      </c>
      <c r="CM293" s="122">
        <v>0</v>
      </c>
      <c r="CN293" s="122">
        <v>0</v>
      </c>
      <c r="CO293" s="122">
        <v>0</v>
      </c>
      <c r="CP293" s="122">
        <v>600000000</v>
      </c>
      <c r="CQ293" s="122">
        <v>1200000000</v>
      </c>
      <c r="CR293" s="115"/>
      <c r="CS293" s="115"/>
    </row>
    <row r="294" spans="1:97" ht="70.349999999999994" hidden="1" customHeight="1" x14ac:dyDescent="0.25">
      <c r="A294" s="114" t="s">
        <v>3245</v>
      </c>
      <c r="B294" s="115" t="s">
        <v>179</v>
      </c>
      <c r="C294" s="115" t="s">
        <v>2914</v>
      </c>
      <c r="D294" s="115" t="s">
        <v>3207</v>
      </c>
      <c r="E294" s="116" t="s">
        <v>3208</v>
      </c>
      <c r="F294" s="115" t="s">
        <v>1633</v>
      </c>
      <c r="G294" s="115" t="s">
        <v>3209</v>
      </c>
      <c r="H294" s="115" t="s">
        <v>3210</v>
      </c>
      <c r="I294" s="116" t="s">
        <v>3211</v>
      </c>
      <c r="J294" s="115" t="s">
        <v>3212</v>
      </c>
      <c r="K294" s="115" t="s">
        <v>3154</v>
      </c>
      <c r="L294" s="115" t="s">
        <v>1013</v>
      </c>
      <c r="M294" s="115" t="s">
        <v>3213</v>
      </c>
      <c r="N294" s="115" t="s">
        <v>3156</v>
      </c>
      <c r="O294" s="115" t="s">
        <v>954</v>
      </c>
      <c r="P294" s="115" t="s">
        <v>3214</v>
      </c>
      <c r="Q294" s="115" t="s">
        <v>3215</v>
      </c>
      <c r="R294" s="115" t="s">
        <v>785</v>
      </c>
      <c r="S294" s="115" t="s">
        <v>3246</v>
      </c>
      <c r="T294" s="115" t="s">
        <v>3247</v>
      </c>
      <c r="U294" s="115" t="s">
        <v>3248</v>
      </c>
      <c r="V294" s="115" t="s">
        <v>2870</v>
      </c>
      <c r="W294" s="115" t="s">
        <v>1292</v>
      </c>
      <c r="X294" s="115" t="s">
        <v>125</v>
      </c>
      <c r="Y294" s="115" t="s">
        <v>126</v>
      </c>
      <c r="Z294" s="117">
        <v>1</v>
      </c>
      <c r="AA294" s="115" t="s">
        <v>127</v>
      </c>
      <c r="AB294" s="115" t="s">
        <v>2313</v>
      </c>
      <c r="AC294" s="117">
        <v>0</v>
      </c>
      <c r="AD294" s="117">
        <v>0</v>
      </c>
      <c r="AE294" s="117">
        <v>0</v>
      </c>
      <c r="AF294" s="117">
        <v>1</v>
      </c>
      <c r="AG294" s="118"/>
      <c r="AH294" s="118"/>
      <c r="AI294" s="118"/>
      <c r="AJ294" s="115"/>
      <c r="AK294" s="115"/>
      <c r="AL294" s="115" t="s">
        <v>3249</v>
      </c>
      <c r="AM294" s="116"/>
      <c r="AN294" s="119"/>
      <c r="AO294" s="120"/>
      <c r="AP294" s="116"/>
      <c r="AQ294" s="119"/>
      <c r="AR294" s="120"/>
      <c r="AS294" s="116"/>
      <c r="AT294" s="121"/>
      <c r="AU294" s="120"/>
      <c r="AV294" s="117">
        <v>0</v>
      </c>
      <c r="AW294" s="121">
        <v>0</v>
      </c>
      <c r="AX294" s="120" t="s">
        <v>175</v>
      </c>
      <c r="AY294" s="122">
        <v>0</v>
      </c>
      <c r="AZ294" s="122">
        <v>0</v>
      </c>
      <c r="BA294" s="122">
        <v>0</v>
      </c>
      <c r="BB294" s="122">
        <v>0</v>
      </c>
      <c r="BC294" s="122">
        <v>0</v>
      </c>
      <c r="BD294" s="122">
        <v>0</v>
      </c>
      <c r="BE294" s="122">
        <v>0</v>
      </c>
      <c r="BF294" s="122">
        <v>0</v>
      </c>
      <c r="BG294" s="122">
        <v>0</v>
      </c>
      <c r="BH294" s="122">
        <v>0</v>
      </c>
      <c r="BI294" s="122">
        <v>0</v>
      </c>
      <c r="BJ294" s="122">
        <v>0</v>
      </c>
      <c r="BK294" s="122">
        <v>0</v>
      </c>
      <c r="BL294" s="122">
        <v>0</v>
      </c>
      <c r="BM294" s="122">
        <v>0</v>
      </c>
      <c r="BN294" s="122">
        <v>0</v>
      </c>
      <c r="BO294" s="122">
        <v>0</v>
      </c>
      <c r="BP294" s="122">
        <v>0</v>
      </c>
      <c r="BQ294" s="122">
        <v>0</v>
      </c>
      <c r="BR294" s="122">
        <v>0</v>
      </c>
      <c r="BS294" s="122">
        <v>0</v>
      </c>
      <c r="BT294" s="122">
        <v>0</v>
      </c>
      <c r="BU294" s="122">
        <v>0</v>
      </c>
      <c r="BV294" s="122">
        <v>0</v>
      </c>
      <c r="BW294" s="122">
        <v>0</v>
      </c>
      <c r="BX294" s="122">
        <v>0</v>
      </c>
      <c r="BY294" s="122">
        <v>0</v>
      </c>
      <c r="BZ294" s="122">
        <v>0</v>
      </c>
      <c r="CA294" s="122">
        <v>0</v>
      </c>
      <c r="CB294" s="122">
        <v>0</v>
      </c>
      <c r="CC294" s="122">
        <v>0</v>
      </c>
      <c r="CD294" s="122">
        <v>0</v>
      </c>
      <c r="CE294" s="122">
        <v>0</v>
      </c>
      <c r="CF294" s="122">
        <v>0</v>
      </c>
      <c r="CG294" s="122">
        <v>0</v>
      </c>
      <c r="CH294" s="122">
        <v>0</v>
      </c>
      <c r="CI294" s="122">
        <v>0</v>
      </c>
      <c r="CJ294" s="122">
        <v>0</v>
      </c>
      <c r="CK294" s="122">
        <v>0</v>
      </c>
      <c r="CL294" s="122">
        <v>0</v>
      </c>
      <c r="CM294" s="122">
        <v>0</v>
      </c>
      <c r="CN294" s="122">
        <v>0</v>
      </c>
      <c r="CO294" s="122">
        <v>0</v>
      </c>
      <c r="CP294" s="122">
        <v>0</v>
      </c>
      <c r="CQ294" s="122">
        <v>0</v>
      </c>
      <c r="CR294" s="115"/>
      <c r="CS294" s="115" t="s">
        <v>3250</v>
      </c>
    </row>
    <row r="295" spans="1:97" ht="70.349999999999994" hidden="1" customHeight="1" x14ac:dyDescent="0.25">
      <c r="A295" s="114" t="s">
        <v>3251</v>
      </c>
      <c r="B295" s="115" t="s">
        <v>254</v>
      </c>
      <c r="C295" s="115" t="s">
        <v>2914</v>
      </c>
      <c r="D295" s="115" t="s">
        <v>3207</v>
      </c>
      <c r="E295" s="116" t="s">
        <v>3208</v>
      </c>
      <c r="F295" s="115" t="s">
        <v>1633</v>
      </c>
      <c r="G295" s="115" t="s">
        <v>3209</v>
      </c>
      <c r="H295" s="115" t="s">
        <v>3210</v>
      </c>
      <c r="I295" s="116" t="s">
        <v>3211</v>
      </c>
      <c r="J295" s="115" t="s">
        <v>3212</v>
      </c>
      <c r="K295" s="115" t="s">
        <v>3154</v>
      </c>
      <c r="L295" s="115" t="s">
        <v>1013</v>
      </c>
      <c r="M295" s="115" t="s">
        <v>3213</v>
      </c>
      <c r="N295" s="115" t="s">
        <v>3156</v>
      </c>
      <c r="O295" s="115" t="s">
        <v>954</v>
      </c>
      <c r="P295" s="115" t="s">
        <v>3214</v>
      </c>
      <c r="Q295" s="115" t="s">
        <v>3215</v>
      </c>
      <c r="R295" s="115" t="s">
        <v>3252</v>
      </c>
      <c r="S295" s="115" t="s">
        <v>3253</v>
      </c>
      <c r="T295" s="115" t="s">
        <v>3254</v>
      </c>
      <c r="U295" s="115" t="s">
        <v>3255</v>
      </c>
      <c r="V295" s="115" t="s">
        <v>3256</v>
      </c>
      <c r="W295" s="115" t="s">
        <v>3257</v>
      </c>
      <c r="X295" s="115" t="s">
        <v>125</v>
      </c>
      <c r="Y295" s="115" t="s">
        <v>3222</v>
      </c>
      <c r="Z295" s="117">
        <v>200</v>
      </c>
      <c r="AA295" s="115" t="s">
        <v>127</v>
      </c>
      <c r="AB295" s="115" t="s">
        <v>2313</v>
      </c>
      <c r="AC295" s="117">
        <v>0</v>
      </c>
      <c r="AD295" s="117">
        <v>0</v>
      </c>
      <c r="AE295" s="117">
        <v>200</v>
      </c>
      <c r="AF295" s="117">
        <v>0</v>
      </c>
      <c r="AG295" s="118"/>
      <c r="AH295" s="118"/>
      <c r="AI295" s="118"/>
      <c r="AJ295" s="115" t="s">
        <v>3258</v>
      </c>
      <c r="AK295" s="115"/>
      <c r="AL295" s="115"/>
      <c r="AM295" s="116"/>
      <c r="AN295" s="119"/>
      <c r="AO295" s="120"/>
      <c r="AP295" s="116"/>
      <c r="AQ295" s="119"/>
      <c r="AR295" s="120"/>
      <c r="AS295" s="116"/>
      <c r="AT295" s="121">
        <v>0</v>
      </c>
      <c r="AU295" s="120" t="s">
        <v>175</v>
      </c>
      <c r="AV295" s="117">
        <v>0</v>
      </c>
      <c r="AW295" s="121">
        <v>0</v>
      </c>
      <c r="AX295" s="120" t="s">
        <v>175</v>
      </c>
      <c r="AY295" s="122">
        <v>0</v>
      </c>
      <c r="AZ295" s="122">
        <v>0</v>
      </c>
      <c r="BA295" s="122">
        <v>0</v>
      </c>
      <c r="BB295" s="122">
        <v>0</v>
      </c>
      <c r="BC295" s="122">
        <v>0</v>
      </c>
      <c r="BD295" s="122">
        <v>0</v>
      </c>
      <c r="BE295" s="122">
        <v>0</v>
      </c>
      <c r="BF295" s="122">
        <v>0</v>
      </c>
      <c r="BG295" s="122">
        <v>0</v>
      </c>
      <c r="BH295" s="122">
        <v>0</v>
      </c>
      <c r="BI295" s="122">
        <v>0</v>
      </c>
      <c r="BJ295" s="122">
        <v>0</v>
      </c>
      <c r="BK295" s="122">
        <v>0</v>
      </c>
      <c r="BL295" s="122">
        <v>0</v>
      </c>
      <c r="BM295" s="122">
        <v>0</v>
      </c>
      <c r="BN295" s="122">
        <v>0</v>
      </c>
      <c r="BO295" s="122">
        <v>0</v>
      </c>
      <c r="BP295" s="122">
        <v>0</v>
      </c>
      <c r="BQ295" s="122">
        <v>0</v>
      </c>
      <c r="BR295" s="122">
        <v>0</v>
      </c>
      <c r="BS295" s="122">
        <v>0</v>
      </c>
      <c r="BT295" s="122">
        <v>0</v>
      </c>
      <c r="BU295" s="122">
        <v>0</v>
      </c>
      <c r="BV295" s="122">
        <v>0</v>
      </c>
      <c r="BW295" s="122">
        <v>0</v>
      </c>
      <c r="BX295" s="122">
        <v>0</v>
      </c>
      <c r="BY295" s="122">
        <v>0</v>
      </c>
      <c r="BZ295" s="122">
        <v>0</v>
      </c>
      <c r="CA295" s="122">
        <v>0</v>
      </c>
      <c r="CB295" s="122">
        <v>0</v>
      </c>
      <c r="CC295" s="122">
        <v>0</v>
      </c>
      <c r="CD295" s="122">
        <v>0</v>
      </c>
      <c r="CE295" s="122">
        <v>0</v>
      </c>
      <c r="CF295" s="122">
        <v>0</v>
      </c>
      <c r="CG295" s="122">
        <v>0</v>
      </c>
      <c r="CH295" s="122">
        <v>0</v>
      </c>
      <c r="CI295" s="122">
        <v>0</v>
      </c>
      <c r="CJ295" s="122">
        <v>0</v>
      </c>
      <c r="CK295" s="122">
        <v>0</v>
      </c>
      <c r="CL295" s="122">
        <v>0</v>
      </c>
      <c r="CM295" s="122">
        <v>0</v>
      </c>
      <c r="CN295" s="122">
        <v>0</v>
      </c>
      <c r="CO295" s="122">
        <v>0</v>
      </c>
      <c r="CP295" s="122">
        <v>0</v>
      </c>
      <c r="CQ295" s="122">
        <v>0</v>
      </c>
      <c r="CR295" s="115"/>
      <c r="CS295" s="115" t="s">
        <v>3259</v>
      </c>
    </row>
    <row r="296" spans="1:97" ht="70.349999999999994" hidden="1" customHeight="1" x14ac:dyDescent="0.25">
      <c r="A296" s="114" t="s">
        <v>3260</v>
      </c>
      <c r="B296" s="115" t="s">
        <v>113</v>
      </c>
      <c r="C296" s="115" t="s">
        <v>2914</v>
      </c>
      <c r="D296" s="115" t="s">
        <v>3261</v>
      </c>
      <c r="E296" s="116" t="s">
        <v>1598</v>
      </c>
      <c r="F296" s="115" t="s">
        <v>126</v>
      </c>
      <c r="G296" s="115" t="s">
        <v>108</v>
      </c>
      <c r="H296" s="115" t="s">
        <v>3262</v>
      </c>
      <c r="I296" s="116" t="s">
        <v>3263</v>
      </c>
      <c r="J296" s="115" t="s">
        <v>3264</v>
      </c>
      <c r="K296" s="115" t="s">
        <v>3154</v>
      </c>
      <c r="L296" s="115" t="s">
        <v>1027</v>
      </c>
      <c r="M296" s="115" t="s">
        <v>3265</v>
      </c>
      <c r="N296" s="115" t="s">
        <v>3156</v>
      </c>
      <c r="O296" s="115" t="s">
        <v>954</v>
      </c>
      <c r="P296" s="115" t="s">
        <v>3266</v>
      </c>
      <c r="Q296" s="115" t="s">
        <v>3267</v>
      </c>
      <c r="R296" s="115" t="s">
        <v>3268</v>
      </c>
      <c r="S296" s="115" t="s">
        <v>3269</v>
      </c>
      <c r="T296" s="115" t="s">
        <v>3270</v>
      </c>
      <c r="U296" s="115" t="s">
        <v>3271</v>
      </c>
      <c r="V296" s="115" t="s">
        <v>3272</v>
      </c>
      <c r="W296" s="115" t="s">
        <v>3273</v>
      </c>
      <c r="X296" s="115" t="s">
        <v>125</v>
      </c>
      <c r="Y296" s="115" t="s">
        <v>126</v>
      </c>
      <c r="Z296" s="117">
        <v>1</v>
      </c>
      <c r="AA296" s="115" t="s">
        <v>127</v>
      </c>
      <c r="AB296" s="115" t="s">
        <v>2313</v>
      </c>
      <c r="AC296" s="117">
        <v>0</v>
      </c>
      <c r="AD296" s="117">
        <v>0</v>
      </c>
      <c r="AE296" s="117">
        <v>0</v>
      </c>
      <c r="AF296" s="117">
        <v>1</v>
      </c>
      <c r="AG296" s="118"/>
      <c r="AH296" s="118"/>
      <c r="AI296" s="118"/>
      <c r="AJ296" s="115"/>
      <c r="AK296" s="115"/>
      <c r="AL296" s="115" t="s">
        <v>3274</v>
      </c>
      <c r="AM296" s="116"/>
      <c r="AN296" s="119"/>
      <c r="AO296" s="120"/>
      <c r="AP296" s="116"/>
      <c r="AQ296" s="119"/>
      <c r="AR296" s="120"/>
      <c r="AS296" s="116"/>
      <c r="AT296" s="121"/>
      <c r="AU296" s="120"/>
      <c r="AV296" s="117">
        <v>0</v>
      </c>
      <c r="AW296" s="121">
        <v>0</v>
      </c>
      <c r="AX296" s="120" t="s">
        <v>175</v>
      </c>
      <c r="AY296" s="122">
        <v>0</v>
      </c>
      <c r="AZ296" s="122">
        <v>0</v>
      </c>
      <c r="BA296" s="122">
        <v>0</v>
      </c>
      <c r="BB296" s="122">
        <v>0</v>
      </c>
      <c r="BC296" s="122">
        <v>0</v>
      </c>
      <c r="BD296" s="122">
        <v>0</v>
      </c>
      <c r="BE296" s="122">
        <v>0</v>
      </c>
      <c r="BF296" s="122">
        <v>0</v>
      </c>
      <c r="BG296" s="122">
        <v>0</v>
      </c>
      <c r="BH296" s="122">
        <v>0</v>
      </c>
      <c r="BI296" s="122">
        <v>0</v>
      </c>
      <c r="BJ296" s="122">
        <v>0</v>
      </c>
      <c r="BK296" s="122">
        <v>0</v>
      </c>
      <c r="BL296" s="122">
        <v>0</v>
      </c>
      <c r="BM296" s="122">
        <v>0</v>
      </c>
      <c r="BN296" s="122">
        <v>0</v>
      </c>
      <c r="BO296" s="122">
        <v>0</v>
      </c>
      <c r="BP296" s="122">
        <v>0</v>
      </c>
      <c r="BQ296" s="122">
        <v>0</v>
      </c>
      <c r="BR296" s="122">
        <v>0</v>
      </c>
      <c r="BS296" s="122">
        <v>0</v>
      </c>
      <c r="BT296" s="122">
        <v>0</v>
      </c>
      <c r="BU296" s="122">
        <v>0</v>
      </c>
      <c r="BV296" s="122">
        <v>0</v>
      </c>
      <c r="BW296" s="122">
        <v>0</v>
      </c>
      <c r="BX296" s="122">
        <v>0</v>
      </c>
      <c r="BY296" s="122">
        <v>0</v>
      </c>
      <c r="BZ296" s="122">
        <v>0</v>
      </c>
      <c r="CA296" s="122">
        <v>1000000000</v>
      </c>
      <c r="CB296" s="122">
        <v>0</v>
      </c>
      <c r="CC296" s="122">
        <v>600000000</v>
      </c>
      <c r="CD296" s="122">
        <v>0</v>
      </c>
      <c r="CE296" s="122">
        <v>1600000000</v>
      </c>
      <c r="CF296" s="122">
        <v>0</v>
      </c>
      <c r="CG296" s="122">
        <v>0</v>
      </c>
      <c r="CH296" s="122">
        <v>0</v>
      </c>
      <c r="CI296" s="122">
        <v>0</v>
      </c>
      <c r="CJ296" s="122">
        <v>0</v>
      </c>
      <c r="CK296" s="122">
        <v>0</v>
      </c>
      <c r="CL296" s="122">
        <v>1000000000</v>
      </c>
      <c r="CM296" s="122">
        <v>0</v>
      </c>
      <c r="CN296" s="122">
        <v>400000000</v>
      </c>
      <c r="CO296" s="122">
        <v>0</v>
      </c>
      <c r="CP296" s="122">
        <v>1400000000</v>
      </c>
      <c r="CQ296" s="122">
        <v>3000000000</v>
      </c>
      <c r="CR296" s="115"/>
      <c r="CS296" s="115" t="s">
        <v>3275</v>
      </c>
    </row>
    <row r="297" spans="1:97" ht="70.349999999999994" hidden="1" customHeight="1" x14ac:dyDescent="0.25">
      <c r="A297" s="114" t="s">
        <v>3276</v>
      </c>
      <c r="B297" s="115" t="s">
        <v>103</v>
      </c>
      <c r="C297" s="115" t="s">
        <v>2914</v>
      </c>
      <c r="D297" s="115" t="s">
        <v>3261</v>
      </c>
      <c r="E297" s="116" t="s">
        <v>1598</v>
      </c>
      <c r="F297" s="115" t="s">
        <v>126</v>
      </c>
      <c r="G297" s="115" t="s">
        <v>108</v>
      </c>
      <c r="H297" s="115" t="s">
        <v>3262</v>
      </c>
      <c r="I297" s="116" t="s">
        <v>3263</v>
      </c>
      <c r="J297" s="115" t="s">
        <v>3264</v>
      </c>
      <c r="K297" s="115" t="s">
        <v>3154</v>
      </c>
      <c r="L297" s="115" t="s">
        <v>1027</v>
      </c>
      <c r="M297" s="115" t="s">
        <v>3265</v>
      </c>
      <c r="N297" s="115" t="s">
        <v>3156</v>
      </c>
      <c r="O297" s="115" t="s">
        <v>954</v>
      </c>
      <c r="P297" s="115" t="s">
        <v>3266</v>
      </c>
      <c r="Q297" s="115" t="s">
        <v>3267</v>
      </c>
      <c r="R297" s="115" t="s">
        <v>3277</v>
      </c>
      <c r="S297" s="115" t="s">
        <v>3278</v>
      </c>
      <c r="T297" s="115" t="s">
        <v>3279</v>
      </c>
      <c r="U297" s="115" t="s">
        <v>3280</v>
      </c>
      <c r="V297" s="115" t="s">
        <v>3281</v>
      </c>
      <c r="W297" s="115" t="s">
        <v>3282</v>
      </c>
      <c r="X297" s="115" t="s">
        <v>125</v>
      </c>
      <c r="Y297" s="115" t="s">
        <v>3283</v>
      </c>
      <c r="Z297" s="117">
        <v>400</v>
      </c>
      <c r="AA297" s="115" t="s">
        <v>127</v>
      </c>
      <c r="AB297" s="115" t="s">
        <v>2313</v>
      </c>
      <c r="AC297" s="117">
        <v>0</v>
      </c>
      <c r="AD297" s="117">
        <v>0</v>
      </c>
      <c r="AE297" s="117">
        <v>0</v>
      </c>
      <c r="AF297" s="117">
        <v>400</v>
      </c>
      <c r="AG297" s="118"/>
      <c r="AH297" s="118"/>
      <c r="AI297" s="118"/>
      <c r="AJ297" s="115"/>
      <c r="AK297" s="115"/>
      <c r="AL297" s="115" t="s">
        <v>3284</v>
      </c>
      <c r="AM297" s="116"/>
      <c r="AN297" s="119"/>
      <c r="AO297" s="120"/>
      <c r="AP297" s="116"/>
      <c r="AQ297" s="119"/>
      <c r="AR297" s="120"/>
      <c r="AS297" s="116"/>
      <c r="AT297" s="121"/>
      <c r="AU297" s="120"/>
      <c r="AV297" s="117">
        <v>0</v>
      </c>
      <c r="AW297" s="121">
        <v>0</v>
      </c>
      <c r="AX297" s="120" t="s">
        <v>175</v>
      </c>
      <c r="AY297" s="122">
        <v>0</v>
      </c>
      <c r="AZ297" s="122">
        <v>0</v>
      </c>
      <c r="BA297" s="122">
        <v>0</v>
      </c>
      <c r="BB297" s="122">
        <v>0</v>
      </c>
      <c r="BC297" s="122">
        <v>0</v>
      </c>
      <c r="BD297" s="122">
        <v>0</v>
      </c>
      <c r="BE297" s="122">
        <v>0</v>
      </c>
      <c r="BF297" s="122">
        <v>0</v>
      </c>
      <c r="BG297" s="122">
        <v>100000000</v>
      </c>
      <c r="BH297" s="122">
        <v>0</v>
      </c>
      <c r="BI297" s="122">
        <v>100000000</v>
      </c>
      <c r="BJ297" s="122">
        <v>0</v>
      </c>
      <c r="BK297" s="122">
        <v>0</v>
      </c>
      <c r="BL297" s="122">
        <v>0</v>
      </c>
      <c r="BM297" s="122">
        <v>0</v>
      </c>
      <c r="BN297" s="122">
        <v>0</v>
      </c>
      <c r="BO297" s="122">
        <v>0</v>
      </c>
      <c r="BP297" s="122">
        <v>0</v>
      </c>
      <c r="BQ297" s="122">
        <v>0</v>
      </c>
      <c r="BR297" s="122">
        <v>900000000</v>
      </c>
      <c r="BS297" s="122">
        <v>0</v>
      </c>
      <c r="BT297" s="122">
        <v>900000000</v>
      </c>
      <c r="BU297" s="122">
        <v>0</v>
      </c>
      <c r="BV297" s="122">
        <v>0</v>
      </c>
      <c r="BW297" s="122">
        <v>0</v>
      </c>
      <c r="BX297" s="122">
        <v>0</v>
      </c>
      <c r="BY297" s="122">
        <v>0</v>
      </c>
      <c r="BZ297" s="122">
        <v>0</v>
      </c>
      <c r="CA297" s="122">
        <v>0</v>
      </c>
      <c r="CB297" s="122">
        <v>0</v>
      </c>
      <c r="CC297" s="122">
        <v>1000000000</v>
      </c>
      <c r="CD297" s="122">
        <v>0</v>
      </c>
      <c r="CE297" s="122">
        <v>1000000000</v>
      </c>
      <c r="CF297" s="122">
        <v>0</v>
      </c>
      <c r="CG297" s="122">
        <v>0</v>
      </c>
      <c r="CH297" s="122">
        <v>0</v>
      </c>
      <c r="CI297" s="122">
        <v>0</v>
      </c>
      <c r="CJ297" s="122">
        <v>0</v>
      </c>
      <c r="CK297" s="122">
        <v>0</v>
      </c>
      <c r="CL297" s="122">
        <v>0</v>
      </c>
      <c r="CM297" s="122">
        <v>0</v>
      </c>
      <c r="CN297" s="122">
        <v>1000000000</v>
      </c>
      <c r="CO297" s="122">
        <v>0</v>
      </c>
      <c r="CP297" s="122">
        <v>1000000000</v>
      </c>
      <c r="CQ297" s="122">
        <v>3000000000</v>
      </c>
      <c r="CR297" s="115"/>
      <c r="CS297" s="115"/>
    </row>
    <row r="298" spans="1:97" ht="70.349999999999994" hidden="1" customHeight="1" x14ac:dyDescent="0.25">
      <c r="A298" s="114" t="s">
        <v>3285</v>
      </c>
      <c r="B298" s="115" t="s">
        <v>113</v>
      </c>
      <c r="C298" s="115" t="s">
        <v>2914</v>
      </c>
      <c r="D298" s="115" t="s">
        <v>3286</v>
      </c>
      <c r="E298" s="116" t="s">
        <v>3287</v>
      </c>
      <c r="F298" s="115" t="s">
        <v>1633</v>
      </c>
      <c r="G298" s="115" t="s">
        <v>552</v>
      </c>
      <c r="H298" s="115" t="s">
        <v>3288</v>
      </c>
      <c r="I298" s="116" t="s">
        <v>3289</v>
      </c>
      <c r="J298" s="115" t="s">
        <v>3290</v>
      </c>
      <c r="K298" s="115" t="s">
        <v>3154</v>
      </c>
      <c r="L298" s="115" t="s">
        <v>1041</v>
      </c>
      <c r="M298" s="115" t="s">
        <v>3291</v>
      </c>
      <c r="N298" s="115" t="s">
        <v>3156</v>
      </c>
      <c r="O298" s="115" t="s">
        <v>954</v>
      </c>
      <c r="P298" s="115" t="s">
        <v>3292</v>
      </c>
      <c r="Q298" s="115" t="s">
        <v>3293</v>
      </c>
      <c r="R298" s="115" t="s">
        <v>3294</v>
      </c>
      <c r="S298" s="115" t="s">
        <v>3295</v>
      </c>
      <c r="T298" s="115" t="s">
        <v>3294</v>
      </c>
      <c r="U298" s="115" t="s">
        <v>3296</v>
      </c>
      <c r="V298" s="115" t="s">
        <v>3297</v>
      </c>
      <c r="W298" s="115" t="s">
        <v>3204</v>
      </c>
      <c r="X298" s="115" t="s">
        <v>125</v>
      </c>
      <c r="Y298" s="115" t="s">
        <v>126</v>
      </c>
      <c r="Z298" s="117">
        <v>3</v>
      </c>
      <c r="AA298" s="115" t="s">
        <v>127</v>
      </c>
      <c r="AB298" s="115" t="s">
        <v>2313</v>
      </c>
      <c r="AC298" s="117">
        <v>0</v>
      </c>
      <c r="AD298" s="117">
        <v>0</v>
      </c>
      <c r="AE298" s="117">
        <v>3</v>
      </c>
      <c r="AF298" s="117">
        <v>0</v>
      </c>
      <c r="AG298" s="118"/>
      <c r="AH298" s="118"/>
      <c r="AI298" s="118"/>
      <c r="AJ298" s="115" t="s">
        <v>3298</v>
      </c>
      <c r="AK298" s="115"/>
      <c r="AL298" s="115"/>
      <c r="AM298" s="116"/>
      <c r="AN298" s="119"/>
      <c r="AO298" s="120"/>
      <c r="AP298" s="116"/>
      <c r="AQ298" s="119"/>
      <c r="AR298" s="120"/>
      <c r="AS298" s="116"/>
      <c r="AT298" s="121">
        <v>0</v>
      </c>
      <c r="AU298" s="120" t="s">
        <v>175</v>
      </c>
      <c r="AV298" s="117">
        <v>0</v>
      </c>
      <c r="AW298" s="121">
        <v>0</v>
      </c>
      <c r="AX298" s="120" t="s">
        <v>175</v>
      </c>
      <c r="AY298" s="122">
        <v>0</v>
      </c>
      <c r="AZ298" s="122">
        <v>0</v>
      </c>
      <c r="BA298" s="122">
        <v>0</v>
      </c>
      <c r="BB298" s="122">
        <v>0</v>
      </c>
      <c r="BC298" s="122">
        <v>0</v>
      </c>
      <c r="BD298" s="122">
        <v>0</v>
      </c>
      <c r="BE298" s="122">
        <v>0</v>
      </c>
      <c r="BF298" s="122">
        <v>0</v>
      </c>
      <c r="BG298" s="122">
        <v>0</v>
      </c>
      <c r="BH298" s="122">
        <v>0</v>
      </c>
      <c r="BI298" s="122">
        <v>0</v>
      </c>
      <c r="BJ298" s="122">
        <v>0</v>
      </c>
      <c r="BK298" s="122">
        <v>0</v>
      </c>
      <c r="BL298" s="122">
        <v>0</v>
      </c>
      <c r="BM298" s="122">
        <v>0</v>
      </c>
      <c r="BN298" s="122">
        <v>0</v>
      </c>
      <c r="BO298" s="122">
        <v>0</v>
      </c>
      <c r="BP298" s="122">
        <v>0</v>
      </c>
      <c r="BQ298" s="122">
        <v>0</v>
      </c>
      <c r="BR298" s="122">
        <v>0</v>
      </c>
      <c r="BS298" s="122">
        <v>0</v>
      </c>
      <c r="BT298" s="122">
        <v>0</v>
      </c>
      <c r="BU298" s="122">
        <v>550000000</v>
      </c>
      <c r="BV298" s="122">
        <v>0</v>
      </c>
      <c r="BW298" s="122">
        <v>0</v>
      </c>
      <c r="BX298" s="122">
        <v>0</v>
      </c>
      <c r="BY298" s="122">
        <v>0</v>
      </c>
      <c r="BZ298" s="122">
        <v>0</v>
      </c>
      <c r="CA298" s="122">
        <v>0</v>
      </c>
      <c r="CB298" s="122">
        <v>0</v>
      </c>
      <c r="CC298" s="122">
        <v>0</v>
      </c>
      <c r="CD298" s="122">
        <v>0</v>
      </c>
      <c r="CE298" s="122">
        <v>550000000</v>
      </c>
      <c r="CF298" s="122">
        <v>0</v>
      </c>
      <c r="CG298" s="122">
        <v>0</v>
      </c>
      <c r="CH298" s="122">
        <v>0</v>
      </c>
      <c r="CI298" s="122">
        <v>0</v>
      </c>
      <c r="CJ298" s="122">
        <v>0</v>
      </c>
      <c r="CK298" s="122">
        <v>0</v>
      </c>
      <c r="CL298" s="122">
        <v>0</v>
      </c>
      <c r="CM298" s="122">
        <v>0</v>
      </c>
      <c r="CN298" s="122">
        <v>550000000</v>
      </c>
      <c r="CO298" s="122">
        <v>0</v>
      </c>
      <c r="CP298" s="122">
        <v>550000000</v>
      </c>
      <c r="CQ298" s="122">
        <v>1100000000</v>
      </c>
      <c r="CR298" s="115"/>
      <c r="CS298" s="115"/>
    </row>
    <row r="299" spans="1:97" ht="70.349999999999994" hidden="1" customHeight="1" x14ac:dyDescent="0.25">
      <c r="A299" s="114" t="s">
        <v>3299</v>
      </c>
      <c r="B299" s="115" t="s">
        <v>113</v>
      </c>
      <c r="C299" s="115" t="s">
        <v>2914</v>
      </c>
      <c r="D299" s="115" t="s">
        <v>3286</v>
      </c>
      <c r="E299" s="116" t="s">
        <v>3287</v>
      </c>
      <c r="F299" s="115" t="s">
        <v>1633</v>
      </c>
      <c r="G299" s="115" t="s">
        <v>552</v>
      </c>
      <c r="H299" s="115" t="s">
        <v>3288</v>
      </c>
      <c r="I299" s="116" t="s">
        <v>3300</v>
      </c>
      <c r="J299" s="115" t="s">
        <v>3301</v>
      </c>
      <c r="K299" s="115" t="s">
        <v>3154</v>
      </c>
      <c r="L299" s="115" t="s">
        <v>1053</v>
      </c>
      <c r="M299" s="115" t="s">
        <v>3302</v>
      </c>
      <c r="N299" s="115" t="s">
        <v>3156</v>
      </c>
      <c r="O299" s="115" t="s">
        <v>954</v>
      </c>
      <c r="P299" s="115" t="s">
        <v>3302</v>
      </c>
      <c r="Q299" s="115" t="s">
        <v>3303</v>
      </c>
      <c r="R299" s="115" t="s">
        <v>3304</v>
      </c>
      <c r="S299" s="115" t="s">
        <v>3305</v>
      </c>
      <c r="T299" s="115" t="s">
        <v>3306</v>
      </c>
      <c r="U299" s="115" t="s">
        <v>3307</v>
      </c>
      <c r="V299" s="115" t="s">
        <v>3308</v>
      </c>
      <c r="W299" s="115" t="s">
        <v>3309</v>
      </c>
      <c r="X299" s="115" t="s">
        <v>125</v>
      </c>
      <c r="Y299" s="115" t="s">
        <v>3310</v>
      </c>
      <c r="Z299" s="117">
        <v>18000</v>
      </c>
      <c r="AA299" s="115" t="s">
        <v>127</v>
      </c>
      <c r="AB299" s="115" t="s">
        <v>2313</v>
      </c>
      <c r="AC299" s="117">
        <v>0</v>
      </c>
      <c r="AD299" s="117">
        <v>0</v>
      </c>
      <c r="AE299" s="117">
        <v>0</v>
      </c>
      <c r="AF299" s="117">
        <v>18000</v>
      </c>
      <c r="AG299" s="118"/>
      <c r="AH299" s="118"/>
      <c r="AI299" s="118"/>
      <c r="AJ299" s="115" t="s">
        <v>3311</v>
      </c>
      <c r="AK299" s="115"/>
      <c r="AL299" s="115"/>
      <c r="AM299" s="116"/>
      <c r="AN299" s="119"/>
      <c r="AO299" s="120"/>
      <c r="AP299" s="116"/>
      <c r="AQ299" s="119"/>
      <c r="AR299" s="120"/>
      <c r="AS299" s="116"/>
      <c r="AT299" s="121"/>
      <c r="AU299" s="120"/>
      <c r="AV299" s="117">
        <v>0</v>
      </c>
      <c r="AW299" s="121">
        <v>0</v>
      </c>
      <c r="AX299" s="120" t="s">
        <v>175</v>
      </c>
      <c r="AY299" s="122">
        <v>0</v>
      </c>
      <c r="AZ299" s="122">
        <v>0</v>
      </c>
      <c r="BA299" s="122">
        <v>0</v>
      </c>
      <c r="BB299" s="122">
        <v>0</v>
      </c>
      <c r="BC299" s="122">
        <v>0</v>
      </c>
      <c r="BD299" s="122">
        <v>0</v>
      </c>
      <c r="BE299" s="122">
        <v>0</v>
      </c>
      <c r="BF299" s="122">
        <v>0</v>
      </c>
      <c r="BG299" s="122">
        <v>1807689973.625</v>
      </c>
      <c r="BH299" s="122">
        <v>0</v>
      </c>
      <c r="BI299" s="122">
        <v>1807689973.625</v>
      </c>
      <c r="BJ299" s="122">
        <v>0</v>
      </c>
      <c r="BK299" s="122">
        <v>0</v>
      </c>
      <c r="BL299" s="122">
        <v>0</v>
      </c>
      <c r="BM299" s="122">
        <v>0</v>
      </c>
      <c r="BN299" s="122">
        <v>0</v>
      </c>
      <c r="BO299" s="122">
        <v>0</v>
      </c>
      <c r="BP299" s="122">
        <v>0</v>
      </c>
      <c r="BQ299" s="122">
        <v>0</v>
      </c>
      <c r="BR299" s="122">
        <v>27711534960.4375</v>
      </c>
      <c r="BS299" s="122">
        <v>0</v>
      </c>
      <c r="BT299" s="122">
        <v>27711534960.4375</v>
      </c>
      <c r="BU299" s="122">
        <v>0</v>
      </c>
      <c r="BV299" s="122">
        <v>0</v>
      </c>
      <c r="BW299" s="122">
        <v>0</v>
      </c>
      <c r="BX299" s="122">
        <v>0</v>
      </c>
      <c r="BY299" s="122">
        <v>0</v>
      </c>
      <c r="BZ299" s="122">
        <v>0</v>
      </c>
      <c r="CA299" s="122">
        <v>0</v>
      </c>
      <c r="CB299" s="122">
        <v>0</v>
      </c>
      <c r="CC299" s="122">
        <v>29519224934.0625</v>
      </c>
      <c r="CD299" s="122">
        <v>0</v>
      </c>
      <c r="CE299" s="122">
        <v>29519224934.0625</v>
      </c>
      <c r="CF299" s="122">
        <v>0</v>
      </c>
      <c r="CG299" s="122">
        <v>0</v>
      </c>
      <c r="CH299" s="122">
        <v>0</v>
      </c>
      <c r="CI299" s="122">
        <v>0</v>
      </c>
      <c r="CJ299" s="122">
        <v>0</v>
      </c>
      <c r="CK299" s="122">
        <v>0</v>
      </c>
      <c r="CL299" s="122">
        <v>0</v>
      </c>
      <c r="CM299" s="122">
        <v>0</v>
      </c>
      <c r="CN299" s="122">
        <v>35423069920.875</v>
      </c>
      <c r="CO299" s="122">
        <v>0</v>
      </c>
      <c r="CP299" s="122">
        <v>35423069920.875</v>
      </c>
      <c r="CQ299" s="122">
        <v>94461519789</v>
      </c>
      <c r="CR299" s="115"/>
      <c r="CS299" s="115" t="s">
        <v>3312</v>
      </c>
    </row>
    <row r="300" spans="1:97" ht="70.349999999999994" hidden="1" customHeight="1" x14ac:dyDescent="0.25">
      <c r="A300" s="114" t="s">
        <v>3313</v>
      </c>
      <c r="B300" s="115" t="s">
        <v>103</v>
      </c>
      <c r="C300" s="115" t="s">
        <v>2914</v>
      </c>
      <c r="D300" s="115" t="s">
        <v>3286</v>
      </c>
      <c r="E300" s="116" t="s">
        <v>3287</v>
      </c>
      <c r="F300" s="115" t="s">
        <v>1633</v>
      </c>
      <c r="G300" s="115" t="s">
        <v>552</v>
      </c>
      <c r="H300" s="115" t="s">
        <v>3288</v>
      </c>
      <c r="I300" s="116" t="s">
        <v>3314</v>
      </c>
      <c r="J300" s="115" t="s">
        <v>3301</v>
      </c>
      <c r="K300" s="115" t="s">
        <v>3154</v>
      </c>
      <c r="L300" s="115" t="s">
        <v>1053</v>
      </c>
      <c r="M300" s="115" t="s">
        <v>3302</v>
      </c>
      <c r="N300" s="115" t="s">
        <v>3156</v>
      </c>
      <c r="O300" s="115" t="s">
        <v>954</v>
      </c>
      <c r="P300" s="115" t="s">
        <v>3302</v>
      </c>
      <c r="Q300" s="115" t="s">
        <v>3303</v>
      </c>
      <c r="R300" s="115" t="s">
        <v>3315</v>
      </c>
      <c r="S300" s="115" t="s">
        <v>3316</v>
      </c>
      <c r="T300" s="115" t="s">
        <v>3317</v>
      </c>
      <c r="U300" s="115" t="s">
        <v>3318</v>
      </c>
      <c r="V300" s="115" t="s">
        <v>3319</v>
      </c>
      <c r="W300" s="115" t="s">
        <v>3320</v>
      </c>
      <c r="X300" s="115" t="s">
        <v>125</v>
      </c>
      <c r="Y300" s="115" t="s">
        <v>126</v>
      </c>
      <c r="Z300" s="117">
        <v>5</v>
      </c>
      <c r="AA300" s="115" t="s">
        <v>127</v>
      </c>
      <c r="AB300" s="115" t="s">
        <v>2313</v>
      </c>
      <c r="AC300" s="117">
        <v>0</v>
      </c>
      <c r="AD300" s="117">
        <v>0</v>
      </c>
      <c r="AE300" s="117">
        <v>5</v>
      </c>
      <c r="AF300" s="117">
        <v>0</v>
      </c>
      <c r="AG300" s="118"/>
      <c r="AH300" s="118"/>
      <c r="AI300" s="118"/>
      <c r="AJ300" s="115" t="s">
        <v>3321</v>
      </c>
      <c r="AK300" s="115"/>
      <c r="AL300" s="115"/>
      <c r="AM300" s="116"/>
      <c r="AN300" s="119"/>
      <c r="AO300" s="120"/>
      <c r="AP300" s="116"/>
      <c r="AQ300" s="119"/>
      <c r="AR300" s="120"/>
      <c r="AS300" s="116"/>
      <c r="AT300" s="121">
        <v>0</v>
      </c>
      <c r="AU300" s="120" t="s">
        <v>175</v>
      </c>
      <c r="AV300" s="117">
        <v>0</v>
      </c>
      <c r="AW300" s="121">
        <v>0</v>
      </c>
      <c r="AX300" s="120" t="s">
        <v>175</v>
      </c>
      <c r="AY300" s="122">
        <v>0</v>
      </c>
      <c r="AZ300" s="122">
        <v>0</v>
      </c>
      <c r="BA300" s="122">
        <v>0</v>
      </c>
      <c r="BB300" s="122">
        <v>0</v>
      </c>
      <c r="BC300" s="122">
        <v>0</v>
      </c>
      <c r="BD300" s="122">
        <v>0</v>
      </c>
      <c r="BE300" s="122">
        <v>0</v>
      </c>
      <c r="BF300" s="122">
        <v>0</v>
      </c>
      <c r="BG300" s="122">
        <v>0</v>
      </c>
      <c r="BH300" s="122">
        <v>0</v>
      </c>
      <c r="BI300" s="122">
        <v>0</v>
      </c>
      <c r="BJ300" s="122">
        <v>0</v>
      </c>
      <c r="BK300" s="122">
        <v>0</v>
      </c>
      <c r="BL300" s="122">
        <v>0</v>
      </c>
      <c r="BM300" s="122">
        <v>0</v>
      </c>
      <c r="BN300" s="122">
        <v>0</v>
      </c>
      <c r="BO300" s="122">
        <v>0</v>
      </c>
      <c r="BP300" s="122">
        <v>0</v>
      </c>
      <c r="BQ300" s="122">
        <v>0</v>
      </c>
      <c r="BR300" s="122">
        <v>0</v>
      </c>
      <c r="BS300" s="122">
        <v>0</v>
      </c>
      <c r="BT300" s="122">
        <v>0</v>
      </c>
      <c r="BU300" s="122">
        <v>0</v>
      </c>
      <c r="BV300" s="122">
        <v>0</v>
      </c>
      <c r="BW300" s="122">
        <v>0</v>
      </c>
      <c r="BX300" s="122">
        <v>0</v>
      </c>
      <c r="BY300" s="122">
        <v>0</v>
      </c>
      <c r="BZ300" s="122">
        <v>0</v>
      </c>
      <c r="CA300" s="122">
        <v>0</v>
      </c>
      <c r="CB300" s="122">
        <v>0</v>
      </c>
      <c r="CC300" s="122">
        <v>64907668551.375</v>
      </c>
      <c r="CD300" s="122">
        <v>0</v>
      </c>
      <c r="CE300" s="122">
        <v>64907668551.375</v>
      </c>
      <c r="CF300" s="122">
        <v>0</v>
      </c>
      <c r="CG300" s="122">
        <v>0</v>
      </c>
      <c r="CH300" s="122">
        <v>0</v>
      </c>
      <c r="CI300" s="122">
        <v>0</v>
      </c>
      <c r="CJ300" s="122">
        <v>0</v>
      </c>
      <c r="CK300" s="122">
        <v>0</v>
      </c>
      <c r="CL300" s="122">
        <v>0</v>
      </c>
      <c r="CM300" s="122">
        <v>0</v>
      </c>
      <c r="CN300" s="122">
        <v>64907668551.375</v>
      </c>
      <c r="CO300" s="122">
        <v>0</v>
      </c>
      <c r="CP300" s="122">
        <v>64907668551.375</v>
      </c>
      <c r="CQ300" s="122">
        <v>129815337102.75</v>
      </c>
      <c r="CR300" s="115"/>
      <c r="CS300" s="115" t="s">
        <v>3322</v>
      </c>
    </row>
    <row r="301" spans="1:97" ht="70.349999999999994" hidden="1" customHeight="1" x14ac:dyDescent="0.25">
      <c r="A301" s="114" t="s">
        <v>3323</v>
      </c>
      <c r="B301" s="115" t="s">
        <v>139</v>
      </c>
      <c r="C301" s="115" t="s">
        <v>2914</v>
      </c>
      <c r="D301" s="115" t="s">
        <v>3286</v>
      </c>
      <c r="E301" s="116" t="s">
        <v>3287</v>
      </c>
      <c r="F301" s="115" t="s">
        <v>1633</v>
      </c>
      <c r="G301" s="115" t="s">
        <v>552</v>
      </c>
      <c r="H301" s="115" t="s">
        <v>3288</v>
      </c>
      <c r="I301" s="116" t="s">
        <v>3324</v>
      </c>
      <c r="J301" s="115" t="s">
        <v>3301</v>
      </c>
      <c r="K301" s="115" t="s">
        <v>3154</v>
      </c>
      <c r="L301" s="115" t="s">
        <v>1053</v>
      </c>
      <c r="M301" s="115" t="s">
        <v>3302</v>
      </c>
      <c r="N301" s="115" t="s">
        <v>3156</v>
      </c>
      <c r="O301" s="115" t="s">
        <v>954</v>
      </c>
      <c r="P301" s="115" t="s">
        <v>3302</v>
      </c>
      <c r="Q301" s="115" t="s">
        <v>3303</v>
      </c>
      <c r="R301" s="115" t="s">
        <v>3325</v>
      </c>
      <c r="S301" s="115" t="s">
        <v>3326</v>
      </c>
      <c r="T301" s="115" t="s">
        <v>3327</v>
      </c>
      <c r="U301" s="115" t="s">
        <v>3328</v>
      </c>
      <c r="V301" s="115" t="s">
        <v>3329</v>
      </c>
      <c r="W301" s="115" t="s">
        <v>530</v>
      </c>
      <c r="X301" s="115" t="s">
        <v>247</v>
      </c>
      <c r="Y301" s="115" t="s">
        <v>126</v>
      </c>
      <c r="Z301" s="117">
        <v>1</v>
      </c>
      <c r="AA301" s="115" t="s">
        <v>127</v>
      </c>
      <c r="AB301" s="115" t="s">
        <v>2313</v>
      </c>
      <c r="AC301" s="117">
        <v>0</v>
      </c>
      <c r="AD301" s="117">
        <v>0</v>
      </c>
      <c r="AE301" s="117">
        <v>1</v>
      </c>
      <c r="AF301" s="117">
        <v>0</v>
      </c>
      <c r="AG301" s="118"/>
      <c r="AH301" s="118"/>
      <c r="AI301" s="118"/>
      <c r="AJ301" s="115" t="s">
        <v>3258</v>
      </c>
      <c r="AK301" s="115"/>
      <c r="AL301" s="115"/>
      <c r="AM301" s="116"/>
      <c r="AN301" s="119"/>
      <c r="AO301" s="120"/>
      <c r="AP301" s="116"/>
      <c r="AQ301" s="119"/>
      <c r="AR301" s="120"/>
      <c r="AS301" s="116"/>
      <c r="AT301" s="121">
        <v>0</v>
      </c>
      <c r="AU301" s="120" t="s">
        <v>175</v>
      </c>
      <c r="AV301" s="117">
        <v>0</v>
      </c>
      <c r="AW301" s="121">
        <v>0</v>
      </c>
      <c r="AX301" s="120" t="s">
        <v>175</v>
      </c>
      <c r="AY301" s="122">
        <v>0</v>
      </c>
      <c r="AZ301" s="122">
        <v>0</v>
      </c>
      <c r="BA301" s="122">
        <v>0</v>
      </c>
      <c r="BB301" s="122">
        <v>0</v>
      </c>
      <c r="BC301" s="122">
        <v>0</v>
      </c>
      <c r="BD301" s="122">
        <v>0</v>
      </c>
      <c r="BE301" s="122">
        <v>0</v>
      </c>
      <c r="BF301" s="122">
        <v>0</v>
      </c>
      <c r="BG301" s="122">
        <v>0</v>
      </c>
      <c r="BH301" s="122">
        <v>0</v>
      </c>
      <c r="BI301" s="122">
        <v>0</v>
      </c>
      <c r="BJ301" s="122">
        <v>0</v>
      </c>
      <c r="BK301" s="122">
        <v>0</v>
      </c>
      <c r="BL301" s="122">
        <v>0</v>
      </c>
      <c r="BM301" s="122">
        <v>0</v>
      </c>
      <c r="BN301" s="122">
        <v>0</v>
      </c>
      <c r="BO301" s="122">
        <v>0</v>
      </c>
      <c r="BP301" s="122">
        <v>0</v>
      </c>
      <c r="BQ301" s="122">
        <v>0</v>
      </c>
      <c r="BR301" s="122">
        <v>10810000000</v>
      </c>
      <c r="BS301" s="122">
        <v>0</v>
      </c>
      <c r="BT301" s="122">
        <v>10810000000</v>
      </c>
      <c r="BU301" s="122">
        <v>0</v>
      </c>
      <c r="BV301" s="122">
        <v>0</v>
      </c>
      <c r="BW301" s="122">
        <v>0</v>
      </c>
      <c r="BX301" s="122">
        <v>0</v>
      </c>
      <c r="BY301" s="122">
        <v>0</v>
      </c>
      <c r="BZ301" s="122">
        <v>0</v>
      </c>
      <c r="CA301" s="122">
        <v>0</v>
      </c>
      <c r="CB301" s="122">
        <v>0</v>
      </c>
      <c r="CC301" s="122">
        <v>0</v>
      </c>
      <c r="CD301" s="122">
        <v>0</v>
      </c>
      <c r="CE301" s="122">
        <v>0</v>
      </c>
      <c r="CF301" s="122">
        <v>0</v>
      </c>
      <c r="CG301" s="122">
        <v>0</v>
      </c>
      <c r="CH301" s="122">
        <v>0</v>
      </c>
      <c r="CI301" s="122">
        <v>0</v>
      </c>
      <c r="CJ301" s="122">
        <v>0</v>
      </c>
      <c r="CK301" s="122">
        <v>0</v>
      </c>
      <c r="CL301" s="122">
        <v>0</v>
      </c>
      <c r="CM301" s="122">
        <v>0</v>
      </c>
      <c r="CN301" s="122">
        <v>0</v>
      </c>
      <c r="CO301" s="122">
        <v>0</v>
      </c>
      <c r="CP301" s="122">
        <v>0</v>
      </c>
      <c r="CQ301" s="122">
        <v>10810000000</v>
      </c>
      <c r="CR301" s="115"/>
      <c r="CS301" s="115" t="s">
        <v>3322</v>
      </c>
    </row>
    <row r="302" spans="1:97" ht="70.349999999999994" hidden="1" customHeight="1" x14ac:dyDescent="0.25">
      <c r="A302" s="114" t="s">
        <v>3330</v>
      </c>
      <c r="B302" s="115" t="s">
        <v>113</v>
      </c>
      <c r="C302" s="115" t="s">
        <v>2914</v>
      </c>
      <c r="D302" s="115" t="s">
        <v>3286</v>
      </c>
      <c r="E302" s="116" t="s">
        <v>3287</v>
      </c>
      <c r="F302" s="115" t="s">
        <v>1633</v>
      </c>
      <c r="G302" s="115" t="s">
        <v>552</v>
      </c>
      <c r="H302" s="115" t="s">
        <v>3288</v>
      </c>
      <c r="I302" s="116" t="s">
        <v>3289</v>
      </c>
      <c r="J302" s="115" t="s">
        <v>3290</v>
      </c>
      <c r="K302" s="115" t="s">
        <v>3154</v>
      </c>
      <c r="L302" s="115" t="s">
        <v>116</v>
      </c>
      <c r="M302" s="115" t="s">
        <v>3331</v>
      </c>
      <c r="N302" s="115" t="s">
        <v>3156</v>
      </c>
      <c r="O302" s="115" t="s">
        <v>954</v>
      </c>
      <c r="P302" s="115" t="s">
        <v>3331</v>
      </c>
      <c r="Q302" s="115" t="s">
        <v>3332</v>
      </c>
      <c r="R302" s="115" t="s">
        <v>3333</v>
      </c>
      <c r="S302" s="115" t="s">
        <v>3334</v>
      </c>
      <c r="T302" s="115" t="s">
        <v>3335</v>
      </c>
      <c r="U302" s="115" t="s">
        <v>3336</v>
      </c>
      <c r="V302" s="115" t="s">
        <v>3337</v>
      </c>
      <c r="W302" s="115" t="s">
        <v>149</v>
      </c>
      <c r="X302" s="115" t="s">
        <v>125</v>
      </c>
      <c r="Y302" s="115" t="s">
        <v>126</v>
      </c>
      <c r="Z302" s="117">
        <v>120</v>
      </c>
      <c r="AA302" s="115" t="s">
        <v>127</v>
      </c>
      <c r="AB302" s="115" t="s">
        <v>2313</v>
      </c>
      <c r="AC302" s="117">
        <v>0</v>
      </c>
      <c r="AD302" s="117">
        <v>80</v>
      </c>
      <c r="AE302" s="117">
        <v>40</v>
      </c>
      <c r="AF302" s="117">
        <v>0</v>
      </c>
      <c r="AG302" s="118"/>
      <c r="AH302" s="118" t="s">
        <v>3338</v>
      </c>
      <c r="AI302" s="118" t="s">
        <v>3339</v>
      </c>
      <c r="AJ302" s="115"/>
      <c r="AK302" s="115"/>
      <c r="AL302" s="115"/>
      <c r="AM302" s="116"/>
      <c r="AN302" s="119"/>
      <c r="AO302" s="120"/>
      <c r="AP302" s="116">
        <v>123</v>
      </c>
      <c r="AQ302" s="119">
        <v>1</v>
      </c>
      <c r="AR302" s="120" t="s">
        <v>135</v>
      </c>
      <c r="AS302" s="116"/>
      <c r="AT302" s="121">
        <v>1</v>
      </c>
      <c r="AU302" s="120" t="s">
        <v>135</v>
      </c>
      <c r="AV302" s="117">
        <v>123</v>
      </c>
      <c r="AW302" s="121">
        <v>1</v>
      </c>
      <c r="AX302" s="120" t="s">
        <v>135</v>
      </c>
      <c r="AY302" s="122">
        <v>21000000</v>
      </c>
      <c r="AZ302" s="122">
        <v>0</v>
      </c>
      <c r="BA302" s="122">
        <v>0</v>
      </c>
      <c r="BB302" s="122">
        <v>0</v>
      </c>
      <c r="BC302" s="122">
        <v>0</v>
      </c>
      <c r="BD302" s="122">
        <v>0</v>
      </c>
      <c r="BE302" s="122">
        <v>0</v>
      </c>
      <c r="BF302" s="122">
        <v>0</v>
      </c>
      <c r="BG302" s="122">
        <v>0</v>
      </c>
      <c r="BH302" s="122">
        <v>0</v>
      </c>
      <c r="BI302" s="122">
        <v>21000000</v>
      </c>
      <c r="BJ302" s="122">
        <v>21000000</v>
      </c>
      <c r="BK302" s="122">
        <v>0</v>
      </c>
      <c r="BL302" s="122">
        <v>0</v>
      </c>
      <c r="BM302" s="122">
        <v>0</v>
      </c>
      <c r="BN302" s="122">
        <v>0</v>
      </c>
      <c r="BO302" s="122">
        <v>0</v>
      </c>
      <c r="BP302" s="122">
        <v>0</v>
      </c>
      <c r="BQ302" s="122">
        <v>0</v>
      </c>
      <c r="BR302" s="122">
        <v>0</v>
      </c>
      <c r="BS302" s="122">
        <v>0</v>
      </c>
      <c r="BT302" s="122">
        <v>21000000</v>
      </c>
      <c r="BU302" s="122">
        <v>21000000</v>
      </c>
      <c r="BV302" s="122">
        <v>0</v>
      </c>
      <c r="BW302" s="122">
        <v>0</v>
      </c>
      <c r="BX302" s="122">
        <v>0</v>
      </c>
      <c r="BY302" s="122">
        <v>0</v>
      </c>
      <c r="BZ302" s="122">
        <v>0</v>
      </c>
      <c r="CA302" s="122">
        <v>0</v>
      </c>
      <c r="CB302" s="122">
        <v>0</v>
      </c>
      <c r="CC302" s="122">
        <v>0</v>
      </c>
      <c r="CD302" s="122">
        <v>0</v>
      </c>
      <c r="CE302" s="122">
        <v>21000000</v>
      </c>
      <c r="CF302" s="122">
        <v>21000000</v>
      </c>
      <c r="CG302" s="122">
        <v>0</v>
      </c>
      <c r="CH302" s="122">
        <v>0</v>
      </c>
      <c r="CI302" s="122">
        <v>0</v>
      </c>
      <c r="CJ302" s="122">
        <v>0</v>
      </c>
      <c r="CK302" s="122">
        <v>0</v>
      </c>
      <c r="CL302" s="122">
        <v>0</v>
      </c>
      <c r="CM302" s="122">
        <v>0</v>
      </c>
      <c r="CN302" s="122">
        <v>0</v>
      </c>
      <c r="CO302" s="122">
        <v>0</v>
      </c>
      <c r="CP302" s="122">
        <v>21000000</v>
      </c>
      <c r="CQ302" s="122">
        <v>84000000</v>
      </c>
      <c r="CR302" s="115"/>
      <c r="CS302" s="115"/>
    </row>
    <row r="303" spans="1:97" ht="70.349999999999994" hidden="1" customHeight="1" x14ac:dyDescent="0.25">
      <c r="A303" s="114" t="s">
        <v>3340</v>
      </c>
      <c r="B303" s="115" t="s">
        <v>103</v>
      </c>
      <c r="C303" s="115" t="s">
        <v>2914</v>
      </c>
      <c r="D303" s="115" t="s">
        <v>3286</v>
      </c>
      <c r="E303" s="116" t="s">
        <v>3287</v>
      </c>
      <c r="F303" s="115" t="s">
        <v>1633</v>
      </c>
      <c r="G303" s="115" t="s">
        <v>552</v>
      </c>
      <c r="H303" s="115" t="s">
        <v>3288</v>
      </c>
      <c r="I303" s="116" t="s">
        <v>3289</v>
      </c>
      <c r="J303" s="115" t="s">
        <v>3290</v>
      </c>
      <c r="K303" s="115" t="s">
        <v>3154</v>
      </c>
      <c r="L303" s="115" t="s">
        <v>116</v>
      </c>
      <c r="M303" s="115" t="s">
        <v>3331</v>
      </c>
      <c r="N303" s="115" t="s">
        <v>3156</v>
      </c>
      <c r="O303" s="115" t="s">
        <v>954</v>
      </c>
      <c r="P303" s="115" t="s">
        <v>3331</v>
      </c>
      <c r="Q303" s="115" t="s">
        <v>3332</v>
      </c>
      <c r="R303" s="115" t="s">
        <v>3341</v>
      </c>
      <c r="S303" s="115" t="s">
        <v>3342</v>
      </c>
      <c r="T303" s="115" t="s">
        <v>3343</v>
      </c>
      <c r="U303" s="115" t="s">
        <v>3344</v>
      </c>
      <c r="V303" s="115" t="s">
        <v>3345</v>
      </c>
      <c r="W303" s="115" t="s">
        <v>3346</v>
      </c>
      <c r="X303" s="115" t="s">
        <v>125</v>
      </c>
      <c r="Y303" s="115" t="s">
        <v>126</v>
      </c>
      <c r="Z303" s="117">
        <v>2</v>
      </c>
      <c r="AA303" s="115" t="s">
        <v>127</v>
      </c>
      <c r="AB303" s="115" t="s">
        <v>2313</v>
      </c>
      <c r="AC303" s="117">
        <v>0</v>
      </c>
      <c r="AD303" s="117">
        <v>1</v>
      </c>
      <c r="AE303" s="117">
        <v>1</v>
      </c>
      <c r="AF303" s="117">
        <v>0</v>
      </c>
      <c r="AG303" s="118"/>
      <c r="AH303" s="118" t="s">
        <v>3347</v>
      </c>
      <c r="AI303" s="118" t="s">
        <v>3348</v>
      </c>
      <c r="AJ303" s="115" t="s">
        <v>3349</v>
      </c>
      <c r="AK303" s="115"/>
      <c r="AL303" s="115"/>
      <c r="AM303" s="116"/>
      <c r="AN303" s="119"/>
      <c r="AO303" s="120"/>
      <c r="AP303" s="116">
        <v>5</v>
      </c>
      <c r="AQ303" s="119">
        <v>1</v>
      </c>
      <c r="AR303" s="120" t="s">
        <v>135</v>
      </c>
      <c r="AS303" s="116"/>
      <c r="AT303" s="121">
        <v>1</v>
      </c>
      <c r="AU303" s="120" t="s">
        <v>135</v>
      </c>
      <c r="AV303" s="117">
        <v>5</v>
      </c>
      <c r="AW303" s="121">
        <v>1</v>
      </c>
      <c r="AX303" s="120" t="s">
        <v>135</v>
      </c>
      <c r="AY303" s="122">
        <v>0</v>
      </c>
      <c r="AZ303" s="122">
        <v>0</v>
      </c>
      <c r="BA303" s="122">
        <v>0</v>
      </c>
      <c r="BB303" s="122">
        <v>0</v>
      </c>
      <c r="BC303" s="122">
        <v>0</v>
      </c>
      <c r="BD303" s="122">
        <v>0</v>
      </c>
      <c r="BE303" s="122">
        <v>0</v>
      </c>
      <c r="BF303" s="122">
        <v>0</v>
      </c>
      <c r="BG303" s="122">
        <v>0</v>
      </c>
      <c r="BH303" s="122">
        <v>0</v>
      </c>
      <c r="BI303" s="122">
        <v>0</v>
      </c>
      <c r="BJ303" s="122">
        <v>0</v>
      </c>
      <c r="BK303" s="122">
        <v>0</v>
      </c>
      <c r="BL303" s="122">
        <v>0</v>
      </c>
      <c r="BM303" s="122">
        <v>0</v>
      </c>
      <c r="BN303" s="122">
        <v>0</v>
      </c>
      <c r="BO303" s="122">
        <v>0</v>
      </c>
      <c r="BP303" s="122">
        <v>2000000000</v>
      </c>
      <c r="BQ303" s="122">
        <v>0</v>
      </c>
      <c r="BR303" s="122">
        <v>2000000000</v>
      </c>
      <c r="BS303" s="122">
        <v>0</v>
      </c>
      <c r="BT303" s="122">
        <v>4000000000</v>
      </c>
      <c r="BU303" s="122">
        <v>0</v>
      </c>
      <c r="BV303" s="122">
        <v>0</v>
      </c>
      <c r="BW303" s="122">
        <v>0</v>
      </c>
      <c r="BX303" s="122">
        <v>0</v>
      </c>
      <c r="BY303" s="122">
        <v>0</v>
      </c>
      <c r="BZ303" s="122">
        <v>0</v>
      </c>
      <c r="CA303" s="122">
        <v>0</v>
      </c>
      <c r="CB303" s="122">
        <v>0</v>
      </c>
      <c r="CC303" s="122">
        <v>4000000000</v>
      </c>
      <c r="CD303" s="122">
        <v>0</v>
      </c>
      <c r="CE303" s="122">
        <v>4000000000</v>
      </c>
      <c r="CF303" s="122">
        <v>0</v>
      </c>
      <c r="CG303" s="122">
        <v>0</v>
      </c>
      <c r="CH303" s="122">
        <v>0</v>
      </c>
      <c r="CI303" s="122">
        <v>0</v>
      </c>
      <c r="CJ303" s="122">
        <v>0</v>
      </c>
      <c r="CK303" s="122">
        <v>0</v>
      </c>
      <c r="CL303" s="122">
        <v>0</v>
      </c>
      <c r="CM303" s="122">
        <v>0</v>
      </c>
      <c r="CN303" s="122">
        <v>4000000000</v>
      </c>
      <c r="CO303" s="122">
        <v>0</v>
      </c>
      <c r="CP303" s="122">
        <v>4000000000</v>
      </c>
      <c r="CQ303" s="122">
        <v>12000000000</v>
      </c>
      <c r="CR303" s="115"/>
      <c r="CS303" s="115"/>
    </row>
    <row r="304" spans="1:97" ht="70.349999999999994" hidden="1" customHeight="1" x14ac:dyDescent="0.25">
      <c r="A304" s="114" t="s">
        <v>3350</v>
      </c>
      <c r="B304" s="115" t="s">
        <v>139</v>
      </c>
      <c r="C304" s="115" t="s">
        <v>2914</v>
      </c>
      <c r="D304" s="115" t="s">
        <v>3286</v>
      </c>
      <c r="E304" s="116" t="s">
        <v>3287</v>
      </c>
      <c r="F304" s="115" t="s">
        <v>1633</v>
      </c>
      <c r="G304" s="115" t="s">
        <v>552</v>
      </c>
      <c r="H304" s="115" t="s">
        <v>3288</v>
      </c>
      <c r="I304" s="116" t="s">
        <v>3289</v>
      </c>
      <c r="J304" s="115" t="s">
        <v>3290</v>
      </c>
      <c r="K304" s="115" t="s">
        <v>3154</v>
      </c>
      <c r="L304" s="115" t="s">
        <v>116</v>
      </c>
      <c r="M304" s="115" t="s">
        <v>3331</v>
      </c>
      <c r="N304" s="115" t="s">
        <v>3156</v>
      </c>
      <c r="O304" s="115" t="s">
        <v>954</v>
      </c>
      <c r="P304" s="115" t="s">
        <v>3331</v>
      </c>
      <c r="Q304" s="115" t="s">
        <v>3332</v>
      </c>
      <c r="R304" s="115" t="s">
        <v>3351</v>
      </c>
      <c r="S304" s="115" t="s">
        <v>3352</v>
      </c>
      <c r="T304" s="115" t="s">
        <v>3353</v>
      </c>
      <c r="U304" s="115" t="s">
        <v>3354</v>
      </c>
      <c r="V304" s="115" t="s">
        <v>3355</v>
      </c>
      <c r="W304" s="115" t="s">
        <v>454</v>
      </c>
      <c r="X304" s="115" t="s">
        <v>125</v>
      </c>
      <c r="Y304" s="115" t="s">
        <v>126</v>
      </c>
      <c r="Z304" s="117">
        <v>4</v>
      </c>
      <c r="AA304" s="115" t="s">
        <v>127</v>
      </c>
      <c r="AB304" s="115" t="s">
        <v>2313</v>
      </c>
      <c r="AC304" s="117">
        <v>0</v>
      </c>
      <c r="AD304" s="117">
        <v>1</v>
      </c>
      <c r="AE304" s="117">
        <v>2</v>
      </c>
      <c r="AF304" s="117">
        <v>1</v>
      </c>
      <c r="AG304" s="118"/>
      <c r="AH304" s="118" t="s">
        <v>3356</v>
      </c>
      <c r="AI304" s="118" t="s">
        <v>3357</v>
      </c>
      <c r="AJ304" s="115" t="s">
        <v>3358</v>
      </c>
      <c r="AK304" s="115" t="s">
        <v>3359</v>
      </c>
      <c r="AL304" s="115"/>
      <c r="AM304" s="116"/>
      <c r="AN304" s="119"/>
      <c r="AO304" s="120"/>
      <c r="AP304" s="116">
        <v>3</v>
      </c>
      <c r="AQ304" s="119">
        <v>1</v>
      </c>
      <c r="AR304" s="120" t="s">
        <v>135</v>
      </c>
      <c r="AS304" s="116">
        <v>2</v>
      </c>
      <c r="AT304" s="121">
        <v>1</v>
      </c>
      <c r="AU304" s="120" t="s">
        <v>135</v>
      </c>
      <c r="AV304" s="117">
        <v>5</v>
      </c>
      <c r="AW304" s="121">
        <v>1</v>
      </c>
      <c r="AX304" s="120" t="s">
        <v>135</v>
      </c>
      <c r="AY304" s="122">
        <v>25000000</v>
      </c>
      <c r="AZ304" s="122">
        <v>0</v>
      </c>
      <c r="BA304" s="122">
        <v>0</v>
      </c>
      <c r="BB304" s="122">
        <v>0</v>
      </c>
      <c r="BC304" s="122">
        <v>0</v>
      </c>
      <c r="BD304" s="122">
        <v>0</v>
      </c>
      <c r="BE304" s="122">
        <v>0</v>
      </c>
      <c r="BF304" s="122">
        <v>0</v>
      </c>
      <c r="BG304" s="122">
        <v>0</v>
      </c>
      <c r="BH304" s="122">
        <v>0</v>
      </c>
      <c r="BI304" s="122">
        <v>25000000</v>
      </c>
      <c r="BJ304" s="122">
        <v>25000000</v>
      </c>
      <c r="BK304" s="122">
        <v>0</v>
      </c>
      <c r="BL304" s="122">
        <v>0</v>
      </c>
      <c r="BM304" s="122">
        <v>0</v>
      </c>
      <c r="BN304" s="122">
        <v>0</v>
      </c>
      <c r="BO304" s="122">
        <v>0</v>
      </c>
      <c r="BP304" s="122">
        <v>0</v>
      </c>
      <c r="BQ304" s="122">
        <v>0</v>
      </c>
      <c r="BR304" s="122">
        <v>0</v>
      </c>
      <c r="BS304" s="122">
        <v>0</v>
      </c>
      <c r="BT304" s="122">
        <v>25000000</v>
      </c>
      <c r="BU304" s="122">
        <v>25000000</v>
      </c>
      <c r="BV304" s="122">
        <v>0</v>
      </c>
      <c r="BW304" s="122">
        <v>0</v>
      </c>
      <c r="BX304" s="122">
        <v>0</v>
      </c>
      <c r="BY304" s="122">
        <v>0</v>
      </c>
      <c r="BZ304" s="122">
        <v>0</v>
      </c>
      <c r="CA304" s="122">
        <v>0</v>
      </c>
      <c r="CB304" s="122">
        <v>0</v>
      </c>
      <c r="CC304" s="122">
        <v>0</v>
      </c>
      <c r="CD304" s="122">
        <v>0</v>
      </c>
      <c r="CE304" s="122">
        <v>25000000</v>
      </c>
      <c r="CF304" s="122">
        <v>25000000</v>
      </c>
      <c r="CG304" s="122">
        <v>0</v>
      </c>
      <c r="CH304" s="122">
        <v>0</v>
      </c>
      <c r="CI304" s="122">
        <v>0</v>
      </c>
      <c r="CJ304" s="122">
        <v>0</v>
      </c>
      <c r="CK304" s="122">
        <v>0</v>
      </c>
      <c r="CL304" s="122">
        <v>0</v>
      </c>
      <c r="CM304" s="122">
        <v>0</v>
      </c>
      <c r="CN304" s="122">
        <v>0</v>
      </c>
      <c r="CO304" s="122">
        <v>0</v>
      </c>
      <c r="CP304" s="122">
        <v>25000000</v>
      </c>
      <c r="CQ304" s="122">
        <v>100000000</v>
      </c>
      <c r="CR304" s="115"/>
      <c r="CS304" s="115"/>
    </row>
    <row r="305" spans="1:97" ht="70.349999999999994" hidden="1" customHeight="1" x14ac:dyDescent="0.25">
      <c r="A305" s="114" t="s">
        <v>3360</v>
      </c>
      <c r="B305" s="115" t="s">
        <v>179</v>
      </c>
      <c r="C305" s="115" t="s">
        <v>2914</v>
      </c>
      <c r="D305" s="115" t="s">
        <v>3286</v>
      </c>
      <c r="E305" s="116" t="s">
        <v>3287</v>
      </c>
      <c r="F305" s="115" t="s">
        <v>1633</v>
      </c>
      <c r="G305" s="115" t="s">
        <v>552</v>
      </c>
      <c r="H305" s="115" t="s">
        <v>3288</v>
      </c>
      <c r="I305" s="116" t="s">
        <v>3289</v>
      </c>
      <c r="J305" s="115" t="s">
        <v>3290</v>
      </c>
      <c r="K305" s="115" t="s">
        <v>3154</v>
      </c>
      <c r="L305" s="115" t="s">
        <v>116</v>
      </c>
      <c r="M305" s="115" t="s">
        <v>3331</v>
      </c>
      <c r="N305" s="115" t="s">
        <v>3156</v>
      </c>
      <c r="O305" s="115" t="s">
        <v>954</v>
      </c>
      <c r="P305" s="115" t="s">
        <v>3331</v>
      </c>
      <c r="Q305" s="115" t="s">
        <v>3332</v>
      </c>
      <c r="R305" s="115" t="s">
        <v>3333</v>
      </c>
      <c r="S305" s="115" t="s">
        <v>3361</v>
      </c>
      <c r="T305" s="115" t="s">
        <v>3362</v>
      </c>
      <c r="U305" s="115" t="s">
        <v>3363</v>
      </c>
      <c r="V305" s="115" t="s">
        <v>3364</v>
      </c>
      <c r="W305" s="115" t="s">
        <v>674</v>
      </c>
      <c r="X305" s="115" t="s">
        <v>125</v>
      </c>
      <c r="Y305" s="115" t="s">
        <v>126</v>
      </c>
      <c r="Z305" s="117">
        <v>26</v>
      </c>
      <c r="AA305" s="115" t="s">
        <v>127</v>
      </c>
      <c r="AB305" s="115" t="s">
        <v>2313</v>
      </c>
      <c r="AC305" s="117">
        <v>0</v>
      </c>
      <c r="AD305" s="117">
        <v>0</v>
      </c>
      <c r="AE305" s="117">
        <v>13</v>
      </c>
      <c r="AF305" s="117">
        <v>13</v>
      </c>
      <c r="AG305" s="118"/>
      <c r="AH305" s="118" t="s">
        <v>3365</v>
      </c>
      <c r="AI305" s="118" t="s">
        <v>3366</v>
      </c>
      <c r="AJ305" s="115"/>
      <c r="AK305" s="115"/>
      <c r="AL305" s="115" t="s">
        <v>3367</v>
      </c>
      <c r="AM305" s="116"/>
      <c r="AN305" s="119"/>
      <c r="AO305" s="120"/>
      <c r="AP305" s="116">
        <v>33</v>
      </c>
      <c r="AQ305" s="119">
        <v>1</v>
      </c>
      <c r="AR305" s="120" t="s">
        <v>135</v>
      </c>
      <c r="AS305" s="116"/>
      <c r="AT305" s="121">
        <v>1</v>
      </c>
      <c r="AU305" s="120" t="s">
        <v>135</v>
      </c>
      <c r="AV305" s="117">
        <v>33</v>
      </c>
      <c r="AW305" s="121">
        <v>1</v>
      </c>
      <c r="AX305" s="120" t="s">
        <v>135</v>
      </c>
      <c r="AY305" s="122">
        <v>0</v>
      </c>
      <c r="AZ305" s="122">
        <v>0</v>
      </c>
      <c r="BA305" s="122">
        <v>0</v>
      </c>
      <c r="BB305" s="122">
        <v>0</v>
      </c>
      <c r="BC305" s="122">
        <v>0</v>
      </c>
      <c r="BD305" s="122">
        <v>0</v>
      </c>
      <c r="BE305" s="122">
        <v>0</v>
      </c>
      <c r="BF305" s="122">
        <v>0</v>
      </c>
      <c r="BG305" s="122">
        <v>0</v>
      </c>
      <c r="BH305" s="122">
        <v>0</v>
      </c>
      <c r="BI305" s="122">
        <v>0</v>
      </c>
      <c r="BJ305" s="122">
        <v>26000000</v>
      </c>
      <c r="BK305" s="122">
        <v>0</v>
      </c>
      <c r="BL305" s="122">
        <v>0</v>
      </c>
      <c r="BM305" s="122">
        <v>0</v>
      </c>
      <c r="BN305" s="122">
        <v>0</v>
      </c>
      <c r="BO305" s="122">
        <v>0</v>
      </c>
      <c r="BP305" s="122">
        <v>0</v>
      </c>
      <c r="BQ305" s="122">
        <v>0</v>
      </c>
      <c r="BR305" s="122">
        <v>0</v>
      </c>
      <c r="BS305" s="122">
        <v>0</v>
      </c>
      <c r="BT305" s="122">
        <v>26000000</v>
      </c>
      <c r="BU305" s="122">
        <v>19000000</v>
      </c>
      <c r="BV305" s="122">
        <v>0</v>
      </c>
      <c r="BW305" s="122">
        <v>0</v>
      </c>
      <c r="BX305" s="122">
        <v>0</v>
      </c>
      <c r="BY305" s="122">
        <v>0</v>
      </c>
      <c r="BZ305" s="122">
        <v>0</v>
      </c>
      <c r="CA305" s="122">
        <v>0</v>
      </c>
      <c r="CB305" s="122">
        <v>0</v>
      </c>
      <c r="CC305" s="122">
        <v>0</v>
      </c>
      <c r="CD305" s="122">
        <v>0</v>
      </c>
      <c r="CE305" s="122">
        <v>19000000</v>
      </c>
      <c r="CF305" s="122">
        <v>35000000</v>
      </c>
      <c r="CG305" s="122">
        <v>0</v>
      </c>
      <c r="CH305" s="122">
        <v>0</v>
      </c>
      <c r="CI305" s="122">
        <v>0</v>
      </c>
      <c r="CJ305" s="122">
        <v>0</v>
      </c>
      <c r="CK305" s="122">
        <v>0</v>
      </c>
      <c r="CL305" s="122">
        <v>0</v>
      </c>
      <c r="CM305" s="122">
        <v>0</v>
      </c>
      <c r="CN305" s="122">
        <v>0</v>
      </c>
      <c r="CO305" s="122">
        <v>0</v>
      </c>
      <c r="CP305" s="122">
        <v>35000000</v>
      </c>
      <c r="CQ305" s="122">
        <v>80000000</v>
      </c>
      <c r="CR305" s="115"/>
      <c r="CS305" s="115"/>
    </row>
    <row r="306" spans="1:97" ht="70.349999999999994" hidden="1" customHeight="1" x14ac:dyDescent="0.25">
      <c r="A306" s="114" t="s">
        <v>3368</v>
      </c>
      <c r="B306" s="115" t="s">
        <v>113</v>
      </c>
      <c r="C306" s="115" t="s">
        <v>2914</v>
      </c>
      <c r="D306" s="115" t="s">
        <v>3369</v>
      </c>
      <c r="E306" s="116" t="s">
        <v>3370</v>
      </c>
      <c r="F306" s="115" t="s">
        <v>1633</v>
      </c>
      <c r="G306" s="115" t="s">
        <v>3209</v>
      </c>
      <c r="H306" s="115" t="s">
        <v>3210</v>
      </c>
      <c r="I306" s="116" t="s">
        <v>3371</v>
      </c>
      <c r="J306" s="115" t="s">
        <v>3372</v>
      </c>
      <c r="K306" s="115" t="s">
        <v>3154</v>
      </c>
      <c r="L306" s="115" t="s">
        <v>1434</v>
      </c>
      <c r="M306" s="115" t="s">
        <v>3373</v>
      </c>
      <c r="N306" s="115" t="s">
        <v>3156</v>
      </c>
      <c r="O306" s="115" t="s">
        <v>954</v>
      </c>
      <c r="P306" s="115" t="s">
        <v>3374</v>
      </c>
      <c r="Q306" s="115" t="s">
        <v>3375</v>
      </c>
      <c r="R306" s="115" t="s">
        <v>3376</v>
      </c>
      <c r="S306" s="115" t="s">
        <v>3377</v>
      </c>
      <c r="T306" s="115" t="s">
        <v>3378</v>
      </c>
      <c r="U306" s="115" t="s">
        <v>3379</v>
      </c>
      <c r="V306" s="115" t="s">
        <v>3380</v>
      </c>
      <c r="W306" s="115" t="s">
        <v>3381</v>
      </c>
      <c r="X306" s="115" t="s">
        <v>125</v>
      </c>
      <c r="Y306" s="115" t="s">
        <v>3222</v>
      </c>
      <c r="Z306" s="117">
        <v>200</v>
      </c>
      <c r="AA306" s="115" t="s">
        <v>127</v>
      </c>
      <c r="AB306" s="115" t="s">
        <v>2313</v>
      </c>
      <c r="AC306" s="117">
        <v>0</v>
      </c>
      <c r="AD306" s="117">
        <v>0</v>
      </c>
      <c r="AE306" s="117">
        <v>0</v>
      </c>
      <c r="AF306" s="117">
        <v>200</v>
      </c>
      <c r="AG306" s="118"/>
      <c r="AH306" s="118"/>
      <c r="AI306" s="118"/>
      <c r="AJ306" s="115"/>
      <c r="AK306" s="115"/>
      <c r="AL306" s="115" t="s">
        <v>3382</v>
      </c>
      <c r="AM306" s="116"/>
      <c r="AN306" s="119"/>
      <c r="AO306" s="120"/>
      <c r="AP306" s="116"/>
      <c r="AQ306" s="119"/>
      <c r="AR306" s="120"/>
      <c r="AS306" s="116"/>
      <c r="AT306" s="121"/>
      <c r="AU306" s="120"/>
      <c r="AV306" s="117">
        <v>0</v>
      </c>
      <c r="AW306" s="121">
        <v>0</v>
      </c>
      <c r="AX306" s="120" t="s">
        <v>175</v>
      </c>
      <c r="AY306" s="122">
        <v>0</v>
      </c>
      <c r="AZ306" s="122">
        <v>0</v>
      </c>
      <c r="BA306" s="122">
        <v>0</v>
      </c>
      <c r="BB306" s="122">
        <v>0</v>
      </c>
      <c r="BC306" s="122">
        <v>0</v>
      </c>
      <c r="BD306" s="122">
        <v>0</v>
      </c>
      <c r="BE306" s="122">
        <v>0</v>
      </c>
      <c r="BF306" s="122">
        <v>0</v>
      </c>
      <c r="BG306" s="122">
        <v>0</v>
      </c>
      <c r="BH306" s="122">
        <v>0</v>
      </c>
      <c r="BI306" s="122">
        <v>0</v>
      </c>
      <c r="BJ306" s="122">
        <v>0</v>
      </c>
      <c r="BK306" s="122">
        <v>0</v>
      </c>
      <c r="BL306" s="122">
        <v>0</v>
      </c>
      <c r="BM306" s="122">
        <v>0</v>
      </c>
      <c r="BN306" s="122">
        <v>0</v>
      </c>
      <c r="BO306" s="122">
        <v>0</v>
      </c>
      <c r="BP306" s="122">
        <v>0</v>
      </c>
      <c r="BQ306" s="122">
        <v>0</v>
      </c>
      <c r="BR306" s="122">
        <v>0</v>
      </c>
      <c r="BS306" s="122">
        <v>500000000</v>
      </c>
      <c r="BT306" s="122">
        <v>500000000</v>
      </c>
      <c r="BU306" s="122">
        <v>0</v>
      </c>
      <c r="BV306" s="122">
        <v>0</v>
      </c>
      <c r="BW306" s="122">
        <v>0</v>
      </c>
      <c r="BX306" s="122">
        <v>0</v>
      </c>
      <c r="BY306" s="122">
        <v>0</v>
      </c>
      <c r="BZ306" s="122">
        <v>0</v>
      </c>
      <c r="CA306" s="122">
        <v>0</v>
      </c>
      <c r="CB306" s="122">
        <v>0</v>
      </c>
      <c r="CC306" s="122">
        <v>0</v>
      </c>
      <c r="CD306" s="122">
        <v>8000000000</v>
      </c>
      <c r="CE306" s="122">
        <v>8000000000</v>
      </c>
      <c r="CF306" s="122">
        <v>0</v>
      </c>
      <c r="CG306" s="122">
        <v>0</v>
      </c>
      <c r="CH306" s="122">
        <v>0</v>
      </c>
      <c r="CI306" s="122">
        <v>0</v>
      </c>
      <c r="CJ306" s="122">
        <v>0</v>
      </c>
      <c r="CK306" s="122">
        <v>0</v>
      </c>
      <c r="CL306" s="122">
        <v>0</v>
      </c>
      <c r="CM306" s="122">
        <v>0</v>
      </c>
      <c r="CN306" s="122">
        <v>0</v>
      </c>
      <c r="CO306" s="122">
        <v>0</v>
      </c>
      <c r="CP306" s="122">
        <v>0</v>
      </c>
      <c r="CQ306" s="122">
        <v>8500000000</v>
      </c>
      <c r="CR306" s="115"/>
      <c r="CS306" s="115"/>
    </row>
    <row r="307" spans="1:97" ht="70.349999999999994" hidden="1" customHeight="1" x14ac:dyDescent="0.25">
      <c r="A307" s="114" t="s">
        <v>3383</v>
      </c>
      <c r="B307" s="115" t="s">
        <v>103</v>
      </c>
      <c r="C307" s="115" t="s">
        <v>2914</v>
      </c>
      <c r="D307" s="115" t="s">
        <v>3384</v>
      </c>
      <c r="E307" s="116" t="s">
        <v>1632</v>
      </c>
      <c r="F307" s="115" t="s">
        <v>1633</v>
      </c>
      <c r="G307" s="115" t="s">
        <v>3385</v>
      </c>
      <c r="H307" s="115" t="s">
        <v>523</v>
      </c>
      <c r="I307" s="116" t="s">
        <v>3386</v>
      </c>
      <c r="J307" s="115" t="s">
        <v>3387</v>
      </c>
      <c r="K307" s="115" t="s">
        <v>3154</v>
      </c>
      <c r="L307" s="115" t="s">
        <v>1434</v>
      </c>
      <c r="M307" s="115" t="s">
        <v>3373</v>
      </c>
      <c r="N307" s="115" t="s">
        <v>3156</v>
      </c>
      <c r="O307" s="115" t="s">
        <v>954</v>
      </c>
      <c r="P307" s="115" t="s">
        <v>3388</v>
      </c>
      <c r="Q307" s="115" t="s">
        <v>3389</v>
      </c>
      <c r="R307" s="115" t="s">
        <v>3390</v>
      </c>
      <c r="S307" s="115" t="s">
        <v>3391</v>
      </c>
      <c r="T307" s="115" t="s">
        <v>3392</v>
      </c>
      <c r="U307" s="115" t="s">
        <v>3393</v>
      </c>
      <c r="V307" s="115" t="s">
        <v>3394</v>
      </c>
      <c r="W307" s="115" t="s">
        <v>367</v>
      </c>
      <c r="X307" s="115" t="s">
        <v>125</v>
      </c>
      <c r="Y307" s="115" t="s">
        <v>126</v>
      </c>
      <c r="Z307" s="117">
        <v>2</v>
      </c>
      <c r="AA307" s="115" t="s">
        <v>127</v>
      </c>
      <c r="AB307" s="115" t="s">
        <v>2313</v>
      </c>
      <c r="AC307" s="117">
        <v>0</v>
      </c>
      <c r="AD307" s="117">
        <v>1</v>
      </c>
      <c r="AE307" s="117">
        <v>1</v>
      </c>
      <c r="AF307" s="117">
        <v>0</v>
      </c>
      <c r="AG307" s="118"/>
      <c r="AH307" s="118" t="s">
        <v>3395</v>
      </c>
      <c r="AI307" s="118" t="s">
        <v>3396</v>
      </c>
      <c r="AJ307" s="115" t="s">
        <v>3397</v>
      </c>
      <c r="AK307" s="115"/>
      <c r="AL307" s="115"/>
      <c r="AM307" s="116"/>
      <c r="AN307" s="119"/>
      <c r="AO307" s="120"/>
      <c r="AP307" s="116">
        <v>8</v>
      </c>
      <c r="AQ307" s="119">
        <v>1</v>
      </c>
      <c r="AR307" s="120" t="s">
        <v>135</v>
      </c>
      <c r="AS307" s="116"/>
      <c r="AT307" s="121">
        <v>1</v>
      </c>
      <c r="AU307" s="120" t="s">
        <v>135</v>
      </c>
      <c r="AV307" s="117">
        <v>8</v>
      </c>
      <c r="AW307" s="121">
        <v>1</v>
      </c>
      <c r="AX307" s="120" t="s">
        <v>135</v>
      </c>
      <c r="AY307" s="122">
        <v>6000000</v>
      </c>
      <c r="AZ307" s="122">
        <v>0</v>
      </c>
      <c r="BA307" s="122">
        <v>0</v>
      </c>
      <c r="BB307" s="122">
        <v>0</v>
      </c>
      <c r="BC307" s="122">
        <v>0</v>
      </c>
      <c r="BD307" s="122">
        <v>0</v>
      </c>
      <c r="BE307" s="122">
        <v>0</v>
      </c>
      <c r="BF307" s="122">
        <v>0</v>
      </c>
      <c r="BG307" s="122">
        <v>0</v>
      </c>
      <c r="BH307" s="122">
        <v>0</v>
      </c>
      <c r="BI307" s="122">
        <v>6000000</v>
      </c>
      <c r="BJ307" s="122">
        <v>6000000</v>
      </c>
      <c r="BK307" s="122">
        <v>0</v>
      </c>
      <c r="BL307" s="122">
        <v>0</v>
      </c>
      <c r="BM307" s="122">
        <v>0</v>
      </c>
      <c r="BN307" s="122">
        <v>0</v>
      </c>
      <c r="BO307" s="122">
        <v>0</v>
      </c>
      <c r="BP307" s="122">
        <v>0</v>
      </c>
      <c r="BQ307" s="122">
        <v>0</v>
      </c>
      <c r="BR307" s="122">
        <v>0</v>
      </c>
      <c r="BS307" s="122">
        <v>0</v>
      </c>
      <c r="BT307" s="122">
        <v>6000000</v>
      </c>
      <c r="BU307" s="122">
        <v>6000000</v>
      </c>
      <c r="BV307" s="122">
        <v>0</v>
      </c>
      <c r="BW307" s="122">
        <v>0</v>
      </c>
      <c r="BX307" s="122">
        <v>0</v>
      </c>
      <c r="BY307" s="122">
        <v>0</v>
      </c>
      <c r="BZ307" s="122">
        <v>0</v>
      </c>
      <c r="CA307" s="122">
        <v>0</v>
      </c>
      <c r="CB307" s="122">
        <v>0</v>
      </c>
      <c r="CC307" s="122">
        <v>0</v>
      </c>
      <c r="CD307" s="122">
        <v>0</v>
      </c>
      <c r="CE307" s="122">
        <v>6000000</v>
      </c>
      <c r="CF307" s="122">
        <v>6000000</v>
      </c>
      <c r="CG307" s="122">
        <v>0</v>
      </c>
      <c r="CH307" s="122">
        <v>0</v>
      </c>
      <c r="CI307" s="122">
        <v>0</v>
      </c>
      <c r="CJ307" s="122">
        <v>0</v>
      </c>
      <c r="CK307" s="122">
        <v>0</v>
      </c>
      <c r="CL307" s="122">
        <v>0</v>
      </c>
      <c r="CM307" s="122">
        <v>0</v>
      </c>
      <c r="CN307" s="122">
        <v>0</v>
      </c>
      <c r="CO307" s="122">
        <v>0</v>
      </c>
      <c r="CP307" s="122">
        <v>6000000</v>
      </c>
      <c r="CQ307" s="122">
        <v>24000000</v>
      </c>
      <c r="CR307" s="115"/>
      <c r="CS307" s="115"/>
    </row>
    <row r="308" spans="1:97" ht="70.349999999999994" hidden="1" customHeight="1" x14ac:dyDescent="0.25">
      <c r="A308" s="114" t="s">
        <v>3398</v>
      </c>
      <c r="B308" s="115" t="s">
        <v>139</v>
      </c>
      <c r="C308" s="115" t="s">
        <v>2914</v>
      </c>
      <c r="D308" s="115" t="s">
        <v>3384</v>
      </c>
      <c r="E308" s="116" t="s">
        <v>1632</v>
      </c>
      <c r="F308" s="115" t="s">
        <v>1633</v>
      </c>
      <c r="G308" s="115" t="s">
        <v>3385</v>
      </c>
      <c r="H308" s="115" t="s">
        <v>523</v>
      </c>
      <c r="I308" s="116" t="s">
        <v>3386</v>
      </c>
      <c r="J308" s="115" t="s">
        <v>3387</v>
      </c>
      <c r="K308" s="115" t="s">
        <v>3154</v>
      </c>
      <c r="L308" s="115" t="s">
        <v>1434</v>
      </c>
      <c r="M308" s="115" t="s">
        <v>3373</v>
      </c>
      <c r="N308" s="115" t="s">
        <v>3156</v>
      </c>
      <c r="O308" s="115" t="s">
        <v>954</v>
      </c>
      <c r="P308" s="115" t="s">
        <v>3388</v>
      </c>
      <c r="Q308" s="115" t="s">
        <v>3389</v>
      </c>
      <c r="R308" s="115" t="s">
        <v>3399</v>
      </c>
      <c r="S308" s="115" t="s">
        <v>3400</v>
      </c>
      <c r="T308" s="115" t="s">
        <v>3401</v>
      </c>
      <c r="U308" s="115" t="s">
        <v>3402</v>
      </c>
      <c r="V308" s="115" t="s">
        <v>3403</v>
      </c>
      <c r="W308" s="115" t="s">
        <v>293</v>
      </c>
      <c r="X308" s="115" t="s">
        <v>125</v>
      </c>
      <c r="Y308" s="115" t="s">
        <v>126</v>
      </c>
      <c r="Z308" s="117">
        <v>1</v>
      </c>
      <c r="AA308" s="115" t="s">
        <v>127</v>
      </c>
      <c r="AB308" s="115" t="s">
        <v>2313</v>
      </c>
      <c r="AC308" s="117">
        <v>0</v>
      </c>
      <c r="AD308" s="117">
        <v>0</v>
      </c>
      <c r="AE308" s="117">
        <v>1</v>
      </c>
      <c r="AF308" s="117">
        <v>0</v>
      </c>
      <c r="AG308" s="118"/>
      <c r="AH308" s="118"/>
      <c r="AI308" s="118"/>
      <c r="AJ308" s="115" t="s">
        <v>3404</v>
      </c>
      <c r="AK308" s="115"/>
      <c r="AL308" s="115"/>
      <c r="AM308" s="116"/>
      <c r="AN308" s="119"/>
      <c r="AO308" s="120"/>
      <c r="AP308" s="116"/>
      <c r="AQ308" s="119"/>
      <c r="AR308" s="120"/>
      <c r="AS308" s="116"/>
      <c r="AT308" s="121">
        <v>0</v>
      </c>
      <c r="AU308" s="120" t="s">
        <v>175</v>
      </c>
      <c r="AV308" s="117">
        <v>0</v>
      </c>
      <c r="AW308" s="121">
        <v>0</v>
      </c>
      <c r="AX308" s="120" t="s">
        <v>175</v>
      </c>
      <c r="AY308" s="122">
        <v>0</v>
      </c>
      <c r="AZ308" s="122">
        <v>0</v>
      </c>
      <c r="BA308" s="122">
        <v>0</v>
      </c>
      <c r="BB308" s="122">
        <v>0</v>
      </c>
      <c r="BC308" s="122">
        <v>0</v>
      </c>
      <c r="BD308" s="122">
        <v>0</v>
      </c>
      <c r="BE308" s="122">
        <v>0</v>
      </c>
      <c r="BF308" s="122">
        <v>0</v>
      </c>
      <c r="BG308" s="122">
        <v>0</v>
      </c>
      <c r="BH308" s="122">
        <v>0</v>
      </c>
      <c r="BI308" s="122">
        <v>0</v>
      </c>
      <c r="BJ308" s="122">
        <v>0</v>
      </c>
      <c r="BK308" s="122">
        <v>0</v>
      </c>
      <c r="BL308" s="122">
        <v>0</v>
      </c>
      <c r="BM308" s="122">
        <v>0</v>
      </c>
      <c r="BN308" s="122">
        <v>0</v>
      </c>
      <c r="BO308" s="122">
        <v>0</v>
      </c>
      <c r="BP308" s="122">
        <v>0</v>
      </c>
      <c r="BQ308" s="122">
        <v>0</v>
      </c>
      <c r="BR308" s="122">
        <v>500000000</v>
      </c>
      <c r="BS308" s="122">
        <v>0</v>
      </c>
      <c r="BT308" s="122">
        <v>500000000</v>
      </c>
      <c r="BU308" s="122">
        <v>0</v>
      </c>
      <c r="BV308" s="122">
        <v>0</v>
      </c>
      <c r="BW308" s="122">
        <v>0</v>
      </c>
      <c r="BX308" s="122">
        <v>0</v>
      </c>
      <c r="BY308" s="122">
        <v>0</v>
      </c>
      <c r="BZ308" s="122">
        <v>0</v>
      </c>
      <c r="CA308" s="122">
        <v>0</v>
      </c>
      <c r="CB308" s="122">
        <v>0</v>
      </c>
      <c r="CC308" s="122">
        <v>500000000</v>
      </c>
      <c r="CD308" s="122">
        <v>0</v>
      </c>
      <c r="CE308" s="122">
        <v>500000000</v>
      </c>
      <c r="CF308" s="122">
        <v>0</v>
      </c>
      <c r="CG308" s="122">
        <v>0</v>
      </c>
      <c r="CH308" s="122">
        <v>0</v>
      </c>
      <c r="CI308" s="122">
        <v>0</v>
      </c>
      <c r="CJ308" s="122">
        <v>0</v>
      </c>
      <c r="CK308" s="122">
        <v>0</v>
      </c>
      <c r="CL308" s="122">
        <v>550000000</v>
      </c>
      <c r="CM308" s="122">
        <v>0</v>
      </c>
      <c r="CN308" s="122">
        <v>500000000</v>
      </c>
      <c r="CO308" s="122">
        <v>0</v>
      </c>
      <c r="CP308" s="122">
        <v>1050000000</v>
      </c>
      <c r="CQ308" s="122">
        <v>2050000000</v>
      </c>
      <c r="CR308" s="115"/>
      <c r="CS308" s="115"/>
    </row>
    <row r="309" spans="1:97" ht="70.349999999999994" hidden="1" customHeight="1" x14ac:dyDescent="0.25">
      <c r="A309" s="114" t="s">
        <v>3405</v>
      </c>
      <c r="B309" s="115" t="s">
        <v>179</v>
      </c>
      <c r="C309" s="115" t="s">
        <v>2914</v>
      </c>
      <c r="D309" s="115" t="s">
        <v>3384</v>
      </c>
      <c r="E309" s="116" t="s">
        <v>1632</v>
      </c>
      <c r="F309" s="115" t="s">
        <v>1633</v>
      </c>
      <c r="G309" s="115" t="s">
        <v>3385</v>
      </c>
      <c r="H309" s="115" t="s">
        <v>523</v>
      </c>
      <c r="I309" s="116" t="s">
        <v>3386</v>
      </c>
      <c r="J309" s="115" t="s">
        <v>3387</v>
      </c>
      <c r="K309" s="115" t="s">
        <v>3154</v>
      </c>
      <c r="L309" s="115" t="s">
        <v>1434</v>
      </c>
      <c r="M309" s="115" t="s">
        <v>3373</v>
      </c>
      <c r="N309" s="115" t="s">
        <v>3156</v>
      </c>
      <c r="O309" s="115" t="s">
        <v>954</v>
      </c>
      <c r="P309" s="115" t="s">
        <v>3388</v>
      </c>
      <c r="Q309" s="115" t="s">
        <v>3389</v>
      </c>
      <c r="R309" s="115" t="s">
        <v>3406</v>
      </c>
      <c r="S309" s="115" t="s">
        <v>3407</v>
      </c>
      <c r="T309" s="115" t="s">
        <v>257</v>
      </c>
      <c r="U309" s="115" t="s">
        <v>3408</v>
      </c>
      <c r="V309" s="115" t="s">
        <v>3409</v>
      </c>
      <c r="W309" s="115" t="s">
        <v>149</v>
      </c>
      <c r="X309" s="115" t="s">
        <v>125</v>
      </c>
      <c r="Y309" s="115" t="s">
        <v>126</v>
      </c>
      <c r="Z309" s="117">
        <v>120</v>
      </c>
      <c r="AA309" s="115" t="s">
        <v>127</v>
      </c>
      <c r="AB309" s="115" t="s">
        <v>2313</v>
      </c>
      <c r="AC309" s="117">
        <v>0</v>
      </c>
      <c r="AD309" s="117">
        <v>120</v>
      </c>
      <c r="AE309" s="117">
        <v>0</v>
      </c>
      <c r="AF309" s="117">
        <v>0</v>
      </c>
      <c r="AG309" s="118" t="s">
        <v>3410</v>
      </c>
      <c r="AH309" s="118" t="s">
        <v>3411</v>
      </c>
      <c r="AI309" s="118" t="s">
        <v>3412</v>
      </c>
      <c r="AJ309" s="115" t="s">
        <v>3413</v>
      </c>
      <c r="AK309" s="115"/>
      <c r="AL309" s="115"/>
      <c r="AM309" s="116">
        <v>60</v>
      </c>
      <c r="AN309" s="119">
        <v>1</v>
      </c>
      <c r="AO309" s="120" t="s">
        <v>135</v>
      </c>
      <c r="AP309" s="116">
        <v>126</v>
      </c>
      <c r="AQ309" s="119">
        <v>1</v>
      </c>
      <c r="AR309" s="120" t="s">
        <v>135</v>
      </c>
      <c r="AS309" s="116"/>
      <c r="AT309" s="121"/>
      <c r="AU309" s="120"/>
      <c r="AV309" s="117">
        <v>186</v>
      </c>
      <c r="AW309" s="121">
        <v>1</v>
      </c>
      <c r="AX309" s="120" t="s">
        <v>135</v>
      </c>
      <c r="AY309" s="122">
        <v>0</v>
      </c>
      <c r="AZ309" s="122">
        <v>0</v>
      </c>
      <c r="BA309" s="122">
        <v>0</v>
      </c>
      <c r="BB309" s="122">
        <v>0</v>
      </c>
      <c r="BC309" s="122">
        <v>0</v>
      </c>
      <c r="BD309" s="122">
        <v>0</v>
      </c>
      <c r="BE309" s="122">
        <v>0</v>
      </c>
      <c r="BF309" s="122">
        <v>0</v>
      </c>
      <c r="BG309" s="122">
        <v>0</v>
      </c>
      <c r="BH309" s="122">
        <v>0</v>
      </c>
      <c r="BI309" s="122">
        <v>0</v>
      </c>
      <c r="BJ309" s="122">
        <v>0</v>
      </c>
      <c r="BK309" s="122">
        <v>0</v>
      </c>
      <c r="BL309" s="122">
        <v>0</v>
      </c>
      <c r="BM309" s="122">
        <v>0</v>
      </c>
      <c r="BN309" s="122">
        <v>0</v>
      </c>
      <c r="BO309" s="122">
        <v>0</v>
      </c>
      <c r="BP309" s="122">
        <v>0</v>
      </c>
      <c r="BQ309" s="122">
        <v>0</v>
      </c>
      <c r="BR309" s="122">
        <v>0</v>
      </c>
      <c r="BS309" s="122">
        <v>0</v>
      </c>
      <c r="BT309" s="122">
        <v>0</v>
      </c>
      <c r="BU309" s="122">
        <v>21000000</v>
      </c>
      <c r="BV309" s="122">
        <v>0</v>
      </c>
      <c r="BW309" s="122">
        <v>0</v>
      </c>
      <c r="BX309" s="122">
        <v>0</v>
      </c>
      <c r="BY309" s="122">
        <v>0</v>
      </c>
      <c r="BZ309" s="122">
        <v>0</v>
      </c>
      <c r="CA309" s="122">
        <v>0</v>
      </c>
      <c r="CB309" s="122">
        <v>0</v>
      </c>
      <c r="CC309" s="122">
        <v>0</v>
      </c>
      <c r="CD309" s="122">
        <v>0</v>
      </c>
      <c r="CE309" s="122">
        <v>21000000</v>
      </c>
      <c r="CF309" s="122">
        <v>40000000</v>
      </c>
      <c r="CG309" s="122">
        <v>0</v>
      </c>
      <c r="CH309" s="122">
        <v>0</v>
      </c>
      <c r="CI309" s="122">
        <v>0</v>
      </c>
      <c r="CJ309" s="122">
        <v>0</v>
      </c>
      <c r="CK309" s="122">
        <v>0</v>
      </c>
      <c r="CL309" s="122">
        <v>0</v>
      </c>
      <c r="CM309" s="122">
        <v>0</v>
      </c>
      <c r="CN309" s="122">
        <v>0</v>
      </c>
      <c r="CO309" s="122">
        <v>0</v>
      </c>
      <c r="CP309" s="122">
        <v>40000000</v>
      </c>
      <c r="CQ309" s="122">
        <v>61000000</v>
      </c>
      <c r="CR309" s="115"/>
      <c r="CS309" s="115"/>
    </row>
    <row r="310" spans="1:97" ht="70.349999999999994" hidden="1" customHeight="1" x14ac:dyDescent="0.25">
      <c r="A310" s="114" t="s">
        <v>3414</v>
      </c>
      <c r="B310" s="115" t="s">
        <v>254</v>
      </c>
      <c r="C310" s="115" t="s">
        <v>2914</v>
      </c>
      <c r="D310" s="115" t="s">
        <v>3384</v>
      </c>
      <c r="E310" s="116" t="s">
        <v>1632</v>
      </c>
      <c r="F310" s="115" t="s">
        <v>1633</v>
      </c>
      <c r="G310" s="115" t="s">
        <v>3385</v>
      </c>
      <c r="H310" s="115" t="s">
        <v>523</v>
      </c>
      <c r="I310" s="116" t="s">
        <v>3386</v>
      </c>
      <c r="J310" s="115" t="s">
        <v>3387</v>
      </c>
      <c r="K310" s="115" t="s">
        <v>3154</v>
      </c>
      <c r="L310" s="115" t="s">
        <v>1434</v>
      </c>
      <c r="M310" s="115" t="s">
        <v>3373</v>
      </c>
      <c r="N310" s="115" t="s">
        <v>3156</v>
      </c>
      <c r="O310" s="115" t="s">
        <v>954</v>
      </c>
      <c r="P310" s="115" t="s">
        <v>3388</v>
      </c>
      <c r="Q310" s="115" t="s">
        <v>3389</v>
      </c>
      <c r="R310" s="115" t="s">
        <v>3415</v>
      </c>
      <c r="S310" s="115" t="s">
        <v>3416</v>
      </c>
      <c r="T310" s="115" t="s">
        <v>3417</v>
      </c>
      <c r="U310" s="115" t="s">
        <v>3418</v>
      </c>
      <c r="V310" s="115" t="s">
        <v>3419</v>
      </c>
      <c r="W310" s="115" t="s">
        <v>454</v>
      </c>
      <c r="X310" s="115" t="s">
        <v>125</v>
      </c>
      <c r="Y310" s="115" t="s">
        <v>126</v>
      </c>
      <c r="Z310" s="117">
        <v>7</v>
      </c>
      <c r="AA310" s="115" t="s">
        <v>127</v>
      </c>
      <c r="AB310" s="115" t="s">
        <v>2313</v>
      </c>
      <c r="AC310" s="117">
        <v>1</v>
      </c>
      <c r="AD310" s="117">
        <v>1</v>
      </c>
      <c r="AE310" s="117">
        <v>2</v>
      </c>
      <c r="AF310" s="117">
        <v>3</v>
      </c>
      <c r="AG310" s="118" t="s">
        <v>3420</v>
      </c>
      <c r="AH310" s="118" t="s">
        <v>3421</v>
      </c>
      <c r="AI310" s="118" t="s">
        <v>3422</v>
      </c>
      <c r="AJ310" s="115" t="s">
        <v>3423</v>
      </c>
      <c r="AK310" s="115"/>
      <c r="AL310" s="115" t="s">
        <v>3424</v>
      </c>
      <c r="AM310" s="116">
        <v>1</v>
      </c>
      <c r="AN310" s="119">
        <v>1</v>
      </c>
      <c r="AO310" s="120" t="s">
        <v>135</v>
      </c>
      <c r="AP310" s="116">
        <v>1</v>
      </c>
      <c r="AQ310" s="119">
        <v>1</v>
      </c>
      <c r="AR310" s="120" t="s">
        <v>135</v>
      </c>
      <c r="AS310" s="116"/>
      <c r="AT310" s="121">
        <v>0</v>
      </c>
      <c r="AU310" s="120" t="s">
        <v>175</v>
      </c>
      <c r="AV310" s="117">
        <v>2</v>
      </c>
      <c r="AW310" s="121">
        <v>0.2857142857142857</v>
      </c>
      <c r="AX310" s="120" t="s">
        <v>175</v>
      </c>
      <c r="AY310" s="122">
        <v>21000000</v>
      </c>
      <c r="AZ310" s="122">
        <v>0</v>
      </c>
      <c r="BA310" s="122">
        <v>0</v>
      </c>
      <c r="BB310" s="122">
        <v>0</v>
      </c>
      <c r="BC310" s="122">
        <v>0</v>
      </c>
      <c r="BD310" s="122">
        <v>0</v>
      </c>
      <c r="BE310" s="122">
        <v>0</v>
      </c>
      <c r="BF310" s="122">
        <v>0</v>
      </c>
      <c r="BG310" s="122">
        <v>0</v>
      </c>
      <c r="BH310" s="122">
        <v>0</v>
      </c>
      <c r="BI310" s="122">
        <v>21000000</v>
      </c>
      <c r="BJ310" s="122">
        <v>21000000</v>
      </c>
      <c r="BK310" s="122">
        <v>0</v>
      </c>
      <c r="BL310" s="122">
        <v>0</v>
      </c>
      <c r="BM310" s="122">
        <v>0</v>
      </c>
      <c r="BN310" s="122">
        <v>0</v>
      </c>
      <c r="BO310" s="122">
        <v>0</v>
      </c>
      <c r="BP310" s="122">
        <v>0</v>
      </c>
      <c r="BQ310" s="122">
        <v>0</v>
      </c>
      <c r="BR310" s="122">
        <v>0</v>
      </c>
      <c r="BS310" s="122">
        <v>0</v>
      </c>
      <c r="BT310" s="122">
        <v>21000000</v>
      </c>
      <c r="BU310" s="122">
        <v>21000000</v>
      </c>
      <c r="BV310" s="122">
        <v>0</v>
      </c>
      <c r="BW310" s="122">
        <v>0</v>
      </c>
      <c r="BX310" s="122">
        <v>0</v>
      </c>
      <c r="BY310" s="122">
        <v>0</v>
      </c>
      <c r="BZ310" s="122">
        <v>0</v>
      </c>
      <c r="CA310" s="122">
        <v>0</v>
      </c>
      <c r="CB310" s="122">
        <v>0</v>
      </c>
      <c r="CC310" s="122">
        <v>0</v>
      </c>
      <c r="CD310" s="122">
        <v>0</v>
      </c>
      <c r="CE310" s="122">
        <v>21000000</v>
      </c>
      <c r="CF310" s="122">
        <v>21000000</v>
      </c>
      <c r="CG310" s="122">
        <v>0</v>
      </c>
      <c r="CH310" s="122">
        <v>0</v>
      </c>
      <c r="CI310" s="122">
        <v>0</v>
      </c>
      <c r="CJ310" s="122">
        <v>0</v>
      </c>
      <c r="CK310" s="122">
        <v>0</v>
      </c>
      <c r="CL310" s="122">
        <v>0</v>
      </c>
      <c r="CM310" s="122">
        <v>0</v>
      </c>
      <c r="CN310" s="122">
        <v>0</v>
      </c>
      <c r="CO310" s="122">
        <v>0</v>
      </c>
      <c r="CP310" s="122">
        <v>21000000</v>
      </c>
      <c r="CQ310" s="122">
        <v>84000000</v>
      </c>
      <c r="CR310" s="115"/>
      <c r="CS310" s="115"/>
    </row>
    <row r="311" spans="1:97" ht="70.349999999999994" hidden="1" customHeight="1" x14ac:dyDescent="0.25">
      <c r="A311" s="114" t="s">
        <v>3425</v>
      </c>
      <c r="B311" s="115" t="s">
        <v>113</v>
      </c>
      <c r="C311" s="115" t="s">
        <v>2914</v>
      </c>
      <c r="D311" s="115" t="s">
        <v>3426</v>
      </c>
      <c r="E311" s="116" t="s">
        <v>3427</v>
      </c>
      <c r="F311" s="115" t="s">
        <v>551</v>
      </c>
      <c r="G311" s="115" t="s">
        <v>552</v>
      </c>
      <c r="H311" s="115" t="s">
        <v>3428</v>
      </c>
      <c r="I311" s="116" t="s">
        <v>3429</v>
      </c>
      <c r="J311" s="115" t="s">
        <v>3430</v>
      </c>
      <c r="K311" s="115" t="s">
        <v>3431</v>
      </c>
      <c r="L311" s="115" t="s">
        <v>465</v>
      </c>
      <c r="M311" s="115" t="s">
        <v>3432</v>
      </c>
      <c r="N311" s="115" t="s">
        <v>3433</v>
      </c>
      <c r="O311" s="115" t="s">
        <v>809</v>
      </c>
      <c r="P311" s="115" t="s">
        <v>3434</v>
      </c>
      <c r="Q311" s="115" t="s">
        <v>3435</v>
      </c>
      <c r="R311" s="115" t="s">
        <v>3436</v>
      </c>
      <c r="S311" s="115" t="s">
        <v>3437</v>
      </c>
      <c r="T311" s="115" t="s">
        <v>3438</v>
      </c>
      <c r="U311" s="115" t="s">
        <v>3439</v>
      </c>
      <c r="V311" s="115" t="s">
        <v>3440</v>
      </c>
      <c r="W311" s="115" t="s">
        <v>852</v>
      </c>
      <c r="X311" s="115" t="s">
        <v>125</v>
      </c>
      <c r="Y311" s="115" t="s">
        <v>126</v>
      </c>
      <c r="Z311" s="117">
        <v>2</v>
      </c>
      <c r="AA311" s="115" t="s">
        <v>127</v>
      </c>
      <c r="AB311" s="115" t="s">
        <v>3433</v>
      </c>
      <c r="AC311" s="117">
        <v>0</v>
      </c>
      <c r="AD311" s="117">
        <v>2</v>
      </c>
      <c r="AE311" s="117">
        <v>0</v>
      </c>
      <c r="AF311" s="117">
        <v>0</v>
      </c>
      <c r="AG311" s="118"/>
      <c r="AH311" s="118" t="s">
        <v>3441</v>
      </c>
      <c r="AI311" s="118" t="s">
        <v>3442</v>
      </c>
      <c r="AJ311" s="115"/>
      <c r="AK311" s="115"/>
      <c r="AL311" s="115"/>
      <c r="AM311" s="116"/>
      <c r="AN311" s="119"/>
      <c r="AO311" s="120"/>
      <c r="AP311" s="116">
        <v>2</v>
      </c>
      <c r="AQ311" s="119">
        <v>1</v>
      </c>
      <c r="AR311" s="120" t="s">
        <v>135</v>
      </c>
      <c r="AS311" s="116"/>
      <c r="AT311" s="121"/>
      <c r="AU311" s="120"/>
      <c r="AV311" s="117">
        <v>2</v>
      </c>
      <c r="AW311" s="121">
        <v>1</v>
      </c>
      <c r="AX311" s="120" t="s">
        <v>135</v>
      </c>
      <c r="AY311" s="122">
        <v>150000000</v>
      </c>
      <c r="AZ311" s="122">
        <v>0</v>
      </c>
      <c r="BA311" s="122">
        <v>0</v>
      </c>
      <c r="BB311" s="122">
        <v>0</v>
      </c>
      <c r="BC311" s="122">
        <v>0</v>
      </c>
      <c r="BD311" s="122">
        <v>0</v>
      </c>
      <c r="BE311" s="122">
        <v>0</v>
      </c>
      <c r="BF311" s="122">
        <v>0</v>
      </c>
      <c r="BG311" s="122">
        <v>0</v>
      </c>
      <c r="BH311" s="122">
        <v>0</v>
      </c>
      <c r="BI311" s="122">
        <v>150000000</v>
      </c>
      <c r="BJ311" s="122">
        <v>150000000</v>
      </c>
      <c r="BK311" s="122">
        <v>0</v>
      </c>
      <c r="BL311" s="122">
        <v>0</v>
      </c>
      <c r="BM311" s="122">
        <v>0</v>
      </c>
      <c r="BN311" s="122">
        <v>0</v>
      </c>
      <c r="BO311" s="122">
        <v>0</v>
      </c>
      <c r="BP311" s="122">
        <v>0</v>
      </c>
      <c r="BQ311" s="122">
        <v>0</v>
      </c>
      <c r="BR311" s="122">
        <v>0</v>
      </c>
      <c r="BS311" s="122">
        <v>0</v>
      </c>
      <c r="BT311" s="122">
        <v>150000000</v>
      </c>
      <c r="BU311" s="122">
        <v>0</v>
      </c>
      <c r="BV311" s="122">
        <v>0</v>
      </c>
      <c r="BW311" s="122">
        <v>0</v>
      </c>
      <c r="BX311" s="122">
        <v>0</v>
      </c>
      <c r="BY311" s="122">
        <v>0</v>
      </c>
      <c r="BZ311" s="122">
        <v>0</v>
      </c>
      <c r="CA311" s="122">
        <v>0</v>
      </c>
      <c r="CB311" s="122">
        <v>0</v>
      </c>
      <c r="CC311" s="122">
        <v>0</v>
      </c>
      <c r="CD311" s="122">
        <v>0</v>
      </c>
      <c r="CE311" s="122">
        <v>0</v>
      </c>
      <c r="CF311" s="122">
        <v>0</v>
      </c>
      <c r="CG311" s="122">
        <v>0</v>
      </c>
      <c r="CH311" s="122">
        <v>0</v>
      </c>
      <c r="CI311" s="122">
        <v>0</v>
      </c>
      <c r="CJ311" s="122">
        <v>0</v>
      </c>
      <c r="CK311" s="122">
        <v>0</v>
      </c>
      <c r="CL311" s="122">
        <v>0</v>
      </c>
      <c r="CM311" s="122">
        <v>0</v>
      </c>
      <c r="CN311" s="122">
        <v>0</v>
      </c>
      <c r="CO311" s="122">
        <v>0</v>
      </c>
      <c r="CP311" s="122">
        <v>0</v>
      </c>
      <c r="CQ311" s="122">
        <v>300000000</v>
      </c>
      <c r="CR311" s="115"/>
      <c r="CS311" s="115"/>
    </row>
    <row r="312" spans="1:97" ht="70.349999999999994" hidden="1" customHeight="1" x14ac:dyDescent="0.25">
      <c r="A312" s="114" t="s">
        <v>3443</v>
      </c>
      <c r="B312" s="115" t="s">
        <v>103</v>
      </c>
      <c r="C312" s="115" t="s">
        <v>2914</v>
      </c>
      <c r="D312" s="115" t="s">
        <v>3426</v>
      </c>
      <c r="E312" s="116" t="s">
        <v>3427</v>
      </c>
      <c r="F312" s="115" t="s">
        <v>551</v>
      </c>
      <c r="G312" s="115" t="s">
        <v>552</v>
      </c>
      <c r="H312" s="115" t="s">
        <v>3428</v>
      </c>
      <c r="I312" s="116" t="s">
        <v>3429</v>
      </c>
      <c r="J312" s="115" t="s">
        <v>3430</v>
      </c>
      <c r="K312" s="115" t="s">
        <v>3431</v>
      </c>
      <c r="L312" s="115" t="s">
        <v>465</v>
      </c>
      <c r="M312" s="115" t="s">
        <v>3432</v>
      </c>
      <c r="N312" s="115" t="s">
        <v>3433</v>
      </c>
      <c r="O312" s="115" t="s">
        <v>809</v>
      </c>
      <c r="P312" s="115" t="s">
        <v>3434</v>
      </c>
      <c r="Q312" s="115" t="s">
        <v>3435</v>
      </c>
      <c r="R312" s="115" t="s">
        <v>3444</v>
      </c>
      <c r="S312" s="115" t="s">
        <v>3445</v>
      </c>
      <c r="T312" s="115" t="s">
        <v>3446</v>
      </c>
      <c r="U312" s="115" t="s">
        <v>3447</v>
      </c>
      <c r="V312" s="115" t="s">
        <v>3448</v>
      </c>
      <c r="W312" s="115" t="s">
        <v>2929</v>
      </c>
      <c r="X312" s="115" t="s">
        <v>125</v>
      </c>
      <c r="Y312" s="115" t="s">
        <v>126</v>
      </c>
      <c r="Z312" s="117">
        <v>12308</v>
      </c>
      <c r="AA312" s="115" t="s">
        <v>127</v>
      </c>
      <c r="AB312" s="115" t="s">
        <v>3433</v>
      </c>
      <c r="AC312" s="117">
        <v>3600</v>
      </c>
      <c r="AD312" s="117">
        <v>4500</v>
      </c>
      <c r="AE312" s="117">
        <v>2104</v>
      </c>
      <c r="AF312" s="117">
        <v>2104</v>
      </c>
      <c r="AG312" s="118" t="s">
        <v>3449</v>
      </c>
      <c r="AH312" s="118" t="s">
        <v>3450</v>
      </c>
      <c r="AI312" s="118" t="s">
        <v>3451</v>
      </c>
      <c r="AJ312" s="115" t="s">
        <v>3452</v>
      </c>
      <c r="AK312" s="115"/>
      <c r="AL312" s="115" t="s">
        <v>3453</v>
      </c>
      <c r="AM312" s="116">
        <v>3402</v>
      </c>
      <c r="AN312" s="119">
        <v>0.94499999999999995</v>
      </c>
      <c r="AO312" s="120" t="s">
        <v>174</v>
      </c>
      <c r="AP312" s="116">
        <v>3542</v>
      </c>
      <c r="AQ312" s="119">
        <v>0.78711111111111109</v>
      </c>
      <c r="AR312" s="120" t="s">
        <v>174</v>
      </c>
      <c r="AS312" s="116"/>
      <c r="AT312" s="121">
        <v>0</v>
      </c>
      <c r="AU312" s="120" t="s">
        <v>175</v>
      </c>
      <c r="AV312" s="117">
        <v>6944</v>
      </c>
      <c r="AW312" s="121">
        <v>0.56418589535261621</v>
      </c>
      <c r="AX312" s="120" t="s">
        <v>235</v>
      </c>
      <c r="AY312" s="122">
        <v>0</v>
      </c>
      <c r="AZ312" s="122">
        <v>0</v>
      </c>
      <c r="BA312" s="122">
        <v>0</v>
      </c>
      <c r="BB312" s="122">
        <v>0</v>
      </c>
      <c r="BC312" s="122">
        <v>0</v>
      </c>
      <c r="BD312" s="122">
        <v>0</v>
      </c>
      <c r="BE312" s="122">
        <v>0</v>
      </c>
      <c r="BF312" s="122">
        <v>0</v>
      </c>
      <c r="BG312" s="122">
        <v>4624136859.6999998</v>
      </c>
      <c r="BH312" s="122">
        <v>0</v>
      </c>
      <c r="BI312" s="122">
        <v>4624136859.6999998</v>
      </c>
      <c r="BJ312" s="122">
        <v>0</v>
      </c>
      <c r="BK312" s="122">
        <v>0</v>
      </c>
      <c r="BL312" s="122">
        <v>0</v>
      </c>
      <c r="BM312" s="122">
        <v>0</v>
      </c>
      <c r="BN312" s="122">
        <v>0</v>
      </c>
      <c r="BO312" s="122">
        <v>0</v>
      </c>
      <c r="BP312" s="122">
        <v>8228590114.3999996</v>
      </c>
      <c r="BQ312" s="122">
        <v>0</v>
      </c>
      <c r="BR312" s="122">
        <v>9181284388.2999992</v>
      </c>
      <c r="BS312" s="122">
        <v>0</v>
      </c>
      <c r="BT312" s="122">
        <v>17409874502.700001</v>
      </c>
      <c r="BU312" s="122">
        <v>0</v>
      </c>
      <c r="BV312" s="122">
        <v>0</v>
      </c>
      <c r="BW312" s="122">
        <v>0</v>
      </c>
      <c r="BX312" s="122">
        <v>0</v>
      </c>
      <c r="BY312" s="122">
        <v>0</v>
      </c>
      <c r="BZ312" s="122">
        <v>0</v>
      </c>
      <c r="CA312" s="122">
        <v>11636948893</v>
      </c>
      <c r="CB312" s="122">
        <v>0</v>
      </c>
      <c r="CC312" s="122">
        <v>2909237223</v>
      </c>
      <c r="CD312" s="122">
        <v>0</v>
      </c>
      <c r="CE312" s="122">
        <v>14546186116</v>
      </c>
      <c r="CF312" s="122">
        <v>0</v>
      </c>
      <c r="CG312" s="122">
        <v>0</v>
      </c>
      <c r="CH312" s="122">
        <v>0</v>
      </c>
      <c r="CI312" s="122">
        <v>0</v>
      </c>
      <c r="CJ312" s="122">
        <v>0</v>
      </c>
      <c r="CK312" s="122">
        <v>0</v>
      </c>
      <c r="CL312" s="122">
        <v>15723687556</v>
      </c>
      <c r="CM312" s="122">
        <v>0</v>
      </c>
      <c r="CN312" s="122">
        <v>3930921889</v>
      </c>
      <c r="CO312" s="122">
        <v>0</v>
      </c>
      <c r="CP312" s="122">
        <v>19654609445</v>
      </c>
      <c r="CQ312" s="122">
        <v>56234806923.400009</v>
      </c>
      <c r="CR312" s="115" t="s">
        <v>3454</v>
      </c>
      <c r="CS312" s="115"/>
    </row>
    <row r="313" spans="1:97" ht="70.349999999999994" hidden="1" customHeight="1" x14ac:dyDescent="0.25">
      <c r="A313" s="114" t="s">
        <v>3455</v>
      </c>
      <c r="B313" s="115" t="s">
        <v>139</v>
      </c>
      <c r="C313" s="115" t="s">
        <v>2914</v>
      </c>
      <c r="D313" s="115" t="s">
        <v>3426</v>
      </c>
      <c r="E313" s="116" t="s">
        <v>3427</v>
      </c>
      <c r="F313" s="115" t="s">
        <v>551</v>
      </c>
      <c r="G313" s="115" t="s">
        <v>552</v>
      </c>
      <c r="H313" s="115" t="s">
        <v>3428</v>
      </c>
      <c r="I313" s="116" t="s">
        <v>3429</v>
      </c>
      <c r="J313" s="115" t="s">
        <v>3430</v>
      </c>
      <c r="K313" s="115" t="s">
        <v>3431</v>
      </c>
      <c r="L313" s="115" t="s">
        <v>465</v>
      </c>
      <c r="M313" s="115" t="s">
        <v>3432</v>
      </c>
      <c r="N313" s="115" t="s">
        <v>3433</v>
      </c>
      <c r="O313" s="115" t="s">
        <v>809</v>
      </c>
      <c r="P313" s="115" t="s">
        <v>3434</v>
      </c>
      <c r="Q313" s="115" t="s">
        <v>3435</v>
      </c>
      <c r="R313" s="115" t="s">
        <v>3456</v>
      </c>
      <c r="S313" s="115" t="s">
        <v>3457</v>
      </c>
      <c r="T313" s="115" t="s">
        <v>3458</v>
      </c>
      <c r="U313" s="115" t="s">
        <v>3459</v>
      </c>
      <c r="V313" s="115" t="s">
        <v>3460</v>
      </c>
      <c r="W313" s="115" t="s">
        <v>293</v>
      </c>
      <c r="X313" s="115" t="s">
        <v>125</v>
      </c>
      <c r="Y313" s="115" t="s">
        <v>126</v>
      </c>
      <c r="Z313" s="117">
        <v>2</v>
      </c>
      <c r="AA313" s="115" t="s">
        <v>127</v>
      </c>
      <c r="AB313" s="115" t="s">
        <v>3433</v>
      </c>
      <c r="AC313" s="117">
        <v>0</v>
      </c>
      <c r="AD313" s="117">
        <v>0</v>
      </c>
      <c r="AE313" s="117">
        <v>2</v>
      </c>
      <c r="AF313" s="117">
        <v>0</v>
      </c>
      <c r="AG313" s="118"/>
      <c r="AH313" s="118" t="s">
        <v>3461</v>
      </c>
      <c r="AI313" s="118"/>
      <c r="AJ313" s="115" t="s">
        <v>3462</v>
      </c>
      <c r="AK313" s="115"/>
      <c r="AL313" s="115" t="s">
        <v>3463</v>
      </c>
      <c r="AM313" s="116"/>
      <c r="AN313" s="119"/>
      <c r="AO313" s="120"/>
      <c r="AP313" s="116"/>
      <c r="AQ313" s="119"/>
      <c r="AR313" s="120"/>
      <c r="AS313" s="116"/>
      <c r="AT313" s="121">
        <v>0</v>
      </c>
      <c r="AU313" s="120" t="s">
        <v>175</v>
      </c>
      <c r="AV313" s="117">
        <v>0</v>
      </c>
      <c r="AW313" s="121">
        <v>0</v>
      </c>
      <c r="AX313" s="120" t="s">
        <v>175</v>
      </c>
      <c r="AY313" s="122">
        <v>0</v>
      </c>
      <c r="AZ313" s="122">
        <v>0</v>
      </c>
      <c r="BA313" s="122">
        <v>0</v>
      </c>
      <c r="BB313" s="122">
        <v>0</v>
      </c>
      <c r="BC313" s="122">
        <v>0</v>
      </c>
      <c r="BD313" s="122">
        <v>0</v>
      </c>
      <c r="BE313" s="122">
        <v>0</v>
      </c>
      <c r="BF313" s="122">
        <v>0</v>
      </c>
      <c r="BG313" s="122">
        <v>0</v>
      </c>
      <c r="BH313" s="122">
        <v>0</v>
      </c>
      <c r="BI313" s="122">
        <v>0</v>
      </c>
      <c r="BJ313" s="122">
        <v>0</v>
      </c>
      <c r="BK313" s="122">
        <v>0</v>
      </c>
      <c r="BL313" s="122">
        <v>0</v>
      </c>
      <c r="BM313" s="122">
        <v>0</v>
      </c>
      <c r="BN313" s="122">
        <v>0</v>
      </c>
      <c r="BO313" s="122">
        <v>0</v>
      </c>
      <c r="BP313" s="122">
        <v>0</v>
      </c>
      <c r="BQ313" s="122">
        <v>0</v>
      </c>
      <c r="BR313" s="122">
        <v>0</v>
      </c>
      <c r="BS313" s="122">
        <v>0</v>
      </c>
      <c r="BT313" s="122">
        <v>0</v>
      </c>
      <c r="BU313" s="122">
        <v>0</v>
      </c>
      <c r="BV313" s="122">
        <v>0</v>
      </c>
      <c r="BW313" s="122">
        <v>0</v>
      </c>
      <c r="BX313" s="122">
        <v>0</v>
      </c>
      <c r="BY313" s="122">
        <v>0</v>
      </c>
      <c r="BZ313" s="122">
        <v>0</v>
      </c>
      <c r="CA313" s="122">
        <v>0</v>
      </c>
      <c r="CB313" s="122">
        <v>0</v>
      </c>
      <c r="CC313" s="122">
        <v>0</v>
      </c>
      <c r="CD313" s="122">
        <v>0</v>
      </c>
      <c r="CE313" s="122">
        <v>0</v>
      </c>
      <c r="CF313" s="122">
        <v>0</v>
      </c>
      <c r="CG313" s="122">
        <v>0</v>
      </c>
      <c r="CH313" s="122">
        <v>0</v>
      </c>
      <c r="CI313" s="122">
        <v>0</v>
      </c>
      <c r="CJ313" s="122">
        <v>0</v>
      </c>
      <c r="CK313" s="122">
        <v>0</v>
      </c>
      <c r="CL313" s="122">
        <v>0</v>
      </c>
      <c r="CM313" s="122">
        <v>0</v>
      </c>
      <c r="CN313" s="122">
        <v>0</v>
      </c>
      <c r="CO313" s="122">
        <v>0</v>
      </c>
      <c r="CP313" s="122">
        <v>0</v>
      </c>
      <c r="CQ313" s="122">
        <v>0</v>
      </c>
      <c r="CR313" s="115" t="s">
        <v>3464</v>
      </c>
      <c r="CS313" s="115" t="s">
        <v>3465</v>
      </c>
    </row>
    <row r="314" spans="1:97" ht="70.349999999999994" hidden="1" customHeight="1" x14ac:dyDescent="0.25">
      <c r="A314" s="114" t="s">
        <v>3466</v>
      </c>
      <c r="B314" s="115" t="s">
        <v>113</v>
      </c>
      <c r="C314" s="115" t="s">
        <v>2914</v>
      </c>
      <c r="D314" s="115" t="s">
        <v>3467</v>
      </c>
      <c r="E314" s="116" t="s">
        <v>3468</v>
      </c>
      <c r="F314" s="115" t="s">
        <v>551</v>
      </c>
      <c r="G314" s="115" t="s">
        <v>552</v>
      </c>
      <c r="H314" s="115" t="s">
        <v>3469</v>
      </c>
      <c r="I314" s="116" t="s">
        <v>3470</v>
      </c>
      <c r="J314" s="115" t="s">
        <v>3430</v>
      </c>
      <c r="K314" s="115" t="s">
        <v>3431</v>
      </c>
      <c r="L314" s="115" t="s">
        <v>1454</v>
      </c>
      <c r="M314" s="115" t="s">
        <v>3471</v>
      </c>
      <c r="N314" s="115" t="s">
        <v>3433</v>
      </c>
      <c r="O314" s="115" t="s">
        <v>809</v>
      </c>
      <c r="P314" s="115" t="s">
        <v>3472</v>
      </c>
      <c r="Q314" s="115" t="s">
        <v>3473</v>
      </c>
      <c r="R314" s="115" t="s">
        <v>3436</v>
      </c>
      <c r="S314" s="115" t="s">
        <v>3474</v>
      </c>
      <c r="T314" s="115" t="s">
        <v>3438</v>
      </c>
      <c r="U314" s="115" t="s">
        <v>3475</v>
      </c>
      <c r="V314" s="115" t="s">
        <v>3476</v>
      </c>
      <c r="W314" s="115" t="s">
        <v>3477</v>
      </c>
      <c r="X314" s="115" t="s">
        <v>125</v>
      </c>
      <c r="Y314" s="115" t="s">
        <v>126</v>
      </c>
      <c r="Z314" s="117">
        <v>1</v>
      </c>
      <c r="AA314" s="115" t="s">
        <v>127</v>
      </c>
      <c r="AB314" s="115" t="s">
        <v>3433</v>
      </c>
      <c r="AC314" s="117">
        <v>0</v>
      </c>
      <c r="AD314" s="117">
        <v>1</v>
      </c>
      <c r="AE314" s="117">
        <v>0</v>
      </c>
      <c r="AF314" s="117">
        <v>0</v>
      </c>
      <c r="AG314" s="118"/>
      <c r="AH314" s="118" t="s">
        <v>3478</v>
      </c>
      <c r="AI314" s="118" t="s">
        <v>3479</v>
      </c>
      <c r="AJ314" s="115"/>
      <c r="AK314" s="115"/>
      <c r="AL314" s="115"/>
      <c r="AM314" s="116"/>
      <c r="AN314" s="119"/>
      <c r="AO314" s="120"/>
      <c r="AP314" s="116">
        <v>1</v>
      </c>
      <c r="AQ314" s="119">
        <v>1</v>
      </c>
      <c r="AR314" s="120" t="s">
        <v>135</v>
      </c>
      <c r="AS314" s="116"/>
      <c r="AT314" s="121"/>
      <c r="AU314" s="120"/>
      <c r="AV314" s="117">
        <v>1</v>
      </c>
      <c r="AW314" s="121">
        <v>1</v>
      </c>
      <c r="AX314" s="120" t="s">
        <v>135</v>
      </c>
      <c r="AY314" s="122">
        <v>0</v>
      </c>
      <c r="AZ314" s="122">
        <v>120000000</v>
      </c>
      <c r="BA314" s="122">
        <v>0</v>
      </c>
      <c r="BB314" s="122">
        <v>0</v>
      </c>
      <c r="BC314" s="122">
        <v>0</v>
      </c>
      <c r="BD314" s="122">
        <v>0</v>
      </c>
      <c r="BE314" s="122">
        <v>0</v>
      </c>
      <c r="BF314" s="122">
        <v>0</v>
      </c>
      <c r="BG314" s="122">
        <v>0</v>
      </c>
      <c r="BH314" s="122">
        <v>0</v>
      </c>
      <c r="BI314" s="122">
        <v>120000000</v>
      </c>
      <c r="BJ314" s="122">
        <v>0</v>
      </c>
      <c r="BK314" s="122">
        <v>0</v>
      </c>
      <c r="BL314" s="122">
        <v>0</v>
      </c>
      <c r="BM314" s="122">
        <v>0</v>
      </c>
      <c r="BN314" s="122">
        <v>0</v>
      </c>
      <c r="BO314" s="122">
        <v>0</v>
      </c>
      <c r="BP314" s="122">
        <v>0</v>
      </c>
      <c r="BQ314" s="122">
        <v>0</v>
      </c>
      <c r="BR314" s="122">
        <v>0</v>
      </c>
      <c r="BS314" s="122">
        <v>0</v>
      </c>
      <c r="BT314" s="122">
        <v>0</v>
      </c>
      <c r="BU314" s="122">
        <v>0</v>
      </c>
      <c r="BV314" s="122">
        <v>0</v>
      </c>
      <c r="BW314" s="122">
        <v>0</v>
      </c>
      <c r="BX314" s="122">
        <v>0</v>
      </c>
      <c r="BY314" s="122">
        <v>0</v>
      </c>
      <c r="BZ314" s="122">
        <v>0</v>
      </c>
      <c r="CA314" s="122">
        <v>0</v>
      </c>
      <c r="CB314" s="122">
        <v>0</v>
      </c>
      <c r="CC314" s="122">
        <v>0</v>
      </c>
      <c r="CD314" s="122">
        <v>0</v>
      </c>
      <c r="CE314" s="122">
        <v>0</v>
      </c>
      <c r="CF314" s="122">
        <v>0</v>
      </c>
      <c r="CG314" s="122">
        <v>120000000</v>
      </c>
      <c r="CH314" s="122">
        <v>0</v>
      </c>
      <c r="CI314" s="122">
        <v>0</v>
      </c>
      <c r="CJ314" s="122">
        <v>0</v>
      </c>
      <c r="CK314" s="122">
        <v>0</v>
      </c>
      <c r="CL314" s="122">
        <v>0</v>
      </c>
      <c r="CM314" s="122">
        <v>0</v>
      </c>
      <c r="CN314" s="122">
        <v>0</v>
      </c>
      <c r="CO314" s="122">
        <v>0</v>
      </c>
      <c r="CP314" s="122">
        <v>120000000</v>
      </c>
      <c r="CQ314" s="122">
        <v>240000000</v>
      </c>
      <c r="CR314" s="115" t="s">
        <v>3480</v>
      </c>
      <c r="CS314" s="115" t="s">
        <v>3481</v>
      </c>
    </row>
    <row r="315" spans="1:97" ht="70.349999999999994" hidden="1" customHeight="1" x14ac:dyDescent="0.25">
      <c r="A315" s="114" t="s">
        <v>3482</v>
      </c>
      <c r="B315" s="115" t="s">
        <v>103</v>
      </c>
      <c r="C315" s="115" t="s">
        <v>2914</v>
      </c>
      <c r="D315" s="115" t="s">
        <v>3467</v>
      </c>
      <c r="E315" s="116" t="s">
        <v>3468</v>
      </c>
      <c r="F315" s="115" t="s">
        <v>551</v>
      </c>
      <c r="G315" s="115" t="s">
        <v>552</v>
      </c>
      <c r="H315" s="115" t="s">
        <v>3469</v>
      </c>
      <c r="I315" s="116" t="s">
        <v>3470</v>
      </c>
      <c r="J315" s="115" t="s">
        <v>3430</v>
      </c>
      <c r="K315" s="115" t="s">
        <v>3431</v>
      </c>
      <c r="L315" s="115" t="s">
        <v>1454</v>
      </c>
      <c r="M315" s="115" t="s">
        <v>3471</v>
      </c>
      <c r="N315" s="115" t="s">
        <v>3433</v>
      </c>
      <c r="O315" s="115" t="s">
        <v>809</v>
      </c>
      <c r="P315" s="115" t="s">
        <v>3472</v>
      </c>
      <c r="Q315" s="115" t="s">
        <v>3473</v>
      </c>
      <c r="R315" s="115" t="s">
        <v>3483</v>
      </c>
      <c r="S315" s="115" t="s">
        <v>3484</v>
      </c>
      <c r="T315" s="115" t="s">
        <v>3485</v>
      </c>
      <c r="U315" s="115" t="s">
        <v>3486</v>
      </c>
      <c r="V315" s="115" t="s">
        <v>3487</v>
      </c>
      <c r="W315" s="115" t="s">
        <v>2929</v>
      </c>
      <c r="X315" s="115" t="s">
        <v>125</v>
      </c>
      <c r="Y315" s="115" t="s">
        <v>126</v>
      </c>
      <c r="Z315" s="117">
        <v>1000</v>
      </c>
      <c r="AA315" s="115" t="s">
        <v>127</v>
      </c>
      <c r="AB315" s="115" t="s">
        <v>3433</v>
      </c>
      <c r="AC315" s="117">
        <v>0</v>
      </c>
      <c r="AD315" s="117">
        <v>341</v>
      </c>
      <c r="AE315" s="117">
        <v>288</v>
      </c>
      <c r="AF315" s="117">
        <v>500</v>
      </c>
      <c r="AG315" s="118"/>
      <c r="AH315" s="118" t="s">
        <v>3488</v>
      </c>
      <c r="AI315" s="118" t="s">
        <v>3489</v>
      </c>
      <c r="AJ315" s="115" t="s">
        <v>3490</v>
      </c>
      <c r="AK315" s="115"/>
      <c r="AL315" s="115" t="s">
        <v>3491</v>
      </c>
      <c r="AM315" s="116"/>
      <c r="AN315" s="119"/>
      <c r="AO315" s="120"/>
      <c r="AP315" s="116">
        <v>212</v>
      </c>
      <c r="AQ315" s="119">
        <v>0.6217008797653959</v>
      </c>
      <c r="AR315" s="120" t="s">
        <v>174</v>
      </c>
      <c r="AS315" s="116"/>
      <c r="AT315" s="121">
        <v>0</v>
      </c>
      <c r="AU315" s="120" t="s">
        <v>175</v>
      </c>
      <c r="AV315" s="117">
        <v>212</v>
      </c>
      <c r="AW315" s="121">
        <v>0.21199999999999999</v>
      </c>
      <c r="AX315" s="120" t="s">
        <v>175</v>
      </c>
      <c r="AY315" s="122"/>
      <c r="AZ315" s="122"/>
      <c r="BA315" s="122"/>
      <c r="BB315" s="122"/>
      <c r="BC315" s="122"/>
      <c r="BD315" s="122"/>
      <c r="BE315" s="122"/>
      <c r="BF315" s="122"/>
      <c r="BG315" s="122"/>
      <c r="BH315" s="122"/>
      <c r="BI315" s="122">
        <v>0</v>
      </c>
      <c r="BJ315" s="122">
        <v>0</v>
      </c>
      <c r="BK315" s="122">
        <v>400000000</v>
      </c>
      <c r="BL315" s="122">
        <v>0</v>
      </c>
      <c r="BM315" s="122">
        <v>0</v>
      </c>
      <c r="BN315" s="122">
        <v>0</v>
      </c>
      <c r="BO315" s="122">
        <v>0</v>
      </c>
      <c r="BP315" s="122">
        <v>1600000000</v>
      </c>
      <c r="BQ315" s="122">
        <v>0</v>
      </c>
      <c r="BR315" s="122">
        <v>0</v>
      </c>
      <c r="BS315" s="122">
        <v>0</v>
      </c>
      <c r="BT315" s="122">
        <v>2000000000</v>
      </c>
      <c r="BU315" s="122">
        <v>0</v>
      </c>
      <c r="BV315" s="122">
        <v>400000000</v>
      </c>
      <c r="BW315" s="122">
        <v>0</v>
      </c>
      <c r="BX315" s="122">
        <v>0</v>
      </c>
      <c r="BY315" s="122">
        <v>0</v>
      </c>
      <c r="BZ315" s="122">
        <v>0</v>
      </c>
      <c r="CA315" s="122">
        <v>1600000000</v>
      </c>
      <c r="CB315" s="122">
        <v>0</v>
      </c>
      <c r="CC315" s="122">
        <v>0</v>
      </c>
      <c r="CD315" s="122">
        <v>0</v>
      </c>
      <c r="CE315" s="122">
        <v>2000000000</v>
      </c>
      <c r="CF315" s="122">
        <v>0</v>
      </c>
      <c r="CG315" s="122">
        <v>0</v>
      </c>
      <c r="CH315" s="122">
        <v>0</v>
      </c>
      <c r="CI315" s="122">
        <v>0</v>
      </c>
      <c r="CJ315" s="122">
        <v>0</v>
      </c>
      <c r="CK315" s="122">
        <v>0</v>
      </c>
      <c r="CL315" s="122">
        <v>0</v>
      </c>
      <c r="CM315" s="122">
        <v>0</v>
      </c>
      <c r="CN315" s="122">
        <v>0</v>
      </c>
      <c r="CO315" s="122">
        <v>0</v>
      </c>
      <c r="CP315" s="122">
        <v>0</v>
      </c>
      <c r="CQ315" s="122">
        <v>4000000000</v>
      </c>
      <c r="CR315" s="115" t="s">
        <v>3492</v>
      </c>
      <c r="CS315" s="115" t="s">
        <v>3493</v>
      </c>
    </row>
    <row r="316" spans="1:97" ht="70.349999999999994" hidden="1" customHeight="1" x14ac:dyDescent="0.25">
      <c r="A316" s="114" t="s">
        <v>3494</v>
      </c>
      <c r="B316" s="115" t="s">
        <v>139</v>
      </c>
      <c r="C316" s="115" t="s">
        <v>2914</v>
      </c>
      <c r="D316" s="115" t="s">
        <v>3467</v>
      </c>
      <c r="E316" s="116" t="s">
        <v>3468</v>
      </c>
      <c r="F316" s="115" t="s">
        <v>551</v>
      </c>
      <c r="G316" s="115" t="s">
        <v>552</v>
      </c>
      <c r="H316" s="115" t="s">
        <v>3469</v>
      </c>
      <c r="I316" s="116" t="s">
        <v>3470</v>
      </c>
      <c r="J316" s="115" t="s">
        <v>3430</v>
      </c>
      <c r="K316" s="115" t="s">
        <v>3431</v>
      </c>
      <c r="L316" s="115" t="s">
        <v>1454</v>
      </c>
      <c r="M316" s="115" t="s">
        <v>3471</v>
      </c>
      <c r="N316" s="115" t="s">
        <v>3433</v>
      </c>
      <c r="O316" s="115" t="s">
        <v>809</v>
      </c>
      <c r="P316" s="115" t="s">
        <v>3472</v>
      </c>
      <c r="Q316" s="115" t="s">
        <v>3473</v>
      </c>
      <c r="R316" s="115" t="s">
        <v>3495</v>
      </c>
      <c r="S316" s="115" t="s">
        <v>3496</v>
      </c>
      <c r="T316" s="115" t="s">
        <v>3495</v>
      </c>
      <c r="U316" s="115" t="s">
        <v>3497</v>
      </c>
      <c r="V316" s="115" t="s">
        <v>3498</v>
      </c>
      <c r="W316" s="160" t="s">
        <v>3499</v>
      </c>
      <c r="X316" s="115" t="s">
        <v>125</v>
      </c>
      <c r="Y316" s="115" t="s">
        <v>126</v>
      </c>
      <c r="Z316" s="117">
        <v>3000</v>
      </c>
      <c r="AA316" s="115" t="s">
        <v>127</v>
      </c>
      <c r="AB316" s="115" t="s">
        <v>3433</v>
      </c>
      <c r="AC316" s="117">
        <v>530</v>
      </c>
      <c r="AD316" s="117">
        <v>1500</v>
      </c>
      <c r="AE316" s="117">
        <v>470</v>
      </c>
      <c r="AF316" s="117">
        <v>500</v>
      </c>
      <c r="AG316" s="118" t="s">
        <v>3500</v>
      </c>
      <c r="AH316" s="118" t="s">
        <v>3501</v>
      </c>
      <c r="AI316" s="118" t="s">
        <v>3502</v>
      </c>
      <c r="AJ316" s="115" t="s">
        <v>3503</v>
      </c>
      <c r="AK316" s="115"/>
      <c r="AL316" s="115" t="s">
        <v>3504</v>
      </c>
      <c r="AM316" s="116">
        <v>430</v>
      </c>
      <c r="AN316" s="119">
        <v>0.81132075471698117</v>
      </c>
      <c r="AO316" s="120" t="s">
        <v>174</v>
      </c>
      <c r="AP316" s="116">
        <v>2014</v>
      </c>
      <c r="AQ316" s="119">
        <v>1</v>
      </c>
      <c r="AR316" s="120" t="s">
        <v>135</v>
      </c>
      <c r="AS316" s="116"/>
      <c r="AT316" s="121">
        <v>0</v>
      </c>
      <c r="AU316" s="120" t="s">
        <v>175</v>
      </c>
      <c r="AV316" s="117">
        <v>2444</v>
      </c>
      <c r="AW316" s="121">
        <v>0.81466666666666665</v>
      </c>
      <c r="AX316" s="120" t="s">
        <v>174</v>
      </c>
      <c r="AY316" s="122"/>
      <c r="AZ316" s="122"/>
      <c r="BA316" s="122"/>
      <c r="BB316" s="122"/>
      <c r="BC316" s="122"/>
      <c r="BD316" s="122"/>
      <c r="BE316" s="122"/>
      <c r="BF316" s="122"/>
      <c r="BG316" s="122"/>
      <c r="BH316" s="122"/>
      <c r="BI316" s="122">
        <v>0</v>
      </c>
      <c r="BJ316" s="122">
        <v>0</v>
      </c>
      <c r="BK316" s="122">
        <v>851000000</v>
      </c>
      <c r="BL316" s="122">
        <v>0</v>
      </c>
      <c r="BM316" s="122">
        <v>0</v>
      </c>
      <c r="BN316" s="122">
        <v>0</v>
      </c>
      <c r="BO316" s="122">
        <v>0</v>
      </c>
      <c r="BP316" s="122">
        <v>0</v>
      </c>
      <c r="BQ316" s="122">
        <v>0</v>
      </c>
      <c r="BR316" s="122">
        <v>0</v>
      </c>
      <c r="BS316" s="122">
        <v>76000000000</v>
      </c>
      <c r="BT316" s="122">
        <v>76851000000</v>
      </c>
      <c r="BU316" s="122">
        <v>0</v>
      </c>
      <c r="BV316" s="122">
        <v>746000000</v>
      </c>
      <c r="BW316" s="122">
        <v>0</v>
      </c>
      <c r="BX316" s="122">
        <v>0</v>
      </c>
      <c r="BY316" s="122">
        <v>0</v>
      </c>
      <c r="BZ316" s="122">
        <v>0</v>
      </c>
      <c r="CA316" s="122">
        <v>11200000000</v>
      </c>
      <c r="CB316" s="122">
        <v>0</v>
      </c>
      <c r="CC316" s="122">
        <v>0</v>
      </c>
      <c r="CD316" s="122">
        <v>0</v>
      </c>
      <c r="CE316" s="122">
        <v>11946000000</v>
      </c>
      <c r="CF316" s="122">
        <v>0</v>
      </c>
      <c r="CG316" s="122">
        <v>746000000</v>
      </c>
      <c r="CH316" s="122">
        <v>0</v>
      </c>
      <c r="CI316" s="122">
        <v>0</v>
      </c>
      <c r="CJ316" s="122">
        <v>0</v>
      </c>
      <c r="CK316" s="122">
        <v>11200000000</v>
      </c>
      <c r="CL316" s="122">
        <v>0</v>
      </c>
      <c r="CM316" s="122">
        <v>0</v>
      </c>
      <c r="CN316" s="122">
        <v>0</v>
      </c>
      <c r="CO316" s="122">
        <v>0</v>
      </c>
      <c r="CP316" s="122">
        <v>11946000000</v>
      </c>
      <c r="CQ316" s="122">
        <v>100743000000</v>
      </c>
      <c r="CR316" s="115" t="s">
        <v>3505</v>
      </c>
      <c r="CS316" s="115" t="s">
        <v>3506</v>
      </c>
    </row>
    <row r="317" spans="1:97" ht="70.349999999999994" hidden="1" customHeight="1" x14ac:dyDescent="0.25">
      <c r="A317" s="114" t="s">
        <v>3507</v>
      </c>
      <c r="B317" s="115" t="s">
        <v>179</v>
      </c>
      <c r="C317" s="115" t="s">
        <v>2914</v>
      </c>
      <c r="D317" s="115" t="s">
        <v>3467</v>
      </c>
      <c r="E317" s="116" t="s">
        <v>3468</v>
      </c>
      <c r="F317" s="115" t="s">
        <v>551</v>
      </c>
      <c r="G317" s="115" t="s">
        <v>552</v>
      </c>
      <c r="H317" s="115" t="s">
        <v>3469</v>
      </c>
      <c r="I317" s="116" t="s">
        <v>3470</v>
      </c>
      <c r="J317" s="115" t="s">
        <v>3430</v>
      </c>
      <c r="K317" s="115" t="s">
        <v>3431</v>
      </c>
      <c r="L317" s="115" t="s">
        <v>1454</v>
      </c>
      <c r="M317" s="115" t="s">
        <v>3471</v>
      </c>
      <c r="N317" s="115" t="s">
        <v>3433</v>
      </c>
      <c r="O317" s="115" t="s">
        <v>809</v>
      </c>
      <c r="P317" s="115" t="s">
        <v>3472</v>
      </c>
      <c r="Q317" s="115" t="s">
        <v>3473</v>
      </c>
      <c r="R317" s="115" t="s">
        <v>3508</v>
      </c>
      <c r="S317" s="115" t="s">
        <v>3509</v>
      </c>
      <c r="T317" s="115" t="s">
        <v>3508</v>
      </c>
      <c r="U317" s="115" t="s">
        <v>3510</v>
      </c>
      <c r="V317" s="115" t="s">
        <v>3511</v>
      </c>
      <c r="W317" s="115" t="s">
        <v>3512</v>
      </c>
      <c r="X317" s="115" t="s">
        <v>125</v>
      </c>
      <c r="Y317" s="115" t="s">
        <v>126</v>
      </c>
      <c r="Z317" s="117">
        <v>3</v>
      </c>
      <c r="AA317" s="115" t="s">
        <v>127</v>
      </c>
      <c r="AB317" s="115" t="s">
        <v>3433</v>
      </c>
      <c r="AC317" s="117">
        <v>3</v>
      </c>
      <c r="AD317" s="117">
        <v>0</v>
      </c>
      <c r="AE317" s="117">
        <v>0</v>
      </c>
      <c r="AF317" s="117">
        <v>0</v>
      </c>
      <c r="AG317" s="118" t="s">
        <v>3513</v>
      </c>
      <c r="AH317" s="118" t="s">
        <v>3514</v>
      </c>
      <c r="AI317" s="118"/>
      <c r="AJ317" s="115"/>
      <c r="AK317" s="115"/>
      <c r="AL317" s="115"/>
      <c r="AM317" s="116">
        <v>4</v>
      </c>
      <c r="AN317" s="119">
        <v>1</v>
      </c>
      <c r="AO317" s="120" t="s">
        <v>135</v>
      </c>
      <c r="AP317" s="116"/>
      <c r="AQ317" s="119"/>
      <c r="AR317" s="120"/>
      <c r="AS317" s="116"/>
      <c r="AT317" s="121"/>
      <c r="AU317" s="120"/>
      <c r="AV317" s="117">
        <v>4</v>
      </c>
      <c r="AW317" s="121">
        <v>1</v>
      </c>
      <c r="AX317" s="120" t="s">
        <v>135</v>
      </c>
      <c r="AY317" s="122">
        <v>0</v>
      </c>
      <c r="AZ317" s="122">
        <v>1996674257</v>
      </c>
      <c r="BA317" s="122">
        <v>0</v>
      </c>
      <c r="BB317" s="122">
        <v>0</v>
      </c>
      <c r="BC317" s="122">
        <v>0</v>
      </c>
      <c r="BD317" s="122">
        <v>0</v>
      </c>
      <c r="BE317" s="122">
        <v>2960000000</v>
      </c>
      <c r="BF317" s="122">
        <v>0</v>
      </c>
      <c r="BG317" s="122">
        <v>0</v>
      </c>
      <c r="BH317" s="122">
        <v>0</v>
      </c>
      <c r="BI317" s="122">
        <v>4956674257</v>
      </c>
      <c r="BJ317" s="122">
        <v>0</v>
      </c>
      <c r="BK317" s="122">
        <v>740000000</v>
      </c>
      <c r="BL317" s="122">
        <v>0</v>
      </c>
      <c r="BM317" s="122">
        <v>0</v>
      </c>
      <c r="BN317" s="122">
        <v>0</v>
      </c>
      <c r="BO317" s="122">
        <v>0</v>
      </c>
      <c r="BP317" s="122">
        <v>2960000000</v>
      </c>
      <c r="BQ317" s="122">
        <v>0</v>
      </c>
      <c r="BR317" s="122">
        <v>0</v>
      </c>
      <c r="BS317" s="122">
        <v>0</v>
      </c>
      <c r="BT317" s="122">
        <v>3700000000</v>
      </c>
      <c r="BU317" s="122">
        <v>0</v>
      </c>
      <c r="BV317" s="122">
        <v>740000000</v>
      </c>
      <c r="BW317" s="122">
        <v>0</v>
      </c>
      <c r="BX317" s="122">
        <v>0</v>
      </c>
      <c r="BY317" s="122">
        <v>0</v>
      </c>
      <c r="BZ317" s="122">
        <v>0</v>
      </c>
      <c r="CA317" s="122">
        <v>2960000000</v>
      </c>
      <c r="CB317" s="122">
        <v>0</v>
      </c>
      <c r="CC317" s="122">
        <v>0</v>
      </c>
      <c r="CD317" s="122">
        <v>0</v>
      </c>
      <c r="CE317" s="122">
        <v>3700000000</v>
      </c>
      <c r="CF317" s="122">
        <v>0</v>
      </c>
      <c r="CG317" s="122">
        <v>0</v>
      </c>
      <c r="CH317" s="122">
        <v>0</v>
      </c>
      <c r="CI317" s="122">
        <v>0</v>
      </c>
      <c r="CJ317" s="122">
        <v>0</v>
      </c>
      <c r="CK317" s="122">
        <v>0</v>
      </c>
      <c r="CL317" s="122">
        <v>0</v>
      </c>
      <c r="CM317" s="122">
        <v>0</v>
      </c>
      <c r="CN317" s="122">
        <v>0</v>
      </c>
      <c r="CO317" s="122">
        <v>0</v>
      </c>
      <c r="CP317" s="122">
        <v>0</v>
      </c>
      <c r="CQ317" s="122">
        <v>12356674257</v>
      </c>
      <c r="CR317" s="115" t="s">
        <v>3515</v>
      </c>
      <c r="CS317" s="115" t="s">
        <v>3516</v>
      </c>
    </row>
    <row r="318" spans="1:97" ht="70.349999999999994" hidden="1" customHeight="1" x14ac:dyDescent="0.25">
      <c r="A318" s="114" t="s">
        <v>3517</v>
      </c>
      <c r="B318" s="115" t="s">
        <v>254</v>
      </c>
      <c r="C318" s="115" t="s">
        <v>2914</v>
      </c>
      <c r="D318" s="115" t="s">
        <v>3467</v>
      </c>
      <c r="E318" s="116" t="s">
        <v>3468</v>
      </c>
      <c r="F318" s="115" t="s">
        <v>551</v>
      </c>
      <c r="G318" s="115" t="s">
        <v>552</v>
      </c>
      <c r="H318" s="115" t="s">
        <v>3469</v>
      </c>
      <c r="I318" s="116" t="s">
        <v>3470</v>
      </c>
      <c r="J318" s="115" t="s">
        <v>3430</v>
      </c>
      <c r="K318" s="115" t="s">
        <v>3431</v>
      </c>
      <c r="L318" s="115" t="s">
        <v>1454</v>
      </c>
      <c r="M318" s="115" t="s">
        <v>3471</v>
      </c>
      <c r="N318" s="115" t="s">
        <v>3433</v>
      </c>
      <c r="O318" s="115" t="s">
        <v>809</v>
      </c>
      <c r="P318" s="115" t="s">
        <v>3472</v>
      </c>
      <c r="Q318" s="115" t="s">
        <v>3473</v>
      </c>
      <c r="R318" s="115" t="s">
        <v>3518</v>
      </c>
      <c r="S318" s="115" t="s">
        <v>3519</v>
      </c>
      <c r="T318" s="115" t="s">
        <v>3518</v>
      </c>
      <c r="U318" s="115" t="s">
        <v>3520</v>
      </c>
      <c r="V318" s="115" t="s">
        <v>3521</v>
      </c>
      <c r="W318" s="115" t="s">
        <v>3522</v>
      </c>
      <c r="X318" s="115" t="s">
        <v>125</v>
      </c>
      <c r="Y318" s="115" t="s">
        <v>126</v>
      </c>
      <c r="Z318" s="117">
        <v>2</v>
      </c>
      <c r="AA318" s="115" t="s">
        <v>127</v>
      </c>
      <c r="AB318" s="115" t="s">
        <v>3433</v>
      </c>
      <c r="AC318" s="117">
        <v>0</v>
      </c>
      <c r="AD318" s="117">
        <v>0</v>
      </c>
      <c r="AE318" s="117">
        <v>1</v>
      </c>
      <c r="AF318" s="117">
        <v>1</v>
      </c>
      <c r="AG318" s="118"/>
      <c r="AH318" s="118"/>
      <c r="AI318" s="118"/>
      <c r="AJ318" s="115" t="s">
        <v>3523</v>
      </c>
      <c r="AK318" s="115"/>
      <c r="AL318" s="115" t="s">
        <v>3524</v>
      </c>
      <c r="AM318" s="116"/>
      <c r="AN318" s="119"/>
      <c r="AO318" s="120"/>
      <c r="AP318" s="116"/>
      <c r="AQ318" s="119"/>
      <c r="AR318" s="120"/>
      <c r="AS318" s="116"/>
      <c r="AT318" s="121">
        <v>0</v>
      </c>
      <c r="AU318" s="120" t="s">
        <v>175</v>
      </c>
      <c r="AV318" s="117">
        <v>0</v>
      </c>
      <c r="AW318" s="121">
        <v>0</v>
      </c>
      <c r="AX318" s="120" t="s">
        <v>175</v>
      </c>
      <c r="AY318" s="122"/>
      <c r="AZ318" s="122"/>
      <c r="BA318" s="122"/>
      <c r="BB318" s="122"/>
      <c r="BC318" s="122"/>
      <c r="BD318" s="122"/>
      <c r="BE318" s="122"/>
      <c r="BF318" s="122"/>
      <c r="BG318" s="122"/>
      <c r="BH318" s="122"/>
      <c r="BI318" s="122">
        <v>0</v>
      </c>
      <c r="BJ318" s="122">
        <v>0</v>
      </c>
      <c r="BK318" s="122">
        <v>1500000000</v>
      </c>
      <c r="BL318" s="122">
        <v>0</v>
      </c>
      <c r="BM318" s="122">
        <v>0</v>
      </c>
      <c r="BN318" s="122">
        <v>0</v>
      </c>
      <c r="BO318" s="122">
        <v>0</v>
      </c>
      <c r="BP318" s="122">
        <v>9200000000</v>
      </c>
      <c r="BQ318" s="122">
        <v>0</v>
      </c>
      <c r="BR318" s="122">
        <v>0</v>
      </c>
      <c r="BS318" s="122">
        <v>0</v>
      </c>
      <c r="BT318" s="122">
        <v>10700000000</v>
      </c>
      <c r="BU318" s="122">
        <v>0</v>
      </c>
      <c r="BV318" s="122">
        <v>1500000000</v>
      </c>
      <c r="BW318" s="122">
        <v>0</v>
      </c>
      <c r="BX318" s="122">
        <v>0</v>
      </c>
      <c r="BY318" s="122">
        <v>0</v>
      </c>
      <c r="BZ318" s="122">
        <v>0</v>
      </c>
      <c r="CA318" s="122">
        <v>9200000000</v>
      </c>
      <c r="CB318" s="122">
        <v>0</v>
      </c>
      <c r="CC318" s="122">
        <v>0</v>
      </c>
      <c r="CD318" s="122">
        <v>0</v>
      </c>
      <c r="CE318" s="122">
        <v>10700000000</v>
      </c>
      <c r="CF318" s="122">
        <v>0</v>
      </c>
      <c r="CG318" s="122">
        <v>0</v>
      </c>
      <c r="CH318" s="122">
        <v>0</v>
      </c>
      <c r="CI318" s="122">
        <v>0</v>
      </c>
      <c r="CJ318" s="122">
        <v>0</v>
      </c>
      <c r="CK318" s="122">
        <v>0</v>
      </c>
      <c r="CL318" s="122">
        <v>0</v>
      </c>
      <c r="CM318" s="122">
        <v>0</v>
      </c>
      <c r="CN318" s="122">
        <v>0</v>
      </c>
      <c r="CO318" s="122">
        <v>0</v>
      </c>
      <c r="CP318" s="122">
        <v>0</v>
      </c>
      <c r="CQ318" s="122">
        <v>21400000000</v>
      </c>
      <c r="CR318" s="115"/>
      <c r="CS318" s="115" t="s">
        <v>3525</v>
      </c>
    </row>
    <row r="319" spans="1:97" ht="70.349999999999994" hidden="1" customHeight="1" x14ac:dyDescent="0.25">
      <c r="A319" s="114" t="s">
        <v>3526</v>
      </c>
      <c r="B319" s="115" t="s">
        <v>374</v>
      </c>
      <c r="C319" s="115" t="s">
        <v>2914</v>
      </c>
      <c r="D319" s="115" t="s">
        <v>3467</v>
      </c>
      <c r="E319" s="116" t="s">
        <v>3468</v>
      </c>
      <c r="F319" s="115" t="s">
        <v>551</v>
      </c>
      <c r="G319" s="115" t="s">
        <v>552</v>
      </c>
      <c r="H319" s="115" t="s">
        <v>3469</v>
      </c>
      <c r="I319" s="116" t="s">
        <v>3470</v>
      </c>
      <c r="J319" s="115" t="s">
        <v>3430</v>
      </c>
      <c r="K319" s="115" t="s">
        <v>3431</v>
      </c>
      <c r="L319" s="115" t="s">
        <v>1454</v>
      </c>
      <c r="M319" s="115" t="s">
        <v>3471</v>
      </c>
      <c r="N319" s="115" t="s">
        <v>3433</v>
      </c>
      <c r="O319" s="115" t="s">
        <v>809</v>
      </c>
      <c r="P319" s="115" t="s">
        <v>3472</v>
      </c>
      <c r="Q319" s="115" t="s">
        <v>3473</v>
      </c>
      <c r="R319" s="115" t="s">
        <v>3527</v>
      </c>
      <c r="S319" s="115" t="s">
        <v>3528</v>
      </c>
      <c r="T319" s="115" t="s">
        <v>3529</v>
      </c>
      <c r="U319" s="115" t="s">
        <v>3530</v>
      </c>
      <c r="V319" s="115" t="s">
        <v>3531</v>
      </c>
      <c r="W319" s="115" t="s">
        <v>3532</v>
      </c>
      <c r="X319" s="115" t="s">
        <v>125</v>
      </c>
      <c r="Y319" s="115" t="s">
        <v>126</v>
      </c>
      <c r="Z319" s="117">
        <v>300</v>
      </c>
      <c r="AA319" s="115" t="s">
        <v>127</v>
      </c>
      <c r="AB319" s="115" t="s">
        <v>3433</v>
      </c>
      <c r="AC319" s="117">
        <v>0</v>
      </c>
      <c r="AD319" s="117">
        <v>300</v>
      </c>
      <c r="AE319" s="117">
        <v>0</v>
      </c>
      <c r="AF319" s="117">
        <v>0</v>
      </c>
      <c r="AG319" s="118"/>
      <c r="AH319" s="118" t="s">
        <v>3533</v>
      </c>
      <c r="AI319" s="118" t="s">
        <v>3534</v>
      </c>
      <c r="AJ319" s="115" t="s">
        <v>3535</v>
      </c>
      <c r="AK319" s="115"/>
      <c r="AL319" s="115"/>
      <c r="AM319" s="116"/>
      <c r="AN319" s="119"/>
      <c r="AO319" s="120"/>
      <c r="AP319" s="116">
        <v>70</v>
      </c>
      <c r="AQ319" s="119">
        <v>0.23333333333333331</v>
      </c>
      <c r="AR319" s="120" t="s">
        <v>175</v>
      </c>
      <c r="AS319" s="116"/>
      <c r="AT319" s="121"/>
      <c r="AU319" s="120"/>
      <c r="AV319" s="117">
        <v>70</v>
      </c>
      <c r="AW319" s="121">
        <v>0.23333333333333334</v>
      </c>
      <c r="AX319" s="120" t="s">
        <v>175</v>
      </c>
      <c r="AY319" s="122"/>
      <c r="AZ319" s="122"/>
      <c r="BA319" s="122"/>
      <c r="BB319" s="122"/>
      <c r="BC319" s="122"/>
      <c r="BD319" s="122"/>
      <c r="BE319" s="122"/>
      <c r="BF319" s="122"/>
      <c r="BG319" s="122"/>
      <c r="BH319" s="122"/>
      <c r="BI319" s="122">
        <v>0</v>
      </c>
      <c r="BJ319" s="122">
        <v>0</v>
      </c>
      <c r="BK319" s="122">
        <v>1500000000</v>
      </c>
      <c r="BL319" s="122">
        <v>0</v>
      </c>
      <c r="BM319" s="122">
        <v>0</v>
      </c>
      <c r="BN319" s="122">
        <v>0</v>
      </c>
      <c r="BO319" s="122">
        <v>0</v>
      </c>
      <c r="BP319" s="122">
        <v>6720000000</v>
      </c>
      <c r="BQ319" s="122">
        <v>0</v>
      </c>
      <c r="BR319" s="122">
        <v>0</v>
      </c>
      <c r="BS319" s="122">
        <v>0</v>
      </c>
      <c r="BT319" s="122">
        <v>8220000000</v>
      </c>
      <c r="BU319" s="122">
        <v>0</v>
      </c>
      <c r="BV319" s="122">
        <v>0</v>
      </c>
      <c r="BW319" s="122">
        <v>0</v>
      </c>
      <c r="BX319" s="122">
        <v>0</v>
      </c>
      <c r="BY319" s="122">
        <v>0</v>
      </c>
      <c r="BZ319" s="122">
        <v>0</v>
      </c>
      <c r="CA319" s="122">
        <v>0</v>
      </c>
      <c r="CB319" s="122">
        <v>0</v>
      </c>
      <c r="CC319" s="122">
        <v>0</v>
      </c>
      <c r="CD319" s="122">
        <v>0</v>
      </c>
      <c r="CE319" s="122">
        <v>0</v>
      </c>
      <c r="CF319" s="122">
        <v>0</v>
      </c>
      <c r="CG319" s="122">
        <v>0</v>
      </c>
      <c r="CH319" s="122">
        <v>0</v>
      </c>
      <c r="CI319" s="122">
        <v>0</v>
      </c>
      <c r="CJ319" s="122">
        <v>0</v>
      </c>
      <c r="CK319" s="122">
        <v>0</v>
      </c>
      <c r="CL319" s="122">
        <v>0</v>
      </c>
      <c r="CM319" s="122">
        <v>0</v>
      </c>
      <c r="CN319" s="122">
        <v>0</v>
      </c>
      <c r="CO319" s="122">
        <v>0</v>
      </c>
      <c r="CP319" s="122">
        <v>0</v>
      </c>
      <c r="CQ319" s="122">
        <v>8220000000</v>
      </c>
      <c r="CR319" s="115"/>
      <c r="CS319" s="115" t="s">
        <v>3536</v>
      </c>
    </row>
    <row r="320" spans="1:97" ht="70.349999999999994" hidden="1" customHeight="1" x14ac:dyDescent="0.25">
      <c r="A320" s="114" t="s">
        <v>3537</v>
      </c>
      <c r="B320" s="115" t="s">
        <v>444</v>
      </c>
      <c r="C320" s="115" t="s">
        <v>2914</v>
      </c>
      <c r="D320" s="115" t="s">
        <v>3467</v>
      </c>
      <c r="E320" s="116" t="s">
        <v>3468</v>
      </c>
      <c r="F320" s="115" t="s">
        <v>551</v>
      </c>
      <c r="G320" s="115" t="s">
        <v>552</v>
      </c>
      <c r="H320" s="115" t="s">
        <v>3469</v>
      </c>
      <c r="I320" s="116" t="s">
        <v>3470</v>
      </c>
      <c r="J320" s="115" t="s">
        <v>3430</v>
      </c>
      <c r="K320" s="115" t="s">
        <v>3431</v>
      </c>
      <c r="L320" s="115" t="s">
        <v>1454</v>
      </c>
      <c r="M320" s="115" t="s">
        <v>3471</v>
      </c>
      <c r="N320" s="115" t="s">
        <v>3433</v>
      </c>
      <c r="O320" s="115" t="s">
        <v>809</v>
      </c>
      <c r="P320" s="115" t="s">
        <v>3472</v>
      </c>
      <c r="Q320" s="115" t="s">
        <v>3473</v>
      </c>
      <c r="R320" s="115" t="s">
        <v>3538</v>
      </c>
      <c r="S320" s="115" t="s">
        <v>3539</v>
      </c>
      <c r="T320" s="115" t="s">
        <v>3529</v>
      </c>
      <c r="U320" s="115" t="s">
        <v>3540</v>
      </c>
      <c r="V320" s="115" t="s">
        <v>3541</v>
      </c>
      <c r="W320" s="115" t="s">
        <v>3532</v>
      </c>
      <c r="X320" s="115" t="s">
        <v>125</v>
      </c>
      <c r="Y320" s="115" t="s">
        <v>126</v>
      </c>
      <c r="Z320" s="117">
        <v>300</v>
      </c>
      <c r="AA320" s="115" t="s">
        <v>127</v>
      </c>
      <c r="AB320" s="115" t="s">
        <v>3433</v>
      </c>
      <c r="AC320" s="117">
        <v>0</v>
      </c>
      <c r="AD320" s="117">
        <v>300</v>
      </c>
      <c r="AE320" s="117">
        <v>0</v>
      </c>
      <c r="AF320" s="117">
        <v>0</v>
      </c>
      <c r="AG320" s="118"/>
      <c r="AH320" s="118" t="s">
        <v>3542</v>
      </c>
      <c r="AI320" s="118" t="s">
        <v>3543</v>
      </c>
      <c r="AJ320" s="115"/>
      <c r="AK320" s="115"/>
      <c r="AL320" s="115"/>
      <c r="AM320" s="116"/>
      <c r="AN320" s="119"/>
      <c r="AO320" s="120"/>
      <c r="AP320" s="116">
        <v>2000</v>
      </c>
      <c r="AQ320" s="119">
        <v>1</v>
      </c>
      <c r="AR320" s="120" t="s">
        <v>135</v>
      </c>
      <c r="AS320" s="116"/>
      <c r="AT320" s="121"/>
      <c r="AU320" s="120"/>
      <c r="AV320" s="117">
        <v>2000</v>
      </c>
      <c r="AW320" s="121">
        <v>1</v>
      </c>
      <c r="AX320" s="120" t="s">
        <v>135</v>
      </c>
      <c r="AY320" s="122"/>
      <c r="AZ320" s="122"/>
      <c r="BA320" s="122"/>
      <c r="BB320" s="122"/>
      <c r="BC320" s="122"/>
      <c r="BD320" s="122"/>
      <c r="BE320" s="122"/>
      <c r="BF320" s="122"/>
      <c r="BG320" s="122"/>
      <c r="BH320" s="122"/>
      <c r="BI320" s="122">
        <v>0</v>
      </c>
      <c r="BJ320" s="122">
        <v>0</v>
      </c>
      <c r="BK320" s="122">
        <v>0</v>
      </c>
      <c r="BL320" s="122">
        <v>0</v>
      </c>
      <c r="BM320" s="122">
        <v>0</v>
      </c>
      <c r="BN320" s="122">
        <v>0</v>
      </c>
      <c r="BO320" s="122">
        <v>0</v>
      </c>
      <c r="BP320" s="122">
        <v>0</v>
      </c>
      <c r="BQ320" s="122">
        <v>0</v>
      </c>
      <c r="BR320" s="122">
        <v>0</v>
      </c>
      <c r="BS320" s="122">
        <v>0</v>
      </c>
      <c r="BT320" s="122">
        <v>0</v>
      </c>
      <c r="BU320" s="122">
        <v>0</v>
      </c>
      <c r="BV320" s="122">
        <v>270000000</v>
      </c>
      <c r="BW320" s="122">
        <v>0</v>
      </c>
      <c r="BX320" s="122">
        <v>0</v>
      </c>
      <c r="BY320" s="122">
        <v>0</v>
      </c>
      <c r="BZ320" s="122">
        <v>0</v>
      </c>
      <c r="CA320" s="122">
        <v>1080000000</v>
      </c>
      <c r="CB320" s="122">
        <v>0</v>
      </c>
      <c r="CC320" s="122">
        <v>0</v>
      </c>
      <c r="CD320" s="122">
        <v>0</v>
      </c>
      <c r="CE320" s="122">
        <v>1350000000</v>
      </c>
      <c r="CF320" s="122">
        <v>0</v>
      </c>
      <c r="CG320" s="122">
        <v>0</v>
      </c>
      <c r="CH320" s="122">
        <v>0</v>
      </c>
      <c r="CI320" s="122">
        <v>0</v>
      </c>
      <c r="CJ320" s="122">
        <v>0</v>
      </c>
      <c r="CK320" s="122">
        <v>0</v>
      </c>
      <c r="CL320" s="122">
        <v>0</v>
      </c>
      <c r="CM320" s="122">
        <v>0</v>
      </c>
      <c r="CN320" s="122">
        <v>0</v>
      </c>
      <c r="CO320" s="122">
        <v>0</v>
      </c>
      <c r="CP320" s="122">
        <v>0</v>
      </c>
      <c r="CQ320" s="122">
        <v>1350000000</v>
      </c>
      <c r="CR320" s="115"/>
      <c r="CS320" s="115" t="s">
        <v>3544</v>
      </c>
    </row>
    <row r="321" spans="1:97" ht="70.349999999999994" hidden="1" customHeight="1" x14ac:dyDescent="0.25">
      <c r="A321" s="114" t="s">
        <v>3545</v>
      </c>
      <c r="B321" s="115" t="s">
        <v>463</v>
      </c>
      <c r="C321" s="115" t="s">
        <v>2914</v>
      </c>
      <c r="D321" s="115" t="s">
        <v>3467</v>
      </c>
      <c r="E321" s="116" t="s">
        <v>3468</v>
      </c>
      <c r="F321" s="115" t="s">
        <v>551</v>
      </c>
      <c r="G321" s="115" t="s">
        <v>552</v>
      </c>
      <c r="H321" s="115" t="s">
        <v>3469</v>
      </c>
      <c r="I321" s="116" t="s">
        <v>3470</v>
      </c>
      <c r="J321" s="115" t="s">
        <v>3430</v>
      </c>
      <c r="K321" s="115" t="s">
        <v>3431</v>
      </c>
      <c r="L321" s="115" t="s">
        <v>1454</v>
      </c>
      <c r="M321" s="115" t="s">
        <v>3471</v>
      </c>
      <c r="N321" s="115" t="s">
        <v>3433</v>
      </c>
      <c r="O321" s="115" t="s">
        <v>809</v>
      </c>
      <c r="P321" s="115" t="s">
        <v>3472</v>
      </c>
      <c r="Q321" s="115" t="s">
        <v>3473</v>
      </c>
      <c r="R321" s="115" t="s">
        <v>3546</v>
      </c>
      <c r="S321" s="115" t="s">
        <v>3547</v>
      </c>
      <c r="T321" s="115" t="s">
        <v>3548</v>
      </c>
      <c r="U321" s="115" t="s">
        <v>3549</v>
      </c>
      <c r="V321" s="115" t="s">
        <v>3550</v>
      </c>
      <c r="W321" s="115" t="s">
        <v>3532</v>
      </c>
      <c r="X321" s="115" t="s">
        <v>125</v>
      </c>
      <c r="Y321" s="115" t="s">
        <v>126</v>
      </c>
      <c r="Z321" s="117">
        <v>300</v>
      </c>
      <c r="AA321" s="115" t="s">
        <v>127</v>
      </c>
      <c r="AB321" s="115" t="s">
        <v>3433</v>
      </c>
      <c r="AC321" s="117">
        <v>0</v>
      </c>
      <c r="AD321" s="117">
        <v>300</v>
      </c>
      <c r="AE321" s="117">
        <v>0</v>
      </c>
      <c r="AF321" s="117">
        <v>0</v>
      </c>
      <c r="AG321" s="118"/>
      <c r="AH321" s="118" t="s">
        <v>3551</v>
      </c>
      <c r="AI321" s="118" t="s">
        <v>3552</v>
      </c>
      <c r="AJ321" s="115" t="s">
        <v>3553</v>
      </c>
      <c r="AK321" s="115"/>
      <c r="AL321" s="115"/>
      <c r="AM321" s="116"/>
      <c r="AN321" s="119"/>
      <c r="AO321" s="120"/>
      <c r="AP321" s="116">
        <v>4000</v>
      </c>
      <c r="AQ321" s="119">
        <v>1</v>
      </c>
      <c r="AR321" s="120" t="s">
        <v>135</v>
      </c>
      <c r="AS321" s="116"/>
      <c r="AT321" s="121"/>
      <c r="AU321" s="120"/>
      <c r="AV321" s="117">
        <v>4000</v>
      </c>
      <c r="AW321" s="121">
        <v>1</v>
      </c>
      <c r="AX321" s="120" t="s">
        <v>135</v>
      </c>
      <c r="AY321" s="122"/>
      <c r="AZ321" s="122"/>
      <c r="BA321" s="122"/>
      <c r="BB321" s="122"/>
      <c r="BC321" s="122"/>
      <c r="BD321" s="122"/>
      <c r="BE321" s="122"/>
      <c r="BF321" s="122"/>
      <c r="BG321" s="122"/>
      <c r="BH321" s="122"/>
      <c r="BI321" s="122">
        <v>0</v>
      </c>
      <c r="BJ321" s="122">
        <v>0</v>
      </c>
      <c r="BK321" s="122">
        <v>0</v>
      </c>
      <c r="BL321" s="122">
        <v>0</v>
      </c>
      <c r="BM321" s="122">
        <v>0</v>
      </c>
      <c r="BN321" s="122">
        <v>0</v>
      </c>
      <c r="BO321" s="122">
        <v>0</v>
      </c>
      <c r="BP321" s="122">
        <v>0</v>
      </c>
      <c r="BQ321" s="122">
        <v>0</v>
      </c>
      <c r="BR321" s="122">
        <v>0</v>
      </c>
      <c r="BS321" s="122">
        <v>0</v>
      </c>
      <c r="BT321" s="122">
        <v>0</v>
      </c>
      <c r="BU321" s="122">
        <v>0</v>
      </c>
      <c r="BV321" s="122">
        <v>0</v>
      </c>
      <c r="BW321" s="122">
        <v>0</v>
      </c>
      <c r="BX321" s="122">
        <v>0</v>
      </c>
      <c r="BY321" s="122">
        <v>0</v>
      </c>
      <c r="BZ321" s="122">
        <v>0</v>
      </c>
      <c r="CA321" s="122">
        <v>0</v>
      </c>
      <c r="CB321" s="122">
        <v>0</v>
      </c>
      <c r="CC321" s="122">
        <v>0</v>
      </c>
      <c r="CD321" s="122">
        <v>0</v>
      </c>
      <c r="CE321" s="122">
        <v>0</v>
      </c>
      <c r="CF321" s="122">
        <v>0</v>
      </c>
      <c r="CG321" s="122">
        <v>1000000000</v>
      </c>
      <c r="CH321" s="122">
        <v>0</v>
      </c>
      <c r="CI321" s="122">
        <v>0</v>
      </c>
      <c r="CJ321" s="122">
        <v>0</v>
      </c>
      <c r="CK321" s="122">
        <v>0</v>
      </c>
      <c r="CL321" s="122">
        <v>6720000000</v>
      </c>
      <c r="CM321" s="122">
        <v>0</v>
      </c>
      <c r="CN321" s="122">
        <v>0</v>
      </c>
      <c r="CO321" s="122">
        <v>0</v>
      </c>
      <c r="CP321" s="122">
        <v>7720000000</v>
      </c>
      <c r="CQ321" s="122">
        <v>7720000000</v>
      </c>
      <c r="CR321" s="115"/>
      <c r="CS321" s="115" t="s">
        <v>3554</v>
      </c>
    </row>
    <row r="322" spans="1:97" ht="113.45" hidden="1" customHeight="1" x14ac:dyDescent="0.25">
      <c r="A322" s="114" t="s">
        <v>3555</v>
      </c>
      <c r="B322" s="115" t="s">
        <v>478</v>
      </c>
      <c r="C322" s="115" t="s">
        <v>2914</v>
      </c>
      <c r="D322" s="115" t="s">
        <v>3467</v>
      </c>
      <c r="E322" s="116" t="s">
        <v>3468</v>
      </c>
      <c r="F322" s="115" t="s">
        <v>551</v>
      </c>
      <c r="G322" s="115" t="s">
        <v>552</v>
      </c>
      <c r="H322" s="115" t="s">
        <v>3469</v>
      </c>
      <c r="I322" s="116" t="s">
        <v>3470</v>
      </c>
      <c r="J322" s="115" t="s">
        <v>3430</v>
      </c>
      <c r="K322" s="115" t="s">
        <v>3431</v>
      </c>
      <c r="L322" s="115" t="s">
        <v>1454</v>
      </c>
      <c r="M322" s="115" t="s">
        <v>3471</v>
      </c>
      <c r="N322" s="115" t="s">
        <v>3433</v>
      </c>
      <c r="O322" s="115" t="s">
        <v>809</v>
      </c>
      <c r="P322" s="115" t="s">
        <v>3472</v>
      </c>
      <c r="Q322" s="115" t="s">
        <v>3473</v>
      </c>
      <c r="R322" s="115" t="s">
        <v>3556</v>
      </c>
      <c r="S322" s="115" t="s">
        <v>3557</v>
      </c>
      <c r="T322" s="115" t="s">
        <v>3548</v>
      </c>
      <c r="U322" s="115" t="s">
        <v>3558</v>
      </c>
      <c r="V322" s="115" t="s">
        <v>3559</v>
      </c>
      <c r="W322" s="115" t="s">
        <v>3532</v>
      </c>
      <c r="X322" s="115" t="s">
        <v>125</v>
      </c>
      <c r="Y322" s="115" t="s">
        <v>126</v>
      </c>
      <c r="Z322" s="117">
        <v>300</v>
      </c>
      <c r="AA322" s="115" t="s">
        <v>127</v>
      </c>
      <c r="AB322" s="115" t="s">
        <v>3433</v>
      </c>
      <c r="AC322" s="117">
        <v>0</v>
      </c>
      <c r="AD322" s="117">
        <v>150</v>
      </c>
      <c r="AE322" s="117">
        <v>150</v>
      </c>
      <c r="AF322" s="117">
        <v>0</v>
      </c>
      <c r="AG322" s="118"/>
      <c r="AH322" s="118" t="s">
        <v>3560</v>
      </c>
      <c r="AI322" s="118" t="s">
        <v>3561</v>
      </c>
      <c r="AJ322" s="115"/>
      <c r="AK322" s="115"/>
      <c r="AL322" s="115"/>
      <c r="AM322" s="116"/>
      <c r="AN322" s="119"/>
      <c r="AO322" s="120"/>
      <c r="AP322" s="116">
        <v>6141</v>
      </c>
      <c r="AQ322" s="119">
        <v>1</v>
      </c>
      <c r="AR322" s="120" t="s">
        <v>135</v>
      </c>
      <c r="AS322" s="116"/>
      <c r="AT322" s="121">
        <v>1</v>
      </c>
      <c r="AU322" s="120" t="s">
        <v>135</v>
      </c>
      <c r="AV322" s="117">
        <v>6141</v>
      </c>
      <c r="AW322" s="121">
        <v>1</v>
      </c>
      <c r="AX322" s="120" t="s">
        <v>135</v>
      </c>
      <c r="AY322" s="122"/>
      <c r="AZ322" s="122"/>
      <c r="BA322" s="122"/>
      <c r="BB322" s="122"/>
      <c r="BC322" s="122"/>
      <c r="BD322" s="122"/>
      <c r="BE322" s="122"/>
      <c r="BF322" s="122"/>
      <c r="BG322" s="122"/>
      <c r="BH322" s="122"/>
      <c r="BI322" s="122">
        <v>0</v>
      </c>
      <c r="BJ322" s="122">
        <v>0</v>
      </c>
      <c r="BK322" s="122">
        <v>300000000</v>
      </c>
      <c r="BL322" s="122">
        <v>0</v>
      </c>
      <c r="BM322" s="122">
        <v>0</v>
      </c>
      <c r="BN322" s="122">
        <v>0</v>
      </c>
      <c r="BO322" s="122">
        <v>0</v>
      </c>
      <c r="BP322" s="122">
        <v>1200000000</v>
      </c>
      <c r="BQ322" s="122">
        <v>0</v>
      </c>
      <c r="BR322" s="122">
        <v>0</v>
      </c>
      <c r="BS322" s="122">
        <v>0</v>
      </c>
      <c r="BT322" s="122">
        <v>1500000000</v>
      </c>
      <c r="BU322" s="122">
        <v>0</v>
      </c>
      <c r="BV322" s="122">
        <v>0</v>
      </c>
      <c r="BW322" s="122">
        <v>0</v>
      </c>
      <c r="BX322" s="122">
        <v>0</v>
      </c>
      <c r="BY322" s="122">
        <v>0</v>
      </c>
      <c r="BZ322" s="122">
        <v>0</v>
      </c>
      <c r="CA322" s="122">
        <v>0</v>
      </c>
      <c r="CB322" s="122">
        <v>0</v>
      </c>
      <c r="CC322" s="122">
        <v>0</v>
      </c>
      <c r="CD322" s="122">
        <v>0</v>
      </c>
      <c r="CE322" s="122">
        <v>0</v>
      </c>
      <c r="CF322" s="122">
        <v>0</v>
      </c>
      <c r="CG322" s="122">
        <v>0</v>
      </c>
      <c r="CH322" s="122">
        <v>0</v>
      </c>
      <c r="CI322" s="122">
        <v>0</v>
      </c>
      <c r="CJ322" s="122">
        <v>0</v>
      </c>
      <c r="CK322" s="122">
        <v>0</v>
      </c>
      <c r="CL322" s="122">
        <v>0</v>
      </c>
      <c r="CM322" s="122">
        <v>0</v>
      </c>
      <c r="CN322" s="122">
        <v>0</v>
      </c>
      <c r="CO322" s="122">
        <v>0</v>
      </c>
      <c r="CP322" s="122">
        <v>0</v>
      </c>
      <c r="CQ322" s="122">
        <v>1500000000</v>
      </c>
      <c r="CR322" s="115"/>
      <c r="CS322" s="115" t="s">
        <v>3562</v>
      </c>
    </row>
    <row r="323" spans="1:97" ht="70.349999999999994" hidden="1" customHeight="1" x14ac:dyDescent="0.25">
      <c r="A323" s="114" t="s">
        <v>3563</v>
      </c>
      <c r="B323" s="115" t="s">
        <v>113</v>
      </c>
      <c r="C323" s="115" t="s">
        <v>2914</v>
      </c>
      <c r="D323" s="115" t="s">
        <v>3564</v>
      </c>
      <c r="E323" s="116" t="s">
        <v>954</v>
      </c>
      <c r="F323" s="115" t="s">
        <v>1633</v>
      </c>
      <c r="G323" s="115" t="s">
        <v>1610</v>
      </c>
      <c r="H323" s="115" t="s">
        <v>3565</v>
      </c>
      <c r="I323" s="116" t="s">
        <v>1013</v>
      </c>
      <c r="J323" s="115" t="s">
        <v>3430</v>
      </c>
      <c r="K323" s="115" t="s">
        <v>3431</v>
      </c>
      <c r="L323" s="115" t="s">
        <v>141</v>
      </c>
      <c r="M323" s="115" t="s">
        <v>3566</v>
      </c>
      <c r="N323" s="115" t="s">
        <v>3433</v>
      </c>
      <c r="O323" s="115" t="s">
        <v>809</v>
      </c>
      <c r="P323" s="115" t="s">
        <v>3567</v>
      </c>
      <c r="Q323" s="115" t="s">
        <v>3568</v>
      </c>
      <c r="R323" s="115" t="s">
        <v>3569</v>
      </c>
      <c r="S323" s="115" t="s">
        <v>3570</v>
      </c>
      <c r="T323" s="115" t="s">
        <v>3571</v>
      </c>
      <c r="U323" s="115" t="s">
        <v>3572</v>
      </c>
      <c r="V323" s="115" t="s">
        <v>3573</v>
      </c>
      <c r="W323" s="115" t="s">
        <v>149</v>
      </c>
      <c r="X323" s="115" t="s">
        <v>125</v>
      </c>
      <c r="Y323" s="115" t="s">
        <v>126</v>
      </c>
      <c r="Z323" s="117">
        <v>100</v>
      </c>
      <c r="AA323" s="115" t="s">
        <v>127</v>
      </c>
      <c r="AB323" s="115" t="s">
        <v>3433</v>
      </c>
      <c r="AC323" s="117">
        <v>0</v>
      </c>
      <c r="AD323" s="117">
        <v>100</v>
      </c>
      <c r="AE323" s="117">
        <v>0</v>
      </c>
      <c r="AF323" s="117">
        <v>0</v>
      </c>
      <c r="AG323" s="118"/>
      <c r="AH323" s="118" t="s">
        <v>3574</v>
      </c>
      <c r="AI323" s="118" t="s">
        <v>3575</v>
      </c>
      <c r="AJ323" s="115"/>
      <c r="AK323" s="115"/>
      <c r="AL323" s="115"/>
      <c r="AM323" s="116"/>
      <c r="AN323" s="119"/>
      <c r="AO323" s="120"/>
      <c r="AP323" s="116">
        <v>100</v>
      </c>
      <c r="AQ323" s="119">
        <v>1</v>
      </c>
      <c r="AR323" s="120" t="s">
        <v>135</v>
      </c>
      <c r="AS323" s="116"/>
      <c r="AT323" s="121"/>
      <c r="AU323" s="120"/>
      <c r="AV323" s="117">
        <v>100</v>
      </c>
      <c r="AW323" s="121">
        <v>1</v>
      </c>
      <c r="AX323" s="120" t="s">
        <v>135</v>
      </c>
      <c r="AY323" s="122">
        <v>0</v>
      </c>
      <c r="AZ323" s="122">
        <v>0</v>
      </c>
      <c r="BA323" s="122">
        <v>0</v>
      </c>
      <c r="BB323" s="122">
        <v>0</v>
      </c>
      <c r="BC323" s="122">
        <v>0</v>
      </c>
      <c r="BD323" s="122">
        <v>0</v>
      </c>
      <c r="BE323" s="122">
        <v>0</v>
      </c>
      <c r="BF323" s="122">
        <v>0</v>
      </c>
      <c r="BG323" s="122">
        <v>0</v>
      </c>
      <c r="BH323" s="122">
        <v>0</v>
      </c>
      <c r="BI323" s="122">
        <v>0</v>
      </c>
      <c r="BJ323" s="122">
        <v>79000000</v>
      </c>
      <c r="BK323" s="122">
        <v>0</v>
      </c>
      <c r="BL323" s="122">
        <v>0</v>
      </c>
      <c r="BM323" s="122">
        <v>0</v>
      </c>
      <c r="BN323" s="122">
        <v>0</v>
      </c>
      <c r="BO323" s="122">
        <v>0</v>
      </c>
      <c r="BP323" s="122">
        <v>0</v>
      </c>
      <c r="BQ323" s="122">
        <v>0</v>
      </c>
      <c r="BR323" s="122">
        <v>0</v>
      </c>
      <c r="BS323" s="122">
        <v>0</v>
      </c>
      <c r="BT323" s="122">
        <v>79000000</v>
      </c>
      <c r="BU323" s="122">
        <v>79000000</v>
      </c>
      <c r="BV323" s="122">
        <v>0</v>
      </c>
      <c r="BW323" s="122">
        <v>0</v>
      </c>
      <c r="BX323" s="122">
        <v>0</v>
      </c>
      <c r="BY323" s="122">
        <v>0</v>
      </c>
      <c r="BZ323" s="122">
        <v>0</v>
      </c>
      <c r="CA323" s="122">
        <v>0</v>
      </c>
      <c r="CB323" s="122">
        <v>0</v>
      </c>
      <c r="CC323" s="122">
        <v>0</v>
      </c>
      <c r="CD323" s="122">
        <v>0</v>
      </c>
      <c r="CE323" s="122">
        <v>79000000</v>
      </c>
      <c r="CF323" s="122">
        <v>0</v>
      </c>
      <c r="CG323" s="122">
        <v>0</v>
      </c>
      <c r="CH323" s="122">
        <v>0</v>
      </c>
      <c r="CI323" s="122">
        <v>0</v>
      </c>
      <c r="CJ323" s="122">
        <v>0</v>
      </c>
      <c r="CK323" s="122">
        <v>0</v>
      </c>
      <c r="CL323" s="122">
        <v>0</v>
      </c>
      <c r="CM323" s="122">
        <v>0</v>
      </c>
      <c r="CN323" s="122">
        <v>0</v>
      </c>
      <c r="CO323" s="122">
        <v>0</v>
      </c>
      <c r="CP323" s="122">
        <v>0</v>
      </c>
      <c r="CQ323" s="122">
        <v>158000000</v>
      </c>
      <c r="CR323" s="115" t="s">
        <v>3576</v>
      </c>
      <c r="CS323" s="115" t="s">
        <v>3577</v>
      </c>
    </row>
    <row r="324" spans="1:97" ht="70.349999999999994" hidden="1" customHeight="1" x14ac:dyDescent="0.25">
      <c r="A324" s="114" t="s">
        <v>3578</v>
      </c>
      <c r="B324" s="115" t="s">
        <v>103</v>
      </c>
      <c r="C324" s="115" t="s">
        <v>2914</v>
      </c>
      <c r="D324" s="115" t="s">
        <v>3564</v>
      </c>
      <c r="E324" s="116" t="s">
        <v>954</v>
      </c>
      <c r="F324" s="115" t="s">
        <v>1633</v>
      </c>
      <c r="G324" s="115" t="s">
        <v>1610</v>
      </c>
      <c r="H324" s="115" t="s">
        <v>3565</v>
      </c>
      <c r="I324" s="116" t="s">
        <v>1013</v>
      </c>
      <c r="J324" s="115" t="s">
        <v>3430</v>
      </c>
      <c r="K324" s="115" t="s">
        <v>3431</v>
      </c>
      <c r="L324" s="115" t="s">
        <v>141</v>
      </c>
      <c r="M324" s="115" t="s">
        <v>3566</v>
      </c>
      <c r="N324" s="115" t="s">
        <v>3433</v>
      </c>
      <c r="O324" s="115" t="s">
        <v>809</v>
      </c>
      <c r="P324" s="115" t="s">
        <v>3567</v>
      </c>
      <c r="Q324" s="115" t="s">
        <v>3568</v>
      </c>
      <c r="R324" s="115" t="s">
        <v>3436</v>
      </c>
      <c r="S324" s="115" t="s">
        <v>3579</v>
      </c>
      <c r="T324" s="115" t="s">
        <v>3438</v>
      </c>
      <c r="U324" s="115" t="s">
        <v>3580</v>
      </c>
      <c r="V324" s="115" t="s">
        <v>3581</v>
      </c>
      <c r="W324" s="115" t="s">
        <v>3477</v>
      </c>
      <c r="X324" s="115" t="s">
        <v>125</v>
      </c>
      <c r="Y324" s="115" t="s">
        <v>126</v>
      </c>
      <c r="Z324" s="117">
        <v>2</v>
      </c>
      <c r="AA324" s="115" t="s">
        <v>127</v>
      </c>
      <c r="AB324" s="115" t="s">
        <v>3433</v>
      </c>
      <c r="AC324" s="117">
        <v>0</v>
      </c>
      <c r="AD324" s="117">
        <v>0</v>
      </c>
      <c r="AE324" s="117">
        <v>1</v>
      </c>
      <c r="AF324" s="117">
        <v>1</v>
      </c>
      <c r="AG324" s="118"/>
      <c r="AH324" s="118" t="s">
        <v>3582</v>
      </c>
      <c r="AI324" s="118"/>
      <c r="AJ324" s="115" t="s">
        <v>3583</v>
      </c>
      <c r="AK324" s="115"/>
      <c r="AL324" s="115" t="s">
        <v>3584</v>
      </c>
      <c r="AM324" s="116"/>
      <c r="AN324" s="119"/>
      <c r="AO324" s="120"/>
      <c r="AP324" s="116"/>
      <c r="AQ324" s="119"/>
      <c r="AR324" s="120"/>
      <c r="AS324" s="116"/>
      <c r="AT324" s="121">
        <v>0</v>
      </c>
      <c r="AU324" s="120" t="s">
        <v>175</v>
      </c>
      <c r="AV324" s="117">
        <v>0</v>
      </c>
      <c r="AW324" s="121">
        <v>0</v>
      </c>
      <c r="AX324" s="120" t="s">
        <v>175</v>
      </c>
      <c r="AY324" s="122">
        <v>0</v>
      </c>
      <c r="AZ324" s="122">
        <v>100000000</v>
      </c>
      <c r="BA324" s="122">
        <v>0</v>
      </c>
      <c r="BB324" s="122">
        <v>0</v>
      </c>
      <c r="BC324" s="122">
        <v>0</v>
      </c>
      <c r="BD324" s="122">
        <v>0</v>
      </c>
      <c r="BE324" s="122">
        <v>0</v>
      </c>
      <c r="BF324" s="122">
        <v>0</v>
      </c>
      <c r="BG324" s="122">
        <v>0</v>
      </c>
      <c r="BH324" s="122">
        <v>0</v>
      </c>
      <c r="BI324" s="122">
        <v>100000000</v>
      </c>
      <c r="BJ324" s="122">
        <v>0</v>
      </c>
      <c r="BK324" s="122">
        <v>0</v>
      </c>
      <c r="BL324" s="122">
        <v>0</v>
      </c>
      <c r="BM324" s="122">
        <v>0</v>
      </c>
      <c r="BN324" s="122">
        <v>0</v>
      </c>
      <c r="BO324" s="122">
        <v>0</v>
      </c>
      <c r="BP324" s="122">
        <v>0</v>
      </c>
      <c r="BQ324" s="122">
        <v>0</v>
      </c>
      <c r="BR324" s="122">
        <v>0</v>
      </c>
      <c r="BS324" s="122">
        <v>0</v>
      </c>
      <c r="BT324" s="122">
        <v>0</v>
      </c>
      <c r="BU324" s="122">
        <v>0</v>
      </c>
      <c r="BV324" s="122">
        <v>0</v>
      </c>
      <c r="BW324" s="122">
        <v>0</v>
      </c>
      <c r="BX324" s="122">
        <v>0</v>
      </c>
      <c r="BY324" s="122">
        <v>0</v>
      </c>
      <c r="BZ324" s="122">
        <v>0</v>
      </c>
      <c r="CA324" s="122">
        <v>0</v>
      </c>
      <c r="CB324" s="122">
        <v>0</v>
      </c>
      <c r="CC324" s="122">
        <v>0</v>
      </c>
      <c r="CD324" s="122">
        <v>0</v>
      </c>
      <c r="CE324" s="122">
        <v>0</v>
      </c>
      <c r="CF324" s="122">
        <v>100000000</v>
      </c>
      <c r="CG324" s="122">
        <v>0</v>
      </c>
      <c r="CH324" s="122">
        <v>0</v>
      </c>
      <c r="CI324" s="122">
        <v>0</v>
      </c>
      <c r="CJ324" s="122">
        <v>0</v>
      </c>
      <c r="CK324" s="122">
        <v>0</v>
      </c>
      <c r="CL324" s="122">
        <v>0</v>
      </c>
      <c r="CM324" s="122">
        <v>0</v>
      </c>
      <c r="CN324" s="122">
        <v>0</v>
      </c>
      <c r="CO324" s="122">
        <v>0</v>
      </c>
      <c r="CP324" s="122">
        <v>100000000</v>
      </c>
      <c r="CQ324" s="122">
        <v>200000000</v>
      </c>
      <c r="CR324" s="115"/>
      <c r="CS324" s="115" t="s">
        <v>3585</v>
      </c>
    </row>
    <row r="325" spans="1:97" ht="70.349999999999994" hidden="1" customHeight="1" x14ac:dyDescent="0.25">
      <c r="A325" s="114" t="s">
        <v>3586</v>
      </c>
      <c r="B325" s="115" t="s">
        <v>113</v>
      </c>
      <c r="C325" s="115" t="s">
        <v>2914</v>
      </c>
      <c r="D325" s="115" t="s">
        <v>3587</v>
      </c>
      <c r="E325" s="116" t="s">
        <v>3588</v>
      </c>
      <c r="F325" s="115" t="s">
        <v>107</v>
      </c>
      <c r="G325" s="115" t="s">
        <v>552</v>
      </c>
      <c r="H325" s="115" t="s">
        <v>3589</v>
      </c>
      <c r="I325" s="116" t="s">
        <v>3590</v>
      </c>
      <c r="J325" s="115" t="s">
        <v>3591</v>
      </c>
      <c r="K325" s="115" t="s">
        <v>3592</v>
      </c>
      <c r="L325" s="115" t="s">
        <v>3593</v>
      </c>
      <c r="M325" s="115" t="s">
        <v>3594</v>
      </c>
      <c r="N325" s="115" t="s">
        <v>3592</v>
      </c>
      <c r="O325" s="115" t="s">
        <v>846</v>
      </c>
      <c r="P325" s="115" t="s">
        <v>3595</v>
      </c>
      <c r="Q325" s="115" t="s">
        <v>3596</v>
      </c>
      <c r="R325" s="115" t="s">
        <v>3597</v>
      </c>
      <c r="S325" s="115" t="s">
        <v>3598</v>
      </c>
      <c r="T325" s="115" t="s">
        <v>3597</v>
      </c>
      <c r="U325" s="115" t="s">
        <v>3599</v>
      </c>
      <c r="V325" s="115" t="s">
        <v>3600</v>
      </c>
      <c r="W325" s="115" t="s">
        <v>3601</v>
      </c>
      <c r="X325" s="115" t="s">
        <v>125</v>
      </c>
      <c r="Y325" s="115" t="s">
        <v>3602</v>
      </c>
      <c r="Z325" s="117">
        <v>20</v>
      </c>
      <c r="AA325" s="115" t="s">
        <v>127</v>
      </c>
      <c r="AB325" s="115" t="s">
        <v>3603</v>
      </c>
      <c r="AC325" s="117">
        <v>0</v>
      </c>
      <c r="AD325" s="117">
        <v>0</v>
      </c>
      <c r="AE325" s="117">
        <v>0</v>
      </c>
      <c r="AF325" s="117">
        <v>20</v>
      </c>
      <c r="AG325" s="118"/>
      <c r="AH325" s="118"/>
      <c r="AI325" s="118"/>
      <c r="AJ325" s="115"/>
      <c r="AK325" s="115"/>
      <c r="AL325" s="115" t="s">
        <v>3604</v>
      </c>
      <c r="AM325" s="116"/>
      <c r="AN325" s="119"/>
      <c r="AO325" s="120"/>
      <c r="AP325" s="116"/>
      <c r="AQ325" s="119"/>
      <c r="AR325" s="120"/>
      <c r="AS325" s="116"/>
      <c r="AT325" s="121"/>
      <c r="AU325" s="120"/>
      <c r="AV325" s="117">
        <v>0</v>
      </c>
      <c r="AW325" s="121">
        <v>0</v>
      </c>
      <c r="AX325" s="120" t="s">
        <v>175</v>
      </c>
      <c r="AY325" s="122">
        <v>0</v>
      </c>
      <c r="AZ325" s="122">
        <v>0</v>
      </c>
      <c r="BA325" s="122">
        <v>0</v>
      </c>
      <c r="BB325" s="122">
        <v>0</v>
      </c>
      <c r="BC325" s="122">
        <v>0</v>
      </c>
      <c r="BD325" s="122">
        <v>0</v>
      </c>
      <c r="BE325" s="122">
        <v>0</v>
      </c>
      <c r="BF325" s="122">
        <v>0</v>
      </c>
      <c r="BG325" s="122">
        <v>0</v>
      </c>
      <c r="BH325" s="122">
        <v>0</v>
      </c>
      <c r="BI325" s="122">
        <v>0</v>
      </c>
      <c r="BJ325" s="122">
        <v>0</v>
      </c>
      <c r="BK325" s="122">
        <v>0</v>
      </c>
      <c r="BL325" s="122">
        <v>0</v>
      </c>
      <c r="BM325" s="122">
        <v>0</v>
      </c>
      <c r="BN325" s="122">
        <v>0</v>
      </c>
      <c r="BO325" s="122">
        <v>0</v>
      </c>
      <c r="BP325" s="122">
        <v>0</v>
      </c>
      <c r="BQ325" s="122">
        <v>0</v>
      </c>
      <c r="BR325" s="122">
        <v>0</v>
      </c>
      <c r="BS325" s="122">
        <v>0</v>
      </c>
      <c r="BT325" s="122">
        <v>0</v>
      </c>
      <c r="BU325" s="122">
        <v>0</v>
      </c>
      <c r="BV325" s="122">
        <v>0</v>
      </c>
      <c r="BW325" s="122">
        <v>0</v>
      </c>
      <c r="BX325" s="122">
        <v>0</v>
      </c>
      <c r="BY325" s="122">
        <v>0</v>
      </c>
      <c r="BZ325" s="122">
        <v>0</v>
      </c>
      <c r="CA325" s="122">
        <v>0</v>
      </c>
      <c r="CB325" s="122">
        <v>0</v>
      </c>
      <c r="CC325" s="122">
        <v>0</v>
      </c>
      <c r="CD325" s="122">
        <v>0</v>
      </c>
      <c r="CE325" s="122">
        <v>0</v>
      </c>
      <c r="CF325" s="122">
        <v>0</v>
      </c>
      <c r="CG325" s="122">
        <v>0</v>
      </c>
      <c r="CH325" s="122">
        <v>0</v>
      </c>
      <c r="CI325" s="122">
        <v>0</v>
      </c>
      <c r="CJ325" s="122">
        <v>0</v>
      </c>
      <c r="CK325" s="122">
        <v>0</v>
      </c>
      <c r="CL325" s="122">
        <v>0</v>
      </c>
      <c r="CM325" s="122">
        <v>0</v>
      </c>
      <c r="CN325" s="122">
        <v>0</v>
      </c>
      <c r="CO325" s="122">
        <v>0</v>
      </c>
      <c r="CP325" s="122">
        <v>0</v>
      </c>
      <c r="CQ325" s="122">
        <v>0</v>
      </c>
      <c r="CR325" s="115"/>
      <c r="CS325" s="115" t="s">
        <v>3605</v>
      </c>
    </row>
    <row r="326" spans="1:97" ht="70.349999999999994" hidden="1" customHeight="1" x14ac:dyDescent="0.25">
      <c r="A326" s="114" t="s">
        <v>3606</v>
      </c>
      <c r="B326" s="115" t="s">
        <v>113</v>
      </c>
      <c r="C326" s="115" t="s">
        <v>2914</v>
      </c>
      <c r="D326" s="115" t="s">
        <v>3607</v>
      </c>
      <c r="E326" s="116" t="s">
        <v>3608</v>
      </c>
      <c r="F326" s="115" t="s">
        <v>107</v>
      </c>
      <c r="G326" s="115" t="s">
        <v>1610</v>
      </c>
      <c r="H326" s="115" t="s">
        <v>2930</v>
      </c>
      <c r="I326" s="116" t="s">
        <v>3609</v>
      </c>
      <c r="J326" s="115" t="s">
        <v>3591</v>
      </c>
      <c r="K326" s="115" t="s">
        <v>3592</v>
      </c>
      <c r="L326" s="115" t="s">
        <v>3610</v>
      </c>
      <c r="M326" s="115" t="s">
        <v>3611</v>
      </c>
      <c r="N326" s="115" t="s">
        <v>3592</v>
      </c>
      <c r="O326" s="115" t="s">
        <v>846</v>
      </c>
      <c r="P326" s="115" t="s">
        <v>3611</v>
      </c>
      <c r="Q326" s="115" t="s">
        <v>3612</v>
      </c>
      <c r="R326" s="115" t="s">
        <v>3613</v>
      </c>
      <c r="S326" s="115" t="s">
        <v>3614</v>
      </c>
      <c r="T326" s="115" t="s">
        <v>3613</v>
      </c>
      <c r="U326" s="115" t="s">
        <v>3615</v>
      </c>
      <c r="V326" s="115" t="s">
        <v>3616</v>
      </c>
      <c r="W326" s="115" t="s">
        <v>3617</v>
      </c>
      <c r="X326" s="115" t="s">
        <v>125</v>
      </c>
      <c r="Y326" s="115" t="s">
        <v>3602</v>
      </c>
      <c r="Z326" s="117">
        <v>19</v>
      </c>
      <c r="AA326" s="115" t="s">
        <v>127</v>
      </c>
      <c r="AB326" s="115" t="s">
        <v>2930</v>
      </c>
      <c r="AC326" s="117">
        <v>3</v>
      </c>
      <c r="AD326" s="117">
        <v>11.186999999999999</v>
      </c>
      <c r="AE326" s="117">
        <v>0</v>
      </c>
      <c r="AF326" s="117">
        <v>4.8129999999999997</v>
      </c>
      <c r="AG326" s="118" t="s">
        <v>3618</v>
      </c>
      <c r="AH326" s="118" t="s">
        <v>3619</v>
      </c>
      <c r="AI326" s="118" t="s">
        <v>3620</v>
      </c>
      <c r="AJ326" s="115" t="s">
        <v>3621</v>
      </c>
      <c r="AK326" s="115" t="s">
        <v>3622</v>
      </c>
      <c r="AL326" s="115" t="s">
        <v>3623</v>
      </c>
      <c r="AM326" s="116">
        <v>2.0950000000000002</v>
      </c>
      <c r="AN326" s="119">
        <v>0.69833333333333325</v>
      </c>
      <c r="AO326" s="120" t="s">
        <v>174</v>
      </c>
      <c r="AP326" s="116">
        <v>12.32</v>
      </c>
      <c r="AQ326" s="119">
        <v>1</v>
      </c>
      <c r="AR326" s="120" t="s">
        <v>135</v>
      </c>
      <c r="AS326" s="116">
        <v>0.32503000000000004</v>
      </c>
      <c r="AT326" s="121"/>
      <c r="AU326" s="120"/>
      <c r="AV326" s="117">
        <v>14.740030000000001</v>
      </c>
      <c r="AW326" s="121">
        <v>0.77579105263157899</v>
      </c>
      <c r="AX326" s="120" t="s">
        <v>174</v>
      </c>
      <c r="AY326" s="122">
        <v>0</v>
      </c>
      <c r="AZ326" s="122">
        <v>1024000000</v>
      </c>
      <c r="BA326" s="122">
        <v>0</v>
      </c>
      <c r="BB326" s="122">
        <v>0</v>
      </c>
      <c r="BC326" s="122">
        <v>0</v>
      </c>
      <c r="BD326" s="122">
        <v>0</v>
      </c>
      <c r="BE326" s="122">
        <v>0</v>
      </c>
      <c r="BF326" s="122">
        <v>19653000000</v>
      </c>
      <c r="BG326" s="122">
        <v>11640170000</v>
      </c>
      <c r="BH326" s="122">
        <v>0</v>
      </c>
      <c r="BI326" s="122">
        <v>32317170000</v>
      </c>
      <c r="BJ326" s="122">
        <v>0</v>
      </c>
      <c r="BK326" s="122">
        <v>0</v>
      </c>
      <c r="BL326" s="122">
        <v>0</v>
      </c>
      <c r="BM326" s="122">
        <v>0</v>
      </c>
      <c r="BN326" s="122">
        <v>0</v>
      </c>
      <c r="BO326" s="122">
        <v>0</v>
      </c>
      <c r="BP326" s="122">
        <v>0</v>
      </c>
      <c r="BQ326" s="122">
        <v>0</v>
      </c>
      <c r="BR326" s="122">
        <v>20452060000</v>
      </c>
      <c r="BS326" s="122">
        <v>0</v>
      </c>
      <c r="BT326" s="122">
        <v>20452060000</v>
      </c>
      <c r="BU326" s="122">
        <v>0</v>
      </c>
      <c r="BV326" s="122">
        <v>0</v>
      </c>
      <c r="BW326" s="122">
        <v>0</v>
      </c>
      <c r="BX326" s="122">
        <v>0</v>
      </c>
      <c r="BY326" s="122">
        <v>0</v>
      </c>
      <c r="BZ326" s="122">
        <v>0</v>
      </c>
      <c r="CA326" s="122">
        <v>0</v>
      </c>
      <c r="CB326" s="122">
        <v>0</v>
      </c>
      <c r="CC326" s="122">
        <v>9000000000</v>
      </c>
      <c r="CD326" s="122">
        <v>0</v>
      </c>
      <c r="CE326" s="122">
        <v>9000000000</v>
      </c>
      <c r="CF326" s="122">
        <v>0</v>
      </c>
      <c r="CG326" s="122">
        <v>0</v>
      </c>
      <c r="CH326" s="122">
        <v>0</v>
      </c>
      <c r="CI326" s="122">
        <v>0</v>
      </c>
      <c r="CJ326" s="122">
        <v>0</v>
      </c>
      <c r="CK326" s="122">
        <v>0</v>
      </c>
      <c r="CL326" s="122">
        <v>0</v>
      </c>
      <c r="CM326" s="122">
        <v>0</v>
      </c>
      <c r="CN326" s="122">
        <v>0</v>
      </c>
      <c r="CO326" s="122">
        <v>0</v>
      </c>
      <c r="CP326" s="122">
        <v>0</v>
      </c>
      <c r="CQ326" s="122">
        <v>61769229999.999992</v>
      </c>
      <c r="CR326" s="115" t="s">
        <v>3624</v>
      </c>
      <c r="CS326" s="115" t="s">
        <v>3625</v>
      </c>
    </row>
    <row r="327" spans="1:97" ht="70.349999999999994" hidden="1" customHeight="1" x14ac:dyDescent="0.25">
      <c r="A327" s="114" t="s">
        <v>3626</v>
      </c>
      <c r="B327" s="115" t="s">
        <v>103</v>
      </c>
      <c r="C327" s="115" t="s">
        <v>2914</v>
      </c>
      <c r="D327" s="115" t="s">
        <v>3607</v>
      </c>
      <c r="E327" s="116" t="s">
        <v>3608</v>
      </c>
      <c r="F327" s="115" t="s">
        <v>107</v>
      </c>
      <c r="G327" s="115" t="s">
        <v>1610</v>
      </c>
      <c r="H327" s="115" t="s">
        <v>2930</v>
      </c>
      <c r="I327" s="116" t="s">
        <v>3609</v>
      </c>
      <c r="J327" s="115" t="s">
        <v>3591</v>
      </c>
      <c r="K327" s="115" t="s">
        <v>3592</v>
      </c>
      <c r="L327" s="115" t="s">
        <v>3610</v>
      </c>
      <c r="M327" s="115" t="s">
        <v>3611</v>
      </c>
      <c r="N327" s="115" t="s">
        <v>3592</v>
      </c>
      <c r="O327" s="115" t="s">
        <v>846</v>
      </c>
      <c r="P327" s="115" t="s">
        <v>3611</v>
      </c>
      <c r="Q327" s="115" t="s">
        <v>3612</v>
      </c>
      <c r="R327" s="115" t="s">
        <v>3627</v>
      </c>
      <c r="S327" s="115" t="s">
        <v>3628</v>
      </c>
      <c r="T327" s="115" t="s">
        <v>3627</v>
      </c>
      <c r="U327" s="115" t="s">
        <v>3629</v>
      </c>
      <c r="V327" s="115" t="s">
        <v>3630</v>
      </c>
      <c r="W327" s="115" t="s">
        <v>3617</v>
      </c>
      <c r="X327" s="115" t="s">
        <v>125</v>
      </c>
      <c r="Y327" s="115" t="s">
        <v>3602</v>
      </c>
      <c r="Z327" s="117">
        <v>0.2</v>
      </c>
      <c r="AA327" s="115" t="s">
        <v>127</v>
      </c>
      <c r="AB327" s="115" t="s">
        <v>2930</v>
      </c>
      <c r="AC327" s="117">
        <v>0</v>
      </c>
      <c r="AD327" s="117">
        <v>0</v>
      </c>
      <c r="AE327" s="117">
        <v>0.1</v>
      </c>
      <c r="AF327" s="117">
        <v>0.1</v>
      </c>
      <c r="AG327" s="118"/>
      <c r="AH327" s="118"/>
      <c r="AI327" s="118"/>
      <c r="AJ327" s="115" t="s">
        <v>3631</v>
      </c>
      <c r="AK327" s="115"/>
      <c r="AL327" s="115" t="s">
        <v>3632</v>
      </c>
      <c r="AM327" s="116"/>
      <c r="AN327" s="119"/>
      <c r="AO327" s="120"/>
      <c r="AP327" s="116"/>
      <c r="AQ327" s="119"/>
      <c r="AR327" s="120"/>
      <c r="AS327" s="116"/>
      <c r="AT327" s="121">
        <v>0</v>
      </c>
      <c r="AU327" s="120" t="s">
        <v>175</v>
      </c>
      <c r="AV327" s="117">
        <v>0</v>
      </c>
      <c r="AW327" s="121">
        <v>0</v>
      </c>
      <c r="AX327" s="120" t="s">
        <v>175</v>
      </c>
      <c r="AY327" s="122">
        <v>0</v>
      </c>
      <c r="AZ327" s="122">
        <v>0</v>
      </c>
      <c r="BA327" s="122">
        <v>0</v>
      </c>
      <c r="BB327" s="122">
        <v>0</v>
      </c>
      <c r="BC327" s="122">
        <v>0</v>
      </c>
      <c r="BD327" s="122">
        <v>0</v>
      </c>
      <c r="BE327" s="122">
        <v>0</v>
      </c>
      <c r="BF327" s="122">
        <v>0</v>
      </c>
      <c r="BG327" s="122">
        <v>1000000000</v>
      </c>
      <c r="BH327" s="122">
        <v>0</v>
      </c>
      <c r="BI327" s="122">
        <v>1000000000</v>
      </c>
      <c r="BJ327" s="122">
        <v>0</v>
      </c>
      <c r="BK327" s="122">
        <v>0</v>
      </c>
      <c r="BL327" s="122">
        <v>0</v>
      </c>
      <c r="BM327" s="122">
        <v>0</v>
      </c>
      <c r="BN327" s="122">
        <v>0</v>
      </c>
      <c r="BO327" s="122">
        <v>0</v>
      </c>
      <c r="BP327" s="122">
        <v>0</v>
      </c>
      <c r="BQ327" s="122">
        <v>0</v>
      </c>
      <c r="BR327" s="122">
        <v>0</v>
      </c>
      <c r="BS327" s="122">
        <v>0</v>
      </c>
      <c r="BT327" s="122">
        <v>0</v>
      </c>
      <c r="BU327" s="122">
        <v>0</v>
      </c>
      <c r="BV327" s="122">
        <v>0</v>
      </c>
      <c r="BW327" s="122">
        <v>0</v>
      </c>
      <c r="BX327" s="122">
        <v>0</v>
      </c>
      <c r="BY327" s="122">
        <v>0</v>
      </c>
      <c r="BZ327" s="122">
        <v>0</v>
      </c>
      <c r="CA327" s="122">
        <v>0</v>
      </c>
      <c r="CB327" s="122">
        <v>0</v>
      </c>
      <c r="CC327" s="122">
        <v>0</v>
      </c>
      <c r="CD327" s="122">
        <v>0</v>
      </c>
      <c r="CE327" s="122">
        <v>0</v>
      </c>
      <c r="CF327" s="122">
        <v>0</v>
      </c>
      <c r="CG327" s="122">
        <v>0</v>
      </c>
      <c r="CH327" s="122">
        <v>0</v>
      </c>
      <c r="CI327" s="122">
        <v>0</v>
      </c>
      <c r="CJ327" s="122">
        <v>0</v>
      </c>
      <c r="CK327" s="122">
        <v>0</v>
      </c>
      <c r="CL327" s="122">
        <v>0</v>
      </c>
      <c r="CM327" s="122">
        <v>0</v>
      </c>
      <c r="CN327" s="122">
        <v>0</v>
      </c>
      <c r="CO327" s="122">
        <v>0</v>
      </c>
      <c r="CP327" s="122">
        <v>0</v>
      </c>
      <c r="CQ327" s="122">
        <v>1000000000</v>
      </c>
      <c r="CR327" s="115" t="s">
        <v>3633</v>
      </c>
      <c r="CS327" s="115" t="s">
        <v>3634</v>
      </c>
    </row>
    <row r="328" spans="1:97" ht="70.349999999999994" hidden="1" customHeight="1" x14ac:dyDescent="0.25">
      <c r="A328" s="114" t="s">
        <v>3635</v>
      </c>
      <c r="B328" s="115" t="s">
        <v>139</v>
      </c>
      <c r="C328" s="115" t="s">
        <v>2914</v>
      </c>
      <c r="D328" s="115" t="s">
        <v>3607</v>
      </c>
      <c r="E328" s="116" t="s">
        <v>3608</v>
      </c>
      <c r="F328" s="115" t="s">
        <v>107</v>
      </c>
      <c r="G328" s="115" t="s">
        <v>1610</v>
      </c>
      <c r="H328" s="115" t="s">
        <v>2930</v>
      </c>
      <c r="I328" s="116" t="s">
        <v>3609</v>
      </c>
      <c r="J328" s="115" t="s">
        <v>3591</v>
      </c>
      <c r="K328" s="115" t="s">
        <v>3592</v>
      </c>
      <c r="L328" s="115" t="s">
        <v>3610</v>
      </c>
      <c r="M328" s="115" t="s">
        <v>3611</v>
      </c>
      <c r="N328" s="115" t="s">
        <v>3592</v>
      </c>
      <c r="O328" s="115" t="s">
        <v>846</v>
      </c>
      <c r="P328" s="115" t="s">
        <v>3611</v>
      </c>
      <c r="Q328" s="115" t="s">
        <v>3612</v>
      </c>
      <c r="R328" s="115" t="s">
        <v>3636</v>
      </c>
      <c r="S328" s="115" t="s">
        <v>3637</v>
      </c>
      <c r="T328" s="115" t="s">
        <v>1289</v>
      </c>
      <c r="U328" s="115" t="s">
        <v>3638</v>
      </c>
      <c r="V328" s="115" t="s">
        <v>2870</v>
      </c>
      <c r="W328" s="115" t="s">
        <v>1292</v>
      </c>
      <c r="X328" s="115" t="s">
        <v>125</v>
      </c>
      <c r="Y328" s="115" t="s">
        <v>126</v>
      </c>
      <c r="Z328" s="117">
        <v>2</v>
      </c>
      <c r="AA328" s="115" t="s">
        <v>127</v>
      </c>
      <c r="AB328" s="115" t="s">
        <v>2930</v>
      </c>
      <c r="AC328" s="117">
        <v>1</v>
      </c>
      <c r="AD328" s="117">
        <v>1</v>
      </c>
      <c r="AE328" s="117">
        <v>0</v>
      </c>
      <c r="AF328" s="117">
        <v>0</v>
      </c>
      <c r="AG328" s="118" t="s">
        <v>3639</v>
      </c>
      <c r="AH328" s="118" t="s">
        <v>3640</v>
      </c>
      <c r="AI328" s="118" t="s">
        <v>3641</v>
      </c>
      <c r="AJ328" s="115" t="s">
        <v>3642</v>
      </c>
      <c r="AK328" s="115"/>
      <c r="AL328" s="115" t="s">
        <v>3643</v>
      </c>
      <c r="AM328" s="116">
        <v>1</v>
      </c>
      <c r="AN328" s="119">
        <v>1</v>
      </c>
      <c r="AO328" s="120" t="s">
        <v>135</v>
      </c>
      <c r="AP328" s="116">
        <v>2</v>
      </c>
      <c r="AQ328" s="119">
        <v>1</v>
      </c>
      <c r="AR328" s="120" t="s">
        <v>135</v>
      </c>
      <c r="AS328" s="116"/>
      <c r="AT328" s="121"/>
      <c r="AU328" s="120"/>
      <c r="AV328" s="117">
        <v>3</v>
      </c>
      <c r="AW328" s="121">
        <v>1</v>
      </c>
      <c r="AX328" s="120" t="s">
        <v>135</v>
      </c>
      <c r="AY328" s="122"/>
      <c r="AZ328" s="122"/>
      <c r="BA328" s="122"/>
      <c r="BB328" s="122"/>
      <c r="BC328" s="122"/>
      <c r="BD328" s="122"/>
      <c r="BE328" s="122"/>
      <c r="BF328" s="122"/>
      <c r="BG328" s="122"/>
      <c r="BH328" s="122"/>
      <c r="BI328" s="122">
        <v>0</v>
      </c>
      <c r="BJ328" s="122">
        <v>0</v>
      </c>
      <c r="BK328" s="122">
        <v>0</v>
      </c>
      <c r="BL328" s="122">
        <v>0</v>
      </c>
      <c r="BM328" s="122">
        <v>0</v>
      </c>
      <c r="BN328" s="122">
        <v>0</v>
      </c>
      <c r="BO328" s="122">
        <v>0</v>
      </c>
      <c r="BP328" s="122">
        <v>0</v>
      </c>
      <c r="BQ328" s="122">
        <v>0</v>
      </c>
      <c r="BR328" s="122">
        <v>1600000000</v>
      </c>
      <c r="BS328" s="122">
        <v>0</v>
      </c>
      <c r="BT328" s="122">
        <v>1600000000</v>
      </c>
      <c r="BU328" s="122">
        <v>0</v>
      </c>
      <c r="BV328" s="122">
        <v>0</v>
      </c>
      <c r="BW328" s="122">
        <v>0</v>
      </c>
      <c r="BX328" s="122">
        <v>0</v>
      </c>
      <c r="BY328" s="122">
        <v>0</v>
      </c>
      <c r="BZ328" s="122">
        <v>0</v>
      </c>
      <c r="CA328" s="122">
        <v>0</v>
      </c>
      <c r="CB328" s="122">
        <v>0</v>
      </c>
      <c r="CC328" s="122">
        <v>0</v>
      </c>
      <c r="CD328" s="122">
        <v>0</v>
      </c>
      <c r="CE328" s="122">
        <v>0</v>
      </c>
      <c r="CF328" s="122">
        <v>0</v>
      </c>
      <c r="CG328" s="122">
        <v>0</v>
      </c>
      <c r="CH328" s="122">
        <v>0</v>
      </c>
      <c r="CI328" s="122">
        <v>0</v>
      </c>
      <c r="CJ328" s="122">
        <v>0</v>
      </c>
      <c r="CK328" s="122">
        <v>0</v>
      </c>
      <c r="CL328" s="122">
        <v>0</v>
      </c>
      <c r="CM328" s="122">
        <v>0</v>
      </c>
      <c r="CN328" s="122">
        <v>0</v>
      </c>
      <c r="CO328" s="122">
        <v>0</v>
      </c>
      <c r="CP328" s="122">
        <v>0</v>
      </c>
      <c r="CQ328" s="122">
        <v>1600000000</v>
      </c>
      <c r="CR328" s="115"/>
      <c r="CS328" s="115" t="s">
        <v>3644</v>
      </c>
    </row>
    <row r="329" spans="1:97" ht="188.45" hidden="1" customHeight="1" x14ac:dyDescent="0.25">
      <c r="A329" s="114" t="s">
        <v>3645</v>
      </c>
      <c r="B329" s="115" t="s">
        <v>179</v>
      </c>
      <c r="C329" s="115" t="s">
        <v>2914</v>
      </c>
      <c r="D329" s="115" t="s">
        <v>3607</v>
      </c>
      <c r="E329" s="116" t="s">
        <v>3608</v>
      </c>
      <c r="F329" s="115" t="s">
        <v>107</v>
      </c>
      <c r="G329" s="115" t="s">
        <v>1610</v>
      </c>
      <c r="H329" s="115" t="s">
        <v>2930</v>
      </c>
      <c r="I329" s="116" t="s">
        <v>3609</v>
      </c>
      <c r="J329" s="115" t="s">
        <v>3591</v>
      </c>
      <c r="K329" s="115" t="s">
        <v>3592</v>
      </c>
      <c r="L329" s="115" t="s">
        <v>3610</v>
      </c>
      <c r="M329" s="115" t="s">
        <v>3611</v>
      </c>
      <c r="N329" s="115" t="s">
        <v>3592</v>
      </c>
      <c r="O329" s="115" t="s">
        <v>846</v>
      </c>
      <c r="P329" s="115" t="s">
        <v>3611</v>
      </c>
      <c r="Q329" s="115" t="s">
        <v>3612</v>
      </c>
      <c r="R329" s="115" t="s">
        <v>3646</v>
      </c>
      <c r="S329" s="115" t="s">
        <v>3647</v>
      </c>
      <c r="T329" s="115" t="s">
        <v>3646</v>
      </c>
      <c r="U329" s="115" t="s">
        <v>3648</v>
      </c>
      <c r="V329" s="115" t="s">
        <v>3649</v>
      </c>
      <c r="W329" s="115" t="s">
        <v>3650</v>
      </c>
      <c r="X329" s="115" t="s">
        <v>125</v>
      </c>
      <c r="Y329" s="115" t="s">
        <v>3602</v>
      </c>
      <c r="Z329" s="117">
        <v>52.8</v>
      </c>
      <c r="AA329" s="115" t="s">
        <v>127</v>
      </c>
      <c r="AB329" s="115" t="s">
        <v>2930</v>
      </c>
      <c r="AC329" s="117">
        <v>12.5</v>
      </c>
      <c r="AD329" s="117">
        <v>14</v>
      </c>
      <c r="AE329" s="117">
        <v>13</v>
      </c>
      <c r="AF329" s="117">
        <v>13.3</v>
      </c>
      <c r="AG329" s="118" t="s">
        <v>3651</v>
      </c>
      <c r="AH329" s="118" t="s">
        <v>3652</v>
      </c>
      <c r="AI329" s="118" t="s">
        <v>3653</v>
      </c>
      <c r="AJ329" s="115" t="s">
        <v>3654</v>
      </c>
      <c r="AK329" s="115" t="s">
        <v>3655</v>
      </c>
      <c r="AL329" s="115" t="s">
        <v>3656</v>
      </c>
      <c r="AM329" s="116">
        <v>12.225</v>
      </c>
      <c r="AN329" s="119">
        <v>0.97799999999999998</v>
      </c>
      <c r="AO329" s="120" t="s">
        <v>174</v>
      </c>
      <c r="AP329" s="116">
        <v>12.496</v>
      </c>
      <c r="AQ329" s="119">
        <v>0.89257142857142846</v>
      </c>
      <c r="AR329" s="120" t="s">
        <v>174</v>
      </c>
      <c r="AS329" s="116">
        <v>5.3699999999999992</v>
      </c>
      <c r="AT329" s="121">
        <v>0.41307692307692301</v>
      </c>
      <c r="AU329" s="120" t="s">
        <v>235</v>
      </c>
      <c r="AV329" s="117">
        <v>30.091000000000001</v>
      </c>
      <c r="AW329" s="121">
        <v>0.56990530303030307</v>
      </c>
      <c r="AX329" s="120" t="s">
        <v>235</v>
      </c>
      <c r="AY329" s="122">
        <v>0</v>
      </c>
      <c r="AZ329" s="122">
        <v>0</v>
      </c>
      <c r="BA329" s="122">
        <v>0</v>
      </c>
      <c r="BB329" s="122">
        <v>0</v>
      </c>
      <c r="BC329" s="122">
        <v>0</v>
      </c>
      <c r="BD329" s="122">
        <v>0</v>
      </c>
      <c r="BE329" s="122">
        <v>3000000000</v>
      </c>
      <c r="BF329" s="122">
        <v>0</v>
      </c>
      <c r="BG329" s="122">
        <v>13440000000</v>
      </c>
      <c r="BH329" s="122">
        <v>0</v>
      </c>
      <c r="BI329" s="122">
        <v>16440000000</v>
      </c>
      <c r="BJ329" s="122">
        <v>0</v>
      </c>
      <c r="BK329" s="122">
        <v>0</v>
      </c>
      <c r="BL329" s="122">
        <v>0</v>
      </c>
      <c r="BM329" s="122">
        <v>0</v>
      </c>
      <c r="BN329" s="122">
        <v>0</v>
      </c>
      <c r="BO329" s="122">
        <v>0</v>
      </c>
      <c r="BP329" s="122">
        <v>10000000000</v>
      </c>
      <c r="BQ329" s="122">
        <v>0</v>
      </c>
      <c r="BR329" s="122">
        <v>37832000000</v>
      </c>
      <c r="BS329" s="122">
        <v>0</v>
      </c>
      <c r="BT329" s="122">
        <v>47832000000</v>
      </c>
      <c r="BU329" s="122">
        <v>0</v>
      </c>
      <c r="BV329" s="122">
        <v>0</v>
      </c>
      <c r="BW329" s="122">
        <v>0</v>
      </c>
      <c r="BX329" s="122">
        <v>0</v>
      </c>
      <c r="BY329" s="122">
        <v>0</v>
      </c>
      <c r="BZ329" s="122">
        <v>0</v>
      </c>
      <c r="CA329" s="122">
        <v>0</v>
      </c>
      <c r="CB329" s="122">
        <v>0</v>
      </c>
      <c r="CC329" s="122">
        <v>0</v>
      </c>
      <c r="CD329" s="122">
        <v>0</v>
      </c>
      <c r="CE329" s="122">
        <v>0</v>
      </c>
      <c r="CF329" s="122">
        <v>0</v>
      </c>
      <c r="CG329" s="122">
        <v>0</v>
      </c>
      <c r="CH329" s="122">
        <v>0</v>
      </c>
      <c r="CI329" s="122">
        <v>0</v>
      </c>
      <c r="CJ329" s="122">
        <v>0</v>
      </c>
      <c r="CK329" s="122">
        <v>0</v>
      </c>
      <c r="CL329" s="122">
        <v>0</v>
      </c>
      <c r="CM329" s="122">
        <v>0</v>
      </c>
      <c r="CN329" s="122">
        <v>0</v>
      </c>
      <c r="CO329" s="122">
        <v>0</v>
      </c>
      <c r="CP329" s="122">
        <v>0</v>
      </c>
      <c r="CQ329" s="122">
        <v>64272000000</v>
      </c>
      <c r="CR329" s="115" t="s">
        <v>3657</v>
      </c>
      <c r="CS329" s="115" t="s">
        <v>3658</v>
      </c>
    </row>
    <row r="330" spans="1:97" ht="70.349999999999994" hidden="1" customHeight="1" x14ac:dyDescent="0.25">
      <c r="A330" s="114" t="s">
        <v>3659</v>
      </c>
      <c r="B330" s="115" t="s">
        <v>254</v>
      </c>
      <c r="C330" s="115" t="s">
        <v>2914</v>
      </c>
      <c r="D330" s="115" t="s">
        <v>3607</v>
      </c>
      <c r="E330" s="116" t="s">
        <v>3608</v>
      </c>
      <c r="F330" s="115" t="s">
        <v>107</v>
      </c>
      <c r="G330" s="115" t="s">
        <v>1610</v>
      </c>
      <c r="H330" s="115" t="s">
        <v>2930</v>
      </c>
      <c r="I330" s="116" t="s">
        <v>3609</v>
      </c>
      <c r="J330" s="115" t="s">
        <v>3591</v>
      </c>
      <c r="K330" s="115" t="s">
        <v>3592</v>
      </c>
      <c r="L330" s="115" t="s">
        <v>3610</v>
      </c>
      <c r="M330" s="115" t="s">
        <v>3611</v>
      </c>
      <c r="N330" s="115" t="s">
        <v>3592</v>
      </c>
      <c r="O330" s="115" t="s">
        <v>846</v>
      </c>
      <c r="P330" s="115" t="s">
        <v>3611</v>
      </c>
      <c r="Q330" s="115" t="s">
        <v>3612</v>
      </c>
      <c r="R330" s="115" t="s">
        <v>3660</v>
      </c>
      <c r="S330" s="115" t="s">
        <v>3661</v>
      </c>
      <c r="T330" s="115" t="s">
        <v>3660</v>
      </c>
      <c r="U330" s="115" t="s">
        <v>3662</v>
      </c>
      <c r="V330" s="115" t="s">
        <v>3663</v>
      </c>
      <c r="W330" s="115" t="s">
        <v>3650</v>
      </c>
      <c r="X330" s="115" t="s">
        <v>125</v>
      </c>
      <c r="Y330" s="115" t="s">
        <v>3602</v>
      </c>
      <c r="Z330" s="117">
        <v>19.399999999999999</v>
      </c>
      <c r="AA330" s="115" t="s">
        <v>127</v>
      </c>
      <c r="AB330" s="115" t="s">
        <v>3603</v>
      </c>
      <c r="AC330" s="117">
        <v>0</v>
      </c>
      <c r="AD330" s="117">
        <v>2</v>
      </c>
      <c r="AE330" s="117">
        <v>8.6999999999999993</v>
      </c>
      <c r="AF330" s="117">
        <v>8.6999999999999993</v>
      </c>
      <c r="AG330" s="118"/>
      <c r="AH330" s="118"/>
      <c r="AI330" s="118"/>
      <c r="AJ330" s="115" t="s">
        <v>3664</v>
      </c>
      <c r="AK330" s="115"/>
      <c r="AL330" s="115" t="s">
        <v>3665</v>
      </c>
      <c r="AM330" s="116"/>
      <c r="AN330" s="119"/>
      <c r="AO330" s="120"/>
      <c r="AP330" s="116">
        <v>0</v>
      </c>
      <c r="AQ330" s="119">
        <v>0</v>
      </c>
      <c r="AR330" s="120" t="s">
        <v>175</v>
      </c>
      <c r="AS330" s="116"/>
      <c r="AT330" s="121">
        <v>0</v>
      </c>
      <c r="AU330" s="120" t="s">
        <v>175</v>
      </c>
      <c r="AV330" s="117">
        <v>0</v>
      </c>
      <c r="AW330" s="121">
        <v>0</v>
      </c>
      <c r="AX330" s="120" t="s">
        <v>175</v>
      </c>
      <c r="AY330" s="122">
        <v>0</v>
      </c>
      <c r="AZ330" s="122">
        <v>0</v>
      </c>
      <c r="BA330" s="122">
        <v>0</v>
      </c>
      <c r="BB330" s="122">
        <v>0</v>
      </c>
      <c r="BC330" s="122">
        <v>0</v>
      </c>
      <c r="BD330" s="122">
        <v>0</v>
      </c>
      <c r="BE330" s="122">
        <v>5600000000</v>
      </c>
      <c r="BF330" s="122">
        <v>0</v>
      </c>
      <c r="BG330" s="122">
        <v>3800000000</v>
      </c>
      <c r="BH330" s="122">
        <v>0</v>
      </c>
      <c r="BI330" s="122">
        <v>9400000000</v>
      </c>
      <c r="BJ330" s="122">
        <v>0</v>
      </c>
      <c r="BK330" s="122">
        <v>0</v>
      </c>
      <c r="BL330" s="122">
        <v>0</v>
      </c>
      <c r="BM330" s="122">
        <v>0</v>
      </c>
      <c r="BN330" s="122">
        <v>0</v>
      </c>
      <c r="BO330" s="122">
        <v>0</v>
      </c>
      <c r="BP330" s="122">
        <v>12400000000</v>
      </c>
      <c r="BQ330" s="122">
        <v>0</v>
      </c>
      <c r="BR330" s="122">
        <v>8200000000</v>
      </c>
      <c r="BS330" s="122">
        <v>0</v>
      </c>
      <c r="BT330" s="122">
        <v>20600000000</v>
      </c>
      <c r="BU330" s="122">
        <v>0</v>
      </c>
      <c r="BV330" s="122">
        <v>0</v>
      </c>
      <c r="BW330" s="122">
        <v>0</v>
      </c>
      <c r="BX330" s="122">
        <v>0</v>
      </c>
      <c r="BY330" s="122">
        <v>0</v>
      </c>
      <c r="BZ330" s="122">
        <v>0</v>
      </c>
      <c r="CA330" s="122">
        <v>12000000000</v>
      </c>
      <c r="CB330" s="122">
        <v>0</v>
      </c>
      <c r="CC330" s="122">
        <v>8000000000</v>
      </c>
      <c r="CD330" s="122">
        <v>0</v>
      </c>
      <c r="CE330" s="122">
        <v>20000000000</v>
      </c>
      <c r="CF330" s="122">
        <v>0</v>
      </c>
      <c r="CG330" s="122">
        <v>0</v>
      </c>
      <c r="CH330" s="122">
        <v>0</v>
      </c>
      <c r="CI330" s="122">
        <v>0</v>
      </c>
      <c r="CJ330" s="122">
        <v>0</v>
      </c>
      <c r="CK330" s="122">
        <v>0</v>
      </c>
      <c r="CL330" s="122">
        <v>0</v>
      </c>
      <c r="CM330" s="122">
        <v>0</v>
      </c>
      <c r="CN330" s="122">
        <v>0</v>
      </c>
      <c r="CO330" s="122">
        <v>0</v>
      </c>
      <c r="CP330" s="122">
        <v>0</v>
      </c>
      <c r="CQ330" s="122">
        <v>50000000000</v>
      </c>
      <c r="CR330" s="115"/>
      <c r="CS330" s="115" t="s">
        <v>3666</v>
      </c>
    </row>
    <row r="331" spans="1:97" ht="70.349999999999994" hidden="1" customHeight="1" x14ac:dyDescent="0.25">
      <c r="A331" s="114" t="s">
        <v>3667</v>
      </c>
      <c r="B331" s="115" t="s">
        <v>374</v>
      </c>
      <c r="C331" s="115" t="s">
        <v>2914</v>
      </c>
      <c r="D331" s="115" t="s">
        <v>3607</v>
      </c>
      <c r="E331" s="116" t="s">
        <v>3608</v>
      </c>
      <c r="F331" s="115" t="s">
        <v>107</v>
      </c>
      <c r="G331" s="115" t="s">
        <v>1610</v>
      </c>
      <c r="H331" s="115" t="s">
        <v>2930</v>
      </c>
      <c r="I331" s="116" t="s">
        <v>3609</v>
      </c>
      <c r="J331" s="115" t="s">
        <v>3591</v>
      </c>
      <c r="K331" s="115" t="s">
        <v>3592</v>
      </c>
      <c r="L331" s="115" t="s">
        <v>3610</v>
      </c>
      <c r="M331" s="115" t="s">
        <v>3611</v>
      </c>
      <c r="N331" s="115" t="s">
        <v>3592</v>
      </c>
      <c r="O331" s="115" t="s">
        <v>846</v>
      </c>
      <c r="P331" s="115" t="s">
        <v>3611</v>
      </c>
      <c r="Q331" s="115" t="s">
        <v>3612</v>
      </c>
      <c r="R331" s="115" t="s">
        <v>3668</v>
      </c>
      <c r="S331" s="115" t="s">
        <v>3669</v>
      </c>
      <c r="T331" s="115" t="s">
        <v>3670</v>
      </c>
      <c r="U331" s="115" t="s">
        <v>3671</v>
      </c>
      <c r="V331" s="115" t="s">
        <v>3672</v>
      </c>
      <c r="W331" s="115" t="s">
        <v>3650</v>
      </c>
      <c r="X331" s="115" t="s">
        <v>125</v>
      </c>
      <c r="Y331" s="115" t="s">
        <v>3602</v>
      </c>
      <c r="Z331" s="117">
        <v>11.1</v>
      </c>
      <c r="AA331" s="115" t="s">
        <v>127</v>
      </c>
      <c r="AB331" s="115" t="s">
        <v>3603</v>
      </c>
      <c r="AC331" s="117">
        <v>0</v>
      </c>
      <c r="AD331" s="117">
        <v>11.1</v>
      </c>
      <c r="AE331" s="117">
        <v>0</v>
      </c>
      <c r="AF331" s="117">
        <v>0</v>
      </c>
      <c r="AG331" s="118"/>
      <c r="AH331" s="118" t="s">
        <v>3673</v>
      </c>
      <c r="AI331" s="118" t="s">
        <v>3674</v>
      </c>
      <c r="AJ331" s="115" t="s">
        <v>3675</v>
      </c>
      <c r="AK331" s="115"/>
      <c r="AL331" s="115"/>
      <c r="AM331" s="116"/>
      <c r="AN331" s="119"/>
      <c r="AO331" s="120"/>
      <c r="AP331" s="116">
        <v>82.56</v>
      </c>
      <c r="AQ331" s="119">
        <v>1</v>
      </c>
      <c r="AR331" s="120" t="s">
        <v>135</v>
      </c>
      <c r="AS331" s="116"/>
      <c r="AT331" s="121"/>
      <c r="AU331" s="120"/>
      <c r="AV331" s="117">
        <v>82.56</v>
      </c>
      <c r="AW331" s="121">
        <v>1</v>
      </c>
      <c r="AX331" s="120" t="s">
        <v>135</v>
      </c>
      <c r="AY331" s="122"/>
      <c r="AZ331" s="122"/>
      <c r="BA331" s="122"/>
      <c r="BB331" s="122"/>
      <c r="BC331" s="122"/>
      <c r="BD331" s="122"/>
      <c r="BE331" s="122"/>
      <c r="BF331" s="122"/>
      <c r="BG331" s="122"/>
      <c r="BH331" s="122"/>
      <c r="BI331" s="122">
        <v>0</v>
      </c>
      <c r="BJ331" s="122">
        <v>0</v>
      </c>
      <c r="BK331" s="122">
        <v>0</v>
      </c>
      <c r="BL331" s="122">
        <v>0</v>
      </c>
      <c r="BM331" s="122">
        <v>0</v>
      </c>
      <c r="BN331" s="122">
        <v>0</v>
      </c>
      <c r="BO331" s="122">
        <v>0</v>
      </c>
      <c r="BP331" s="122">
        <v>0</v>
      </c>
      <c r="BQ331" s="122">
        <v>0</v>
      </c>
      <c r="BR331" s="122">
        <v>12000000000</v>
      </c>
      <c r="BS331" s="122">
        <v>0</v>
      </c>
      <c r="BT331" s="122">
        <v>12000000000</v>
      </c>
      <c r="BU331" s="122">
        <v>0</v>
      </c>
      <c r="BV331" s="122">
        <v>0</v>
      </c>
      <c r="BW331" s="122">
        <v>0</v>
      </c>
      <c r="BX331" s="122">
        <v>0</v>
      </c>
      <c r="BY331" s="122">
        <v>0</v>
      </c>
      <c r="BZ331" s="122">
        <v>0</v>
      </c>
      <c r="CA331" s="122">
        <v>0</v>
      </c>
      <c r="CB331" s="122">
        <v>0</v>
      </c>
      <c r="CC331" s="122">
        <v>0</v>
      </c>
      <c r="CD331" s="122">
        <v>0</v>
      </c>
      <c r="CE331" s="122">
        <v>0</v>
      </c>
      <c r="CF331" s="122">
        <v>0</v>
      </c>
      <c r="CG331" s="122">
        <v>0</v>
      </c>
      <c r="CH331" s="122">
        <v>0</v>
      </c>
      <c r="CI331" s="122">
        <v>0</v>
      </c>
      <c r="CJ331" s="122">
        <v>0</v>
      </c>
      <c r="CK331" s="122">
        <v>0</v>
      </c>
      <c r="CL331" s="122">
        <v>0</v>
      </c>
      <c r="CM331" s="122">
        <v>0</v>
      </c>
      <c r="CN331" s="122">
        <v>0</v>
      </c>
      <c r="CO331" s="122">
        <v>0</v>
      </c>
      <c r="CP331" s="122">
        <v>0</v>
      </c>
      <c r="CQ331" s="122">
        <v>12000000000</v>
      </c>
      <c r="CR331" s="115"/>
      <c r="CS331" s="115" t="s">
        <v>3676</v>
      </c>
    </row>
    <row r="332" spans="1:97" ht="70.349999999999994" hidden="1" customHeight="1" x14ac:dyDescent="0.25">
      <c r="A332" s="114" t="s">
        <v>3677</v>
      </c>
      <c r="B332" s="115" t="s">
        <v>444</v>
      </c>
      <c r="C332" s="115" t="s">
        <v>2914</v>
      </c>
      <c r="D332" s="115" t="s">
        <v>3678</v>
      </c>
      <c r="E332" s="116" t="s">
        <v>3679</v>
      </c>
      <c r="F332" s="115" t="s">
        <v>107</v>
      </c>
      <c r="G332" s="115" t="s">
        <v>1610</v>
      </c>
      <c r="H332" s="115" t="s">
        <v>2930</v>
      </c>
      <c r="I332" s="116" t="s">
        <v>3680</v>
      </c>
      <c r="J332" s="115" t="s">
        <v>3591</v>
      </c>
      <c r="K332" s="115" t="s">
        <v>3592</v>
      </c>
      <c r="L332" s="115" t="s">
        <v>3610</v>
      </c>
      <c r="M332" s="115" t="s">
        <v>3611</v>
      </c>
      <c r="N332" s="115" t="s">
        <v>3592</v>
      </c>
      <c r="O332" s="115" t="s">
        <v>846</v>
      </c>
      <c r="P332" s="115" t="s">
        <v>3611</v>
      </c>
      <c r="Q332" s="115" t="s">
        <v>3612</v>
      </c>
      <c r="R332" s="115" t="s">
        <v>3681</v>
      </c>
      <c r="S332" s="115" t="s">
        <v>3682</v>
      </c>
      <c r="T332" s="115" t="s">
        <v>3681</v>
      </c>
      <c r="U332" s="115" t="s">
        <v>3683</v>
      </c>
      <c r="V332" s="115" t="s">
        <v>3684</v>
      </c>
      <c r="W332" s="115" t="s">
        <v>3685</v>
      </c>
      <c r="X332" s="115" t="s">
        <v>125</v>
      </c>
      <c r="Y332" s="115" t="s">
        <v>3602</v>
      </c>
      <c r="Z332" s="117">
        <v>168.58</v>
      </c>
      <c r="AA332" s="115" t="s">
        <v>127</v>
      </c>
      <c r="AB332" s="115" t="s">
        <v>3603</v>
      </c>
      <c r="AC332" s="117">
        <v>12.38</v>
      </c>
      <c r="AD332" s="117">
        <v>52.027000000000001</v>
      </c>
      <c r="AE332" s="117">
        <v>35.25</v>
      </c>
      <c r="AF332" s="117">
        <v>68.923000000000002</v>
      </c>
      <c r="AG332" s="118" t="s">
        <v>3686</v>
      </c>
      <c r="AH332" s="118" t="s">
        <v>3687</v>
      </c>
      <c r="AI332" s="118" t="s">
        <v>3688</v>
      </c>
      <c r="AJ332" s="115" t="s">
        <v>3689</v>
      </c>
      <c r="AK332" s="115" t="s">
        <v>3690</v>
      </c>
      <c r="AL332" s="115" t="s">
        <v>3691</v>
      </c>
      <c r="AM332" s="116">
        <v>16.578499999999998</v>
      </c>
      <c r="AN332" s="119">
        <v>1</v>
      </c>
      <c r="AO332" s="120" t="s">
        <v>135</v>
      </c>
      <c r="AP332" s="116">
        <v>32.484886000000003</v>
      </c>
      <c r="AQ332" s="119">
        <v>0.70508362965383353</v>
      </c>
      <c r="AR332" s="120" t="s">
        <v>174</v>
      </c>
      <c r="AS332" s="116">
        <v>1.7604500000000001</v>
      </c>
      <c r="AT332" s="121">
        <v>4.9941843971631206E-2</v>
      </c>
      <c r="AU332" s="120" t="s">
        <v>175</v>
      </c>
      <c r="AV332" s="117">
        <v>50.823836</v>
      </c>
      <c r="AW332" s="121">
        <v>0.30148200261003677</v>
      </c>
      <c r="AX332" s="120" t="s">
        <v>235</v>
      </c>
      <c r="AY332" s="122">
        <v>0</v>
      </c>
      <c r="AZ332" s="122">
        <v>0</v>
      </c>
      <c r="BA332" s="122">
        <v>0</v>
      </c>
      <c r="BB332" s="122">
        <v>0</v>
      </c>
      <c r="BC332" s="122">
        <v>0</v>
      </c>
      <c r="BD332" s="122">
        <v>0</v>
      </c>
      <c r="BE332" s="122">
        <v>7400000000</v>
      </c>
      <c r="BF332" s="122">
        <v>0</v>
      </c>
      <c r="BG332" s="122">
        <v>24682200000</v>
      </c>
      <c r="BH332" s="122">
        <v>0</v>
      </c>
      <c r="BI332" s="122">
        <v>32082200000</v>
      </c>
      <c r="BJ332" s="122">
        <v>0</v>
      </c>
      <c r="BK332" s="122">
        <v>0</v>
      </c>
      <c r="BL332" s="122">
        <v>0</v>
      </c>
      <c r="BM332" s="122">
        <v>0</v>
      </c>
      <c r="BN332" s="122">
        <v>0</v>
      </c>
      <c r="BO332" s="122">
        <v>0</v>
      </c>
      <c r="BP332" s="122">
        <v>35840000000</v>
      </c>
      <c r="BQ332" s="122">
        <v>0</v>
      </c>
      <c r="BR332" s="122">
        <v>37724560000</v>
      </c>
      <c r="BS332" s="122">
        <v>0</v>
      </c>
      <c r="BT332" s="122">
        <v>73564560000</v>
      </c>
      <c r="BU332" s="122">
        <v>0</v>
      </c>
      <c r="BV332" s="122">
        <v>0</v>
      </c>
      <c r="BW332" s="122">
        <v>0</v>
      </c>
      <c r="BX332" s="122">
        <v>0</v>
      </c>
      <c r="BY332" s="122">
        <v>0</v>
      </c>
      <c r="BZ332" s="122">
        <v>0</v>
      </c>
      <c r="CA332" s="122">
        <v>10640000000</v>
      </c>
      <c r="CB332" s="122">
        <v>0</v>
      </c>
      <c r="CC332" s="122">
        <v>0</v>
      </c>
      <c r="CD332" s="122">
        <v>0</v>
      </c>
      <c r="CE332" s="122">
        <v>10640000000</v>
      </c>
      <c r="CF332" s="122">
        <v>0</v>
      </c>
      <c r="CG332" s="122">
        <v>0</v>
      </c>
      <c r="CH332" s="122">
        <v>0</v>
      </c>
      <c r="CI332" s="122">
        <v>0</v>
      </c>
      <c r="CJ332" s="122">
        <v>0</v>
      </c>
      <c r="CK332" s="122">
        <v>0</v>
      </c>
      <c r="CL332" s="122">
        <v>47795000000</v>
      </c>
      <c r="CM332" s="122">
        <v>0</v>
      </c>
      <c r="CN332" s="122">
        <v>0</v>
      </c>
      <c r="CO332" s="122">
        <v>0</v>
      </c>
      <c r="CP332" s="122">
        <v>47795000000</v>
      </c>
      <c r="CQ332" s="122">
        <v>164081760000</v>
      </c>
      <c r="CR332" s="115"/>
      <c r="CS332" s="115" t="s">
        <v>3692</v>
      </c>
    </row>
    <row r="333" spans="1:97" ht="70.349999999999994" hidden="1" customHeight="1" x14ac:dyDescent="0.25">
      <c r="A333" s="114" t="s">
        <v>3693</v>
      </c>
      <c r="B333" s="115" t="s">
        <v>463</v>
      </c>
      <c r="C333" s="115" t="s">
        <v>2914</v>
      </c>
      <c r="D333" s="115" t="s">
        <v>3678</v>
      </c>
      <c r="E333" s="116" t="s">
        <v>3679</v>
      </c>
      <c r="F333" s="115" t="s">
        <v>107</v>
      </c>
      <c r="G333" s="115" t="s">
        <v>1610</v>
      </c>
      <c r="H333" s="115" t="s">
        <v>2930</v>
      </c>
      <c r="I333" s="116" t="s">
        <v>3680</v>
      </c>
      <c r="J333" s="115" t="s">
        <v>3591</v>
      </c>
      <c r="K333" s="115" t="s">
        <v>3592</v>
      </c>
      <c r="L333" s="115" t="s">
        <v>3610</v>
      </c>
      <c r="M333" s="115" t="s">
        <v>3611</v>
      </c>
      <c r="N333" s="115" t="s">
        <v>3592</v>
      </c>
      <c r="O333" s="115" t="s">
        <v>846</v>
      </c>
      <c r="P333" s="115" t="s">
        <v>3611</v>
      </c>
      <c r="Q333" s="115" t="s">
        <v>3612</v>
      </c>
      <c r="R333" s="115" t="s">
        <v>3694</v>
      </c>
      <c r="S333" s="115" t="s">
        <v>3695</v>
      </c>
      <c r="T333" s="115" t="s">
        <v>3694</v>
      </c>
      <c r="U333" s="115" t="s">
        <v>3696</v>
      </c>
      <c r="V333" s="115" t="s">
        <v>3697</v>
      </c>
      <c r="W333" s="115" t="s">
        <v>3685</v>
      </c>
      <c r="X333" s="115" t="s">
        <v>125</v>
      </c>
      <c r="Y333" s="115" t="s">
        <v>3602</v>
      </c>
      <c r="Z333" s="117">
        <v>150</v>
      </c>
      <c r="AA333" s="115" t="s">
        <v>127</v>
      </c>
      <c r="AB333" s="115" t="s">
        <v>3603</v>
      </c>
      <c r="AC333" s="117">
        <v>40</v>
      </c>
      <c r="AD333" s="117">
        <v>70</v>
      </c>
      <c r="AE333" s="117">
        <v>40</v>
      </c>
      <c r="AF333" s="117">
        <v>0</v>
      </c>
      <c r="AG333" s="118" t="s">
        <v>3698</v>
      </c>
      <c r="AH333" s="118" t="s">
        <v>3699</v>
      </c>
      <c r="AI333" s="118" t="s">
        <v>3700</v>
      </c>
      <c r="AJ333" s="115" t="s">
        <v>3701</v>
      </c>
      <c r="AK333" s="115"/>
      <c r="AL333" s="115"/>
      <c r="AM333" s="116">
        <v>44.82</v>
      </c>
      <c r="AN333" s="119">
        <v>1</v>
      </c>
      <c r="AO333" s="120" t="s">
        <v>135</v>
      </c>
      <c r="AP333" s="116">
        <v>7.02</v>
      </c>
      <c r="AQ333" s="119">
        <v>0.16914285714285721</v>
      </c>
      <c r="AR333" s="120" t="s">
        <v>175</v>
      </c>
      <c r="AS333" s="116"/>
      <c r="AT333" s="121">
        <v>0</v>
      </c>
      <c r="AU333" s="120" t="s">
        <v>175</v>
      </c>
      <c r="AV333" s="117">
        <v>51.84</v>
      </c>
      <c r="AW333" s="121">
        <v>0.34560000000000002</v>
      </c>
      <c r="AX333" s="120" t="s">
        <v>235</v>
      </c>
      <c r="AY333" s="122">
        <v>0</v>
      </c>
      <c r="AZ333" s="122">
        <v>0</v>
      </c>
      <c r="BA333" s="122">
        <v>0</v>
      </c>
      <c r="BB333" s="122">
        <v>0</v>
      </c>
      <c r="BC333" s="122">
        <v>0</v>
      </c>
      <c r="BD333" s="122">
        <v>0</v>
      </c>
      <c r="BE333" s="122">
        <v>0</v>
      </c>
      <c r="BF333" s="122">
        <v>32000000000</v>
      </c>
      <c r="BG333" s="122">
        <v>0</v>
      </c>
      <c r="BH333" s="122">
        <v>0</v>
      </c>
      <c r="BI333" s="122">
        <v>32000000000</v>
      </c>
      <c r="BJ333" s="122">
        <v>0</v>
      </c>
      <c r="BK333" s="122">
        <v>0</v>
      </c>
      <c r="BL333" s="122">
        <v>0</v>
      </c>
      <c r="BM333" s="122">
        <v>0</v>
      </c>
      <c r="BN333" s="122">
        <v>0</v>
      </c>
      <c r="BO333" s="122">
        <v>0</v>
      </c>
      <c r="BP333" s="122">
        <v>0</v>
      </c>
      <c r="BQ333" s="122">
        <v>0</v>
      </c>
      <c r="BR333" s="122">
        <v>0</v>
      </c>
      <c r="BS333" s="122">
        <v>0</v>
      </c>
      <c r="BT333" s="122">
        <v>0</v>
      </c>
      <c r="BU333" s="122">
        <v>0</v>
      </c>
      <c r="BV333" s="122">
        <v>0</v>
      </c>
      <c r="BW333" s="122">
        <v>0</v>
      </c>
      <c r="BX333" s="122">
        <v>0</v>
      </c>
      <c r="BY333" s="122">
        <v>0</v>
      </c>
      <c r="BZ333" s="122">
        <v>0</v>
      </c>
      <c r="CA333" s="122">
        <v>0</v>
      </c>
      <c r="CB333" s="122">
        <v>0</v>
      </c>
      <c r="CC333" s="122">
        <v>0</v>
      </c>
      <c r="CD333" s="122">
        <v>0</v>
      </c>
      <c r="CE333" s="122">
        <v>0</v>
      </c>
      <c r="CF333" s="122">
        <v>0</v>
      </c>
      <c r="CG333" s="122">
        <v>0</v>
      </c>
      <c r="CH333" s="122">
        <v>0</v>
      </c>
      <c r="CI333" s="122">
        <v>0</v>
      </c>
      <c r="CJ333" s="122">
        <v>0</v>
      </c>
      <c r="CK333" s="122">
        <v>0</v>
      </c>
      <c r="CL333" s="122">
        <v>0</v>
      </c>
      <c r="CM333" s="122">
        <v>0</v>
      </c>
      <c r="CN333" s="122">
        <v>0</v>
      </c>
      <c r="CO333" s="122">
        <v>0</v>
      </c>
      <c r="CP333" s="122">
        <v>0</v>
      </c>
      <c r="CQ333" s="122">
        <v>32000000000</v>
      </c>
      <c r="CR333" s="115"/>
      <c r="CS333" s="115" t="s">
        <v>3702</v>
      </c>
    </row>
    <row r="334" spans="1:97" ht="70.349999999999994" hidden="1" customHeight="1" x14ac:dyDescent="0.25">
      <c r="A334" s="114" t="s">
        <v>3703</v>
      </c>
      <c r="B334" s="115" t="s">
        <v>478</v>
      </c>
      <c r="C334" s="115" t="s">
        <v>2914</v>
      </c>
      <c r="D334" s="115" t="s">
        <v>3678</v>
      </c>
      <c r="E334" s="116" t="s">
        <v>3679</v>
      </c>
      <c r="F334" s="115" t="s">
        <v>107</v>
      </c>
      <c r="G334" s="115" t="s">
        <v>1610</v>
      </c>
      <c r="H334" s="115" t="s">
        <v>2930</v>
      </c>
      <c r="I334" s="116" t="s">
        <v>3680</v>
      </c>
      <c r="J334" s="115" t="s">
        <v>3591</v>
      </c>
      <c r="K334" s="115" t="s">
        <v>3592</v>
      </c>
      <c r="L334" s="115" t="s">
        <v>3610</v>
      </c>
      <c r="M334" s="115" t="s">
        <v>3611</v>
      </c>
      <c r="N334" s="115" t="s">
        <v>3592</v>
      </c>
      <c r="O334" s="115" t="s">
        <v>846</v>
      </c>
      <c r="P334" s="115" t="s">
        <v>3611</v>
      </c>
      <c r="Q334" s="115" t="s">
        <v>3612</v>
      </c>
      <c r="R334" s="115" t="s">
        <v>3704</v>
      </c>
      <c r="S334" s="115" t="s">
        <v>3705</v>
      </c>
      <c r="T334" s="115" t="s">
        <v>3706</v>
      </c>
      <c r="U334" s="115" t="s">
        <v>3707</v>
      </c>
      <c r="V334" s="115" t="s">
        <v>3708</v>
      </c>
      <c r="W334" s="115" t="s">
        <v>3685</v>
      </c>
      <c r="X334" s="115" t="s">
        <v>125</v>
      </c>
      <c r="Y334" s="115" t="s">
        <v>3602</v>
      </c>
      <c r="Z334" s="117">
        <v>1000</v>
      </c>
      <c r="AA334" s="115" t="s">
        <v>127</v>
      </c>
      <c r="AB334" s="115" t="s">
        <v>2930</v>
      </c>
      <c r="AC334" s="117">
        <v>500</v>
      </c>
      <c r="AD334" s="117">
        <v>500</v>
      </c>
      <c r="AE334" s="117">
        <v>0</v>
      </c>
      <c r="AF334" s="117">
        <v>0</v>
      </c>
      <c r="AG334" s="118" t="s">
        <v>3709</v>
      </c>
      <c r="AH334" s="118" t="s">
        <v>3710</v>
      </c>
      <c r="AI334" s="118" t="s">
        <v>3711</v>
      </c>
      <c r="AJ334" s="115" t="s">
        <v>3712</v>
      </c>
      <c r="AK334" s="115" t="s">
        <v>3713</v>
      </c>
      <c r="AL334" s="115"/>
      <c r="AM334" s="116">
        <v>500</v>
      </c>
      <c r="AN334" s="119">
        <v>1</v>
      </c>
      <c r="AO334" s="120" t="s">
        <v>135</v>
      </c>
      <c r="AP334" s="116">
        <v>416.77</v>
      </c>
      <c r="AQ334" s="119">
        <v>0.83353999999999995</v>
      </c>
      <c r="AR334" s="120" t="s">
        <v>174</v>
      </c>
      <c r="AS334" s="116">
        <v>99.9</v>
      </c>
      <c r="AT334" s="121"/>
      <c r="AU334" s="120"/>
      <c r="AV334" s="117">
        <v>1016.67</v>
      </c>
      <c r="AW334" s="121">
        <v>1</v>
      </c>
      <c r="AX334" s="120" t="s">
        <v>135</v>
      </c>
      <c r="AY334" s="122">
        <v>0</v>
      </c>
      <c r="AZ334" s="122">
        <v>0</v>
      </c>
      <c r="BA334" s="122">
        <v>0</v>
      </c>
      <c r="BB334" s="122">
        <v>0</v>
      </c>
      <c r="BC334" s="122">
        <v>0</v>
      </c>
      <c r="BD334" s="122">
        <v>0</v>
      </c>
      <c r="BE334" s="122">
        <v>0</v>
      </c>
      <c r="BF334" s="122">
        <v>5000000000</v>
      </c>
      <c r="BG334" s="122">
        <v>0</v>
      </c>
      <c r="BH334" s="122">
        <v>0</v>
      </c>
      <c r="BI334" s="122">
        <v>5000000000</v>
      </c>
      <c r="BJ334" s="122">
        <v>0</v>
      </c>
      <c r="BK334" s="122">
        <v>300000000</v>
      </c>
      <c r="BL334" s="122">
        <v>0</v>
      </c>
      <c r="BM334" s="122">
        <v>0</v>
      </c>
      <c r="BN334" s="122">
        <v>0</v>
      </c>
      <c r="BO334" s="122">
        <v>0</v>
      </c>
      <c r="BP334" s="122">
        <v>0</v>
      </c>
      <c r="BQ334" s="122">
        <v>0</v>
      </c>
      <c r="BR334" s="122">
        <v>0</v>
      </c>
      <c r="BS334" s="122">
        <v>0</v>
      </c>
      <c r="BT334" s="122">
        <v>300000000</v>
      </c>
      <c r="BU334" s="122">
        <v>0</v>
      </c>
      <c r="BV334" s="122">
        <v>1300000000</v>
      </c>
      <c r="BW334" s="122">
        <v>0</v>
      </c>
      <c r="BX334" s="122">
        <v>0</v>
      </c>
      <c r="BY334" s="122">
        <v>0</v>
      </c>
      <c r="BZ334" s="122">
        <v>0</v>
      </c>
      <c r="CA334" s="122">
        <v>0</v>
      </c>
      <c r="CB334" s="122">
        <v>0</v>
      </c>
      <c r="CC334" s="122">
        <v>0</v>
      </c>
      <c r="CD334" s="122">
        <v>0</v>
      </c>
      <c r="CE334" s="122">
        <v>1300000000</v>
      </c>
      <c r="CF334" s="122">
        <v>0</v>
      </c>
      <c r="CG334" s="122">
        <v>1300000000</v>
      </c>
      <c r="CH334" s="122">
        <v>0</v>
      </c>
      <c r="CI334" s="122">
        <v>0</v>
      </c>
      <c r="CJ334" s="122">
        <v>0</v>
      </c>
      <c r="CK334" s="122">
        <v>0</v>
      </c>
      <c r="CL334" s="122">
        <v>0</v>
      </c>
      <c r="CM334" s="122">
        <v>0</v>
      </c>
      <c r="CN334" s="122">
        <v>0</v>
      </c>
      <c r="CO334" s="122">
        <v>0</v>
      </c>
      <c r="CP334" s="122">
        <v>1300000000</v>
      </c>
      <c r="CQ334" s="122">
        <v>7900000000</v>
      </c>
      <c r="CR334" s="115"/>
      <c r="CS334" s="115" t="s">
        <v>3714</v>
      </c>
    </row>
    <row r="335" spans="1:97" ht="70.349999999999994" hidden="1" customHeight="1" x14ac:dyDescent="0.25">
      <c r="A335" s="114" t="s">
        <v>3715</v>
      </c>
      <c r="B335" s="115" t="s">
        <v>668</v>
      </c>
      <c r="C335" s="115" t="s">
        <v>2914</v>
      </c>
      <c r="D335" s="115" t="s">
        <v>3678</v>
      </c>
      <c r="E335" s="116" t="s">
        <v>3679</v>
      </c>
      <c r="F335" s="115" t="s">
        <v>107</v>
      </c>
      <c r="G335" s="115" t="s">
        <v>1610</v>
      </c>
      <c r="H335" s="115" t="s">
        <v>2930</v>
      </c>
      <c r="I335" s="116" t="s">
        <v>3680</v>
      </c>
      <c r="J335" s="115" t="s">
        <v>3591</v>
      </c>
      <c r="K335" s="115" t="s">
        <v>3592</v>
      </c>
      <c r="L335" s="115" t="s">
        <v>3610</v>
      </c>
      <c r="M335" s="115" t="s">
        <v>3611</v>
      </c>
      <c r="N335" s="115" t="s">
        <v>3592</v>
      </c>
      <c r="O335" s="115" t="s">
        <v>846</v>
      </c>
      <c r="P335" s="115" t="s">
        <v>3611</v>
      </c>
      <c r="Q335" s="115" t="s">
        <v>3612</v>
      </c>
      <c r="R335" s="115" t="s">
        <v>3716</v>
      </c>
      <c r="S335" s="115" t="s">
        <v>3717</v>
      </c>
      <c r="T335" s="115" t="s">
        <v>3718</v>
      </c>
      <c r="U335" s="115" t="s">
        <v>3719</v>
      </c>
      <c r="V335" s="115" t="s">
        <v>3720</v>
      </c>
      <c r="W335" s="115" t="s">
        <v>3721</v>
      </c>
      <c r="X335" s="115" t="s">
        <v>125</v>
      </c>
      <c r="Y335" s="115" t="s">
        <v>126</v>
      </c>
      <c r="Z335" s="117">
        <v>3</v>
      </c>
      <c r="AA335" s="115" t="s">
        <v>127</v>
      </c>
      <c r="AB335" s="115" t="s">
        <v>2930</v>
      </c>
      <c r="AC335" s="117">
        <v>0</v>
      </c>
      <c r="AD335" s="117">
        <v>0</v>
      </c>
      <c r="AE335" s="117">
        <v>0</v>
      </c>
      <c r="AF335" s="117">
        <v>3</v>
      </c>
      <c r="AG335" s="118"/>
      <c r="AH335" s="118"/>
      <c r="AI335" s="118"/>
      <c r="AJ335" s="115"/>
      <c r="AK335" s="115"/>
      <c r="AL335" s="115" t="s">
        <v>3722</v>
      </c>
      <c r="AM335" s="116"/>
      <c r="AN335" s="119"/>
      <c r="AO335" s="120"/>
      <c r="AP335" s="116"/>
      <c r="AQ335" s="119"/>
      <c r="AR335" s="120"/>
      <c r="AS335" s="116"/>
      <c r="AT335" s="121"/>
      <c r="AU335" s="120"/>
      <c r="AV335" s="117">
        <v>0</v>
      </c>
      <c r="AW335" s="121">
        <v>0</v>
      </c>
      <c r="AX335" s="120" t="s">
        <v>175</v>
      </c>
      <c r="AY335" s="122"/>
      <c r="AZ335" s="122"/>
      <c r="BA335" s="122"/>
      <c r="BB335" s="122"/>
      <c r="BC335" s="122"/>
      <c r="BD335" s="122"/>
      <c r="BE335" s="122"/>
      <c r="BF335" s="122"/>
      <c r="BG335" s="122"/>
      <c r="BH335" s="122"/>
      <c r="BI335" s="122">
        <v>0</v>
      </c>
      <c r="BJ335" s="122">
        <v>0</v>
      </c>
      <c r="BK335" s="122">
        <v>0</v>
      </c>
      <c r="BL335" s="122">
        <v>0</v>
      </c>
      <c r="BM335" s="122">
        <v>0</v>
      </c>
      <c r="BN335" s="122">
        <v>0</v>
      </c>
      <c r="BO335" s="122">
        <v>0</v>
      </c>
      <c r="BP335" s="122">
        <v>0</v>
      </c>
      <c r="BQ335" s="122">
        <v>0</v>
      </c>
      <c r="BR335" s="122">
        <v>1500000000</v>
      </c>
      <c r="BS335" s="122">
        <v>0</v>
      </c>
      <c r="BT335" s="122">
        <v>1500000000</v>
      </c>
      <c r="BU335" s="122">
        <v>0</v>
      </c>
      <c r="BV335" s="122">
        <v>0</v>
      </c>
      <c r="BW335" s="122">
        <v>0</v>
      </c>
      <c r="BX335" s="122">
        <v>0</v>
      </c>
      <c r="BY335" s="122">
        <v>0</v>
      </c>
      <c r="BZ335" s="122">
        <v>0</v>
      </c>
      <c r="CA335" s="122">
        <v>0</v>
      </c>
      <c r="CB335" s="122">
        <v>0</v>
      </c>
      <c r="CC335" s="122">
        <v>0</v>
      </c>
      <c r="CD335" s="122">
        <v>0</v>
      </c>
      <c r="CE335" s="122">
        <v>0</v>
      </c>
      <c r="CF335" s="122">
        <v>0</v>
      </c>
      <c r="CG335" s="122">
        <v>0</v>
      </c>
      <c r="CH335" s="122">
        <v>0</v>
      </c>
      <c r="CI335" s="122">
        <v>0</v>
      </c>
      <c r="CJ335" s="122">
        <v>0</v>
      </c>
      <c r="CK335" s="122">
        <v>0</v>
      </c>
      <c r="CL335" s="122">
        <v>0</v>
      </c>
      <c r="CM335" s="122">
        <v>0</v>
      </c>
      <c r="CN335" s="122">
        <v>0</v>
      </c>
      <c r="CO335" s="122">
        <v>0</v>
      </c>
      <c r="CP335" s="122">
        <v>0</v>
      </c>
      <c r="CQ335" s="122">
        <v>1500000000</v>
      </c>
      <c r="CR335" s="115"/>
      <c r="CS335" s="115" t="s">
        <v>3723</v>
      </c>
    </row>
    <row r="336" spans="1:97" ht="70.349999999999994" hidden="1" customHeight="1" x14ac:dyDescent="0.25">
      <c r="A336" s="114" t="s">
        <v>3724</v>
      </c>
      <c r="B336" s="115" t="s">
        <v>682</v>
      </c>
      <c r="C336" s="115" t="s">
        <v>2914</v>
      </c>
      <c r="D336" s="115" t="s">
        <v>3607</v>
      </c>
      <c r="E336" s="116" t="s">
        <v>3608</v>
      </c>
      <c r="F336" s="115" t="s">
        <v>107</v>
      </c>
      <c r="G336" s="115" t="s">
        <v>1610</v>
      </c>
      <c r="H336" s="115" t="s">
        <v>2930</v>
      </c>
      <c r="I336" s="116" t="s">
        <v>3609</v>
      </c>
      <c r="J336" s="115" t="s">
        <v>3591</v>
      </c>
      <c r="K336" s="115" t="s">
        <v>3592</v>
      </c>
      <c r="L336" s="115" t="s">
        <v>3610</v>
      </c>
      <c r="M336" s="115" t="s">
        <v>3611</v>
      </c>
      <c r="N336" s="115" t="s">
        <v>3592</v>
      </c>
      <c r="O336" s="115" t="s">
        <v>846</v>
      </c>
      <c r="P336" s="115" t="s">
        <v>3611</v>
      </c>
      <c r="Q336" s="115" t="s">
        <v>3612</v>
      </c>
      <c r="R336" s="115" t="s">
        <v>3725</v>
      </c>
      <c r="S336" s="115" t="s">
        <v>3726</v>
      </c>
      <c r="T336" s="115" t="s">
        <v>3725</v>
      </c>
      <c r="U336" s="115" t="s">
        <v>3727</v>
      </c>
      <c r="V336" s="115" t="s">
        <v>3728</v>
      </c>
      <c r="W336" s="115" t="s">
        <v>3721</v>
      </c>
      <c r="X336" s="115" t="s">
        <v>125</v>
      </c>
      <c r="Y336" s="115" t="s">
        <v>126</v>
      </c>
      <c r="Z336" s="117">
        <v>1</v>
      </c>
      <c r="AA336" s="115" t="s">
        <v>127</v>
      </c>
      <c r="AB336" s="115" t="s">
        <v>2930</v>
      </c>
      <c r="AC336" s="117">
        <v>1</v>
      </c>
      <c r="AD336" s="117">
        <v>0</v>
      </c>
      <c r="AE336" s="117">
        <v>0</v>
      </c>
      <c r="AF336" s="117">
        <v>0</v>
      </c>
      <c r="AG336" s="118" t="s">
        <v>3729</v>
      </c>
      <c r="AH336" s="118"/>
      <c r="AI336" s="118"/>
      <c r="AJ336" s="115"/>
      <c r="AK336" s="115"/>
      <c r="AL336" s="115"/>
      <c r="AM336" s="116">
        <v>1</v>
      </c>
      <c r="AN336" s="119">
        <v>1</v>
      </c>
      <c r="AO336" s="120" t="s">
        <v>135</v>
      </c>
      <c r="AP336" s="116"/>
      <c r="AQ336" s="119"/>
      <c r="AR336" s="120"/>
      <c r="AS336" s="116"/>
      <c r="AT336" s="121"/>
      <c r="AU336" s="120"/>
      <c r="AV336" s="117">
        <v>1</v>
      </c>
      <c r="AW336" s="121">
        <v>1</v>
      </c>
      <c r="AX336" s="120" t="s">
        <v>135</v>
      </c>
      <c r="AY336" s="122"/>
      <c r="AZ336" s="122"/>
      <c r="BA336" s="122"/>
      <c r="BB336" s="122"/>
      <c r="BC336" s="122"/>
      <c r="BD336" s="122"/>
      <c r="BE336" s="122"/>
      <c r="BF336" s="122"/>
      <c r="BG336" s="122"/>
      <c r="BH336" s="122"/>
      <c r="BI336" s="122">
        <v>0</v>
      </c>
      <c r="BJ336" s="122">
        <v>0</v>
      </c>
      <c r="BK336" s="122">
        <v>0</v>
      </c>
      <c r="BL336" s="122">
        <v>0</v>
      </c>
      <c r="BM336" s="122">
        <v>0</v>
      </c>
      <c r="BN336" s="122">
        <v>0</v>
      </c>
      <c r="BO336" s="122">
        <v>0</v>
      </c>
      <c r="BP336" s="122">
        <v>0</v>
      </c>
      <c r="BQ336" s="122">
        <v>0</v>
      </c>
      <c r="BR336" s="122">
        <v>0</v>
      </c>
      <c r="BS336" s="122">
        <v>0</v>
      </c>
      <c r="BT336" s="122">
        <v>0</v>
      </c>
      <c r="BU336" s="122">
        <v>0</v>
      </c>
      <c r="BV336" s="122">
        <v>0</v>
      </c>
      <c r="BW336" s="122">
        <v>0</v>
      </c>
      <c r="BX336" s="122">
        <v>0</v>
      </c>
      <c r="BY336" s="122">
        <v>0</v>
      </c>
      <c r="BZ336" s="122">
        <v>0</v>
      </c>
      <c r="CA336" s="122">
        <v>0</v>
      </c>
      <c r="CB336" s="122">
        <v>0</v>
      </c>
      <c r="CC336" s="122">
        <v>1000000000</v>
      </c>
      <c r="CD336" s="122">
        <v>0</v>
      </c>
      <c r="CE336" s="122">
        <v>1000000000</v>
      </c>
      <c r="CF336" s="122">
        <v>0</v>
      </c>
      <c r="CG336" s="122">
        <v>0</v>
      </c>
      <c r="CH336" s="122">
        <v>0</v>
      </c>
      <c r="CI336" s="122">
        <v>0</v>
      </c>
      <c r="CJ336" s="122">
        <v>0</v>
      </c>
      <c r="CK336" s="122">
        <v>0</v>
      </c>
      <c r="CL336" s="122">
        <v>0</v>
      </c>
      <c r="CM336" s="122">
        <v>0</v>
      </c>
      <c r="CN336" s="122">
        <v>0</v>
      </c>
      <c r="CO336" s="122">
        <v>0</v>
      </c>
      <c r="CP336" s="122">
        <v>0</v>
      </c>
      <c r="CQ336" s="122">
        <v>1000000000</v>
      </c>
      <c r="CR336" s="115" t="s">
        <v>3730</v>
      </c>
      <c r="CS336" s="115" t="s">
        <v>3731</v>
      </c>
    </row>
    <row r="337" spans="1:97" ht="70.349999999999994" hidden="1" customHeight="1" x14ac:dyDescent="0.25">
      <c r="A337" s="114" t="s">
        <v>3732</v>
      </c>
      <c r="B337" s="115" t="s">
        <v>696</v>
      </c>
      <c r="C337" s="115" t="s">
        <v>2914</v>
      </c>
      <c r="D337" s="115" t="s">
        <v>3607</v>
      </c>
      <c r="E337" s="116" t="s">
        <v>3608</v>
      </c>
      <c r="F337" s="115" t="s">
        <v>107</v>
      </c>
      <c r="G337" s="115" t="s">
        <v>1610</v>
      </c>
      <c r="H337" s="115" t="s">
        <v>2930</v>
      </c>
      <c r="I337" s="116" t="s">
        <v>3609</v>
      </c>
      <c r="J337" s="115" t="s">
        <v>3591</v>
      </c>
      <c r="K337" s="115" t="s">
        <v>3592</v>
      </c>
      <c r="L337" s="115" t="s">
        <v>3610</v>
      </c>
      <c r="M337" s="115" t="s">
        <v>3611</v>
      </c>
      <c r="N337" s="115" t="s">
        <v>3592</v>
      </c>
      <c r="O337" s="115" t="s">
        <v>846</v>
      </c>
      <c r="P337" s="115" t="s">
        <v>3611</v>
      </c>
      <c r="Q337" s="115" t="s">
        <v>3612</v>
      </c>
      <c r="R337" s="115" t="s">
        <v>3733</v>
      </c>
      <c r="S337" s="115" t="s">
        <v>3734</v>
      </c>
      <c r="T337" s="115" t="s">
        <v>3735</v>
      </c>
      <c r="U337" s="115" t="s">
        <v>3736</v>
      </c>
      <c r="V337" s="115" t="s">
        <v>3737</v>
      </c>
      <c r="W337" s="115" t="s">
        <v>3738</v>
      </c>
      <c r="X337" s="115" t="s">
        <v>125</v>
      </c>
      <c r="Y337" s="115" t="s">
        <v>126</v>
      </c>
      <c r="Z337" s="117">
        <v>2</v>
      </c>
      <c r="AA337" s="115" t="s">
        <v>127</v>
      </c>
      <c r="AB337" s="115" t="s">
        <v>2930</v>
      </c>
      <c r="AC337" s="117">
        <v>0</v>
      </c>
      <c r="AD337" s="117">
        <v>0</v>
      </c>
      <c r="AE337" s="117">
        <v>0</v>
      </c>
      <c r="AF337" s="117">
        <v>2</v>
      </c>
      <c r="AG337" s="118"/>
      <c r="AH337" s="118"/>
      <c r="AI337" s="118"/>
      <c r="AJ337" s="115"/>
      <c r="AK337" s="115"/>
      <c r="AL337" s="115" t="s">
        <v>3739</v>
      </c>
      <c r="AM337" s="116"/>
      <c r="AN337" s="119"/>
      <c r="AO337" s="120"/>
      <c r="AP337" s="116"/>
      <c r="AQ337" s="119"/>
      <c r="AR337" s="120"/>
      <c r="AS337" s="116"/>
      <c r="AT337" s="121"/>
      <c r="AU337" s="120"/>
      <c r="AV337" s="117">
        <v>0</v>
      </c>
      <c r="AW337" s="121">
        <v>0</v>
      </c>
      <c r="AX337" s="120" t="s">
        <v>175</v>
      </c>
      <c r="AY337" s="122"/>
      <c r="AZ337" s="122"/>
      <c r="BA337" s="122"/>
      <c r="BB337" s="122"/>
      <c r="BC337" s="122"/>
      <c r="BD337" s="122"/>
      <c r="BE337" s="122"/>
      <c r="BF337" s="122"/>
      <c r="BG337" s="122"/>
      <c r="BH337" s="122"/>
      <c r="BI337" s="122">
        <v>0</v>
      </c>
      <c r="BJ337" s="122">
        <v>0</v>
      </c>
      <c r="BK337" s="122">
        <v>0</v>
      </c>
      <c r="BL337" s="122">
        <v>0</v>
      </c>
      <c r="BM337" s="122">
        <v>0</v>
      </c>
      <c r="BN337" s="122">
        <v>0</v>
      </c>
      <c r="BO337" s="122">
        <v>0</v>
      </c>
      <c r="BP337" s="122">
        <v>0</v>
      </c>
      <c r="BQ337" s="122">
        <v>0</v>
      </c>
      <c r="BR337" s="122">
        <v>0</v>
      </c>
      <c r="BS337" s="122">
        <v>0</v>
      </c>
      <c r="BT337" s="122">
        <v>0</v>
      </c>
      <c r="BU337" s="122">
        <v>0</v>
      </c>
      <c r="BV337" s="122">
        <v>0</v>
      </c>
      <c r="BW337" s="122">
        <v>0</v>
      </c>
      <c r="BX337" s="122">
        <v>0</v>
      </c>
      <c r="BY337" s="122">
        <v>0</v>
      </c>
      <c r="BZ337" s="122">
        <v>0</v>
      </c>
      <c r="CA337" s="122">
        <v>0</v>
      </c>
      <c r="CB337" s="122">
        <v>0</v>
      </c>
      <c r="CC337" s="122">
        <v>0</v>
      </c>
      <c r="CD337" s="122">
        <v>0</v>
      </c>
      <c r="CE337" s="122">
        <v>0</v>
      </c>
      <c r="CF337" s="122">
        <v>0</v>
      </c>
      <c r="CG337" s="122">
        <v>0</v>
      </c>
      <c r="CH337" s="122">
        <v>0</v>
      </c>
      <c r="CI337" s="122">
        <v>0</v>
      </c>
      <c r="CJ337" s="122">
        <v>0</v>
      </c>
      <c r="CK337" s="122">
        <v>0</v>
      </c>
      <c r="CL337" s="122">
        <v>0</v>
      </c>
      <c r="CM337" s="122">
        <v>0</v>
      </c>
      <c r="CN337" s="122">
        <v>0</v>
      </c>
      <c r="CO337" s="122">
        <v>0</v>
      </c>
      <c r="CP337" s="122">
        <v>0</v>
      </c>
      <c r="CQ337" s="122">
        <v>0</v>
      </c>
      <c r="CR337" s="115"/>
      <c r="CS337" s="115" t="s">
        <v>3740</v>
      </c>
    </row>
    <row r="338" spans="1:97" ht="70.349999999999994" hidden="1" customHeight="1" x14ac:dyDescent="0.25">
      <c r="A338" s="114" t="s">
        <v>3741</v>
      </c>
      <c r="B338" s="115" t="s">
        <v>113</v>
      </c>
      <c r="C338" s="115" t="s">
        <v>2914</v>
      </c>
      <c r="D338" s="115" t="s">
        <v>3742</v>
      </c>
      <c r="E338" s="116" t="s">
        <v>196</v>
      </c>
      <c r="F338" s="115" t="s">
        <v>107</v>
      </c>
      <c r="G338" s="115" t="s">
        <v>1610</v>
      </c>
      <c r="H338" s="115" t="s">
        <v>2930</v>
      </c>
      <c r="I338" s="116" t="s">
        <v>3743</v>
      </c>
      <c r="J338" s="115" t="s">
        <v>2071</v>
      </c>
      <c r="K338" s="115" t="s">
        <v>3592</v>
      </c>
      <c r="L338" s="115" t="s">
        <v>3744</v>
      </c>
      <c r="M338" s="115" t="s">
        <v>3745</v>
      </c>
      <c r="N338" s="115" t="s">
        <v>3592</v>
      </c>
      <c r="O338" s="115" t="s">
        <v>846</v>
      </c>
      <c r="P338" s="115" t="s">
        <v>3745</v>
      </c>
      <c r="Q338" s="115" t="s">
        <v>3746</v>
      </c>
      <c r="R338" s="115" t="s">
        <v>3747</v>
      </c>
      <c r="S338" s="115" t="s">
        <v>3748</v>
      </c>
      <c r="T338" s="115" t="s">
        <v>3747</v>
      </c>
      <c r="U338" s="115" t="s">
        <v>3749</v>
      </c>
      <c r="V338" s="115" t="s">
        <v>3750</v>
      </c>
      <c r="W338" s="115" t="s">
        <v>3751</v>
      </c>
      <c r="X338" s="115" t="s">
        <v>125</v>
      </c>
      <c r="Y338" s="115" t="s">
        <v>126</v>
      </c>
      <c r="Z338" s="117">
        <v>1</v>
      </c>
      <c r="AA338" s="115" t="s">
        <v>127</v>
      </c>
      <c r="AB338" s="115" t="s">
        <v>2930</v>
      </c>
      <c r="AC338" s="117">
        <v>0</v>
      </c>
      <c r="AD338" s="117">
        <v>0</v>
      </c>
      <c r="AE338" s="117">
        <v>1</v>
      </c>
      <c r="AF338" s="117">
        <v>0</v>
      </c>
      <c r="AG338" s="118"/>
      <c r="AH338" s="118"/>
      <c r="AI338" s="118"/>
      <c r="AJ338" s="115" t="s">
        <v>3752</v>
      </c>
      <c r="AK338" s="115"/>
      <c r="AL338" s="115"/>
      <c r="AM338" s="116"/>
      <c r="AN338" s="119"/>
      <c r="AO338" s="120"/>
      <c r="AP338" s="116"/>
      <c r="AQ338" s="119"/>
      <c r="AR338" s="120"/>
      <c r="AS338" s="116"/>
      <c r="AT338" s="121">
        <v>0</v>
      </c>
      <c r="AU338" s="120" t="s">
        <v>175</v>
      </c>
      <c r="AV338" s="117">
        <v>0</v>
      </c>
      <c r="AW338" s="121">
        <v>0</v>
      </c>
      <c r="AX338" s="120" t="s">
        <v>175</v>
      </c>
      <c r="AY338" s="122">
        <v>0</v>
      </c>
      <c r="AZ338" s="122">
        <v>0</v>
      </c>
      <c r="BA338" s="122">
        <v>0</v>
      </c>
      <c r="BB338" s="122">
        <v>0</v>
      </c>
      <c r="BC338" s="122">
        <v>0</v>
      </c>
      <c r="BD338" s="122">
        <v>0</v>
      </c>
      <c r="BE338" s="122">
        <v>0</v>
      </c>
      <c r="BF338" s="122">
        <v>0</v>
      </c>
      <c r="BG338" s="122">
        <v>0</v>
      </c>
      <c r="BH338" s="122">
        <v>0</v>
      </c>
      <c r="BI338" s="122">
        <v>0</v>
      </c>
      <c r="BJ338" s="122">
        <v>0</v>
      </c>
      <c r="BK338" s="122">
        <v>0</v>
      </c>
      <c r="BL338" s="122">
        <v>0</v>
      </c>
      <c r="BM338" s="122">
        <v>0</v>
      </c>
      <c r="BN338" s="122">
        <v>0</v>
      </c>
      <c r="BO338" s="122">
        <v>0</v>
      </c>
      <c r="BP338" s="122">
        <v>0</v>
      </c>
      <c r="BQ338" s="122">
        <v>0</v>
      </c>
      <c r="BR338" s="122">
        <v>0</v>
      </c>
      <c r="BS338" s="122">
        <v>0</v>
      </c>
      <c r="BT338" s="122">
        <v>0</v>
      </c>
      <c r="BU338" s="122">
        <v>0</v>
      </c>
      <c r="BV338" s="122">
        <v>0</v>
      </c>
      <c r="BW338" s="122">
        <v>0</v>
      </c>
      <c r="BX338" s="122">
        <v>0</v>
      </c>
      <c r="BY338" s="122">
        <v>0</v>
      </c>
      <c r="BZ338" s="122">
        <v>0</v>
      </c>
      <c r="CA338" s="122">
        <v>0</v>
      </c>
      <c r="CB338" s="122">
        <v>0</v>
      </c>
      <c r="CC338" s="122">
        <v>0</v>
      </c>
      <c r="CD338" s="122">
        <v>0</v>
      </c>
      <c r="CE338" s="122">
        <v>0</v>
      </c>
      <c r="CF338" s="122">
        <v>0</v>
      </c>
      <c r="CG338" s="122">
        <v>0</v>
      </c>
      <c r="CH338" s="122">
        <v>0</v>
      </c>
      <c r="CI338" s="122">
        <v>0</v>
      </c>
      <c r="CJ338" s="122">
        <v>0</v>
      </c>
      <c r="CK338" s="122">
        <v>0</v>
      </c>
      <c r="CL338" s="122">
        <v>0</v>
      </c>
      <c r="CM338" s="122">
        <v>0</v>
      </c>
      <c r="CN338" s="122">
        <v>0</v>
      </c>
      <c r="CO338" s="122">
        <v>0</v>
      </c>
      <c r="CP338" s="122">
        <v>0</v>
      </c>
      <c r="CQ338" s="122">
        <v>0</v>
      </c>
      <c r="CR338" s="115"/>
      <c r="CS338" s="115" t="s">
        <v>3753</v>
      </c>
    </row>
    <row r="339" spans="1:97" ht="70.349999999999994" hidden="1" customHeight="1" x14ac:dyDescent="0.25">
      <c r="A339" s="114" t="s">
        <v>3754</v>
      </c>
      <c r="B339" s="115" t="s">
        <v>113</v>
      </c>
      <c r="C339" s="115" t="s">
        <v>2914</v>
      </c>
      <c r="D339" s="115" t="s">
        <v>2300</v>
      </c>
      <c r="E339" s="116" t="s">
        <v>2301</v>
      </c>
      <c r="F339" s="115" t="s">
        <v>2214</v>
      </c>
      <c r="G339" s="115" t="s">
        <v>108</v>
      </c>
      <c r="H339" s="115" t="s">
        <v>2302</v>
      </c>
      <c r="I339" s="116" t="s">
        <v>1299</v>
      </c>
      <c r="J339" s="115" t="s">
        <v>3755</v>
      </c>
      <c r="K339" s="115" t="s">
        <v>3592</v>
      </c>
      <c r="L339" s="115" t="s">
        <v>3756</v>
      </c>
      <c r="M339" s="115" t="s">
        <v>3757</v>
      </c>
      <c r="N339" s="115" t="s">
        <v>3592</v>
      </c>
      <c r="O339" s="115" t="s">
        <v>846</v>
      </c>
      <c r="P339" s="115" t="s">
        <v>3757</v>
      </c>
      <c r="Q339" s="115" t="s">
        <v>3758</v>
      </c>
      <c r="R339" s="115" t="s">
        <v>3759</v>
      </c>
      <c r="S339" s="115" t="s">
        <v>3760</v>
      </c>
      <c r="T339" s="115" t="s">
        <v>3759</v>
      </c>
      <c r="U339" s="115" t="s">
        <v>3761</v>
      </c>
      <c r="V339" s="115"/>
      <c r="W339" s="115" t="s">
        <v>3762</v>
      </c>
      <c r="X339" s="115" t="s">
        <v>125</v>
      </c>
      <c r="Y339" s="115" t="s">
        <v>126</v>
      </c>
      <c r="Z339" s="117">
        <v>1</v>
      </c>
      <c r="AA339" s="115" t="s">
        <v>127</v>
      </c>
      <c r="AB339" s="115" t="s">
        <v>2930</v>
      </c>
      <c r="AC339" s="117">
        <v>0</v>
      </c>
      <c r="AD339" s="117">
        <v>0</v>
      </c>
      <c r="AE339" s="117">
        <v>0</v>
      </c>
      <c r="AF339" s="117">
        <v>1</v>
      </c>
      <c r="AG339" s="118"/>
      <c r="AH339" s="118"/>
      <c r="AI339" s="118"/>
      <c r="AJ339" s="115"/>
      <c r="AK339" s="115"/>
      <c r="AL339" s="115" t="s">
        <v>3763</v>
      </c>
      <c r="AM339" s="116"/>
      <c r="AN339" s="119"/>
      <c r="AO339" s="120"/>
      <c r="AP339" s="116"/>
      <c r="AQ339" s="119"/>
      <c r="AR339" s="120"/>
      <c r="AS339" s="116"/>
      <c r="AT339" s="121"/>
      <c r="AU339" s="120"/>
      <c r="AV339" s="117">
        <v>0</v>
      </c>
      <c r="AW339" s="121">
        <v>0</v>
      </c>
      <c r="AX339" s="120" t="s">
        <v>175</v>
      </c>
      <c r="AY339" s="122">
        <v>0</v>
      </c>
      <c r="AZ339" s="122">
        <v>0</v>
      </c>
      <c r="BA339" s="122">
        <v>0</v>
      </c>
      <c r="BB339" s="122">
        <v>0</v>
      </c>
      <c r="BC339" s="122">
        <v>0</v>
      </c>
      <c r="BD339" s="122">
        <v>0</v>
      </c>
      <c r="BE339" s="122">
        <v>0</v>
      </c>
      <c r="BF339" s="122">
        <v>0</v>
      </c>
      <c r="BG339" s="122">
        <v>0</v>
      </c>
      <c r="BH339" s="122">
        <v>0</v>
      </c>
      <c r="BI339" s="122">
        <v>0</v>
      </c>
      <c r="BJ339" s="122">
        <v>0</v>
      </c>
      <c r="BK339" s="122">
        <v>0</v>
      </c>
      <c r="BL339" s="122">
        <v>0</v>
      </c>
      <c r="BM339" s="122">
        <v>0</v>
      </c>
      <c r="BN339" s="122">
        <v>0</v>
      </c>
      <c r="BO339" s="122">
        <v>0</v>
      </c>
      <c r="BP339" s="122">
        <v>0</v>
      </c>
      <c r="BQ339" s="122">
        <v>0</v>
      </c>
      <c r="BR339" s="122">
        <v>3000000000</v>
      </c>
      <c r="BS339" s="122">
        <v>0</v>
      </c>
      <c r="BT339" s="122">
        <v>3000000000</v>
      </c>
      <c r="BU339" s="122">
        <v>0</v>
      </c>
      <c r="BV339" s="122">
        <v>0</v>
      </c>
      <c r="BW339" s="122">
        <v>0</v>
      </c>
      <c r="BX339" s="122">
        <v>0</v>
      </c>
      <c r="BY339" s="122">
        <v>0</v>
      </c>
      <c r="BZ339" s="122">
        <v>0</v>
      </c>
      <c r="CA339" s="122">
        <v>0</v>
      </c>
      <c r="CB339" s="122">
        <v>0</v>
      </c>
      <c r="CC339" s="122">
        <v>2000000000</v>
      </c>
      <c r="CD339" s="122">
        <v>0</v>
      </c>
      <c r="CE339" s="122">
        <v>2000000000</v>
      </c>
      <c r="CF339" s="122">
        <v>0</v>
      </c>
      <c r="CG339" s="122">
        <v>0</v>
      </c>
      <c r="CH339" s="122">
        <v>0</v>
      </c>
      <c r="CI339" s="122">
        <v>0</v>
      </c>
      <c r="CJ339" s="122">
        <v>0</v>
      </c>
      <c r="CK339" s="122">
        <v>0</v>
      </c>
      <c r="CL339" s="122">
        <v>0</v>
      </c>
      <c r="CM339" s="122">
        <v>0</v>
      </c>
      <c r="CN339" s="122">
        <v>0</v>
      </c>
      <c r="CO339" s="122">
        <v>0</v>
      </c>
      <c r="CP339" s="122">
        <v>0</v>
      </c>
      <c r="CQ339" s="122">
        <v>5000000000</v>
      </c>
      <c r="CR339" s="115"/>
      <c r="CS339" s="115" t="s">
        <v>3764</v>
      </c>
    </row>
    <row r="340" spans="1:97" ht="70.349999999999994" hidden="1" customHeight="1" x14ac:dyDescent="0.25">
      <c r="A340" s="114" t="s">
        <v>3765</v>
      </c>
      <c r="B340" s="115" t="s">
        <v>103</v>
      </c>
      <c r="C340" s="115" t="s">
        <v>2914</v>
      </c>
      <c r="D340" s="115" t="s">
        <v>2300</v>
      </c>
      <c r="E340" s="116" t="s">
        <v>2301</v>
      </c>
      <c r="F340" s="115" t="s">
        <v>2214</v>
      </c>
      <c r="G340" s="115" t="s">
        <v>108</v>
      </c>
      <c r="H340" s="115" t="s">
        <v>2302</v>
      </c>
      <c r="I340" s="116" t="s">
        <v>1299</v>
      </c>
      <c r="J340" s="115" t="s">
        <v>3755</v>
      </c>
      <c r="K340" s="115" t="s">
        <v>3592</v>
      </c>
      <c r="L340" s="115" t="s">
        <v>3756</v>
      </c>
      <c r="M340" s="115" t="s">
        <v>3757</v>
      </c>
      <c r="N340" s="115" t="s">
        <v>3592</v>
      </c>
      <c r="O340" s="115" t="s">
        <v>846</v>
      </c>
      <c r="P340" s="115" t="s">
        <v>3757</v>
      </c>
      <c r="Q340" s="115" t="s">
        <v>3758</v>
      </c>
      <c r="R340" s="115" t="s">
        <v>3766</v>
      </c>
      <c r="S340" s="115" t="s">
        <v>3767</v>
      </c>
      <c r="T340" s="115" t="s">
        <v>3768</v>
      </c>
      <c r="U340" s="115" t="s">
        <v>3769</v>
      </c>
      <c r="V340" s="115" t="s">
        <v>3770</v>
      </c>
      <c r="W340" s="115" t="s">
        <v>3771</v>
      </c>
      <c r="X340" s="115" t="s">
        <v>125</v>
      </c>
      <c r="Y340" s="115" t="s">
        <v>3602</v>
      </c>
      <c r="Z340" s="117">
        <v>2</v>
      </c>
      <c r="AA340" s="115" t="s">
        <v>127</v>
      </c>
      <c r="AB340" s="115" t="s">
        <v>2930</v>
      </c>
      <c r="AC340" s="117">
        <v>0</v>
      </c>
      <c r="AD340" s="117">
        <v>0</v>
      </c>
      <c r="AE340" s="117">
        <v>2</v>
      </c>
      <c r="AF340" s="117">
        <v>0</v>
      </c>
      <c r="AG340" s="118"/>
      <c r="AH340" s="118"/>
      <c r="AI340" s="118"/>
      <c r="AJ340" s="115" t="s">
        <v>3772</v>
      </c>
      <c r="AK340" s="115"/>
      <c r="AL340" s="115"/>
      <c r="AM340" s="116"/>
      <c r="AN340" s="119"/>
      <c r="AO340" s="120"/>
      <c r="AP340" s="116"/>
      <c r="AQ340" s="119"/>
      <c r="AR340" s="120"/>
      <c r="AS340" s="116"/>
      <c r="AT340" s="121">
        <v>0</v>
      </c>
      <c r="AU340" s="120" t="s">
        <v>175</v>
      </c>
      <c r="AV340" s="117">
        <v>0</v>
      </c>
      <c r="AW340" s="121">
        <v>0</v>
      </c>
      <c r="AX340" s="120" t="s">
        <v>175</v>
      </c>
      <c r="AY340" s="122">
        <v>0</v>
      </c>
      <c r="AZ340" s="122">
        <v>0</v>
      </c>
      <c r="BA340" s="122">
        <v>0</v>
      </c>
      <c r="BB340" s="122">
        <v>0</v>
      </c>
      <c r="BC340" s="122">
        <v>0</v>
      </c>
      <c r="BD340" s="122">
        <v>0</v>
      </c>
      <c r="BE340" s="122">
        <v>3000000000</v>
      </c>
      <c r="BF340" s="122">
        <v>0</v>
      </c>
      <c r="BG340" s="122">
        <v>0</v>
      </c>
      <c r="BH340" s="122">
        <v>0</v>
      </c>
      <c r="BI340" s="122">
        <v>3000000000</v>
      </c>
      <c r="BJ340" s="122">
        <v>0</v>
      </c>
      <c r="BK340" s="122">
        <v>0</v>
      </c>
      <c r="BL340" s="122">
        <v>0</v>
      </c>
      <c r="BM340" s="122">
        <v>0</v>
      </c>
      <c r="BN340" s="122">
        <v>0</v>
      </c>
      <c r="BO340" s="122">
        <v>0</v>
      </c>
      <c r="BP340" s="122">
        <v>0</v>
      </c>
      <c r="BQ340" s="122">
        <v>0</v>
      </c>
      <c r="BR340" s="122">
        <v>0</v>
      </c>
      <c r="BS340" s="122">
        <v>0</v>
      </c>
      <c r="BT340" s="122">
        <v>0</v>
      </c>
      <c r="BU340" s="122">
        <v>0</v>
      </c>
      <c r="BV340" s="122">
        <v>0</v>
      </c>
      <c r="BW340" s="122">
        <v>0</v>
      </c>
      <c r="BX340" s="122">
        <v>0</v>
      </c>
      <c r="BY340" s="122">
        <v>0</v>
      </c>
      <c r="BZ340" s="122">
        <v>0</v>
      </c>
      <c r="CA340" s="122">
        <v>0</v>
      </c>
      <c r="CB340" s="122">
        <v>0</v>
      </c>
      <c r="CC340" s="122">
        <v>0</v>
      </c>
      <c r="CD340" s="122">
        <v>0</v>
      </c>
      <c r="CE340" s="122">
        <v>0</v>
      </c>
      <c r="CF340" s="122">
        <v>0</v>
      </c>
      <c r="CG340" s="122">
        <v>0</v>
      </c>
      <c r="CH340" s="122">
        <v>0</v>
      </c>
      <c r="CI340" s="122">
        <v>0</v>
      </c>
      <c r="CJ340" s="122">
        <v>0</v>
      </c>
      <c r="CK340" s="122">
        <v>0</v>
      </c>
      <c r="CL340" s="122">
        <v>0</v>
      </c>
      <c r="CM340" s="122">
        <v>0</v>
      </c>
      <c r="CN340" s="122">
        <v>0</v>
      </c>
      <c r="CO340" s="122">
        <v>0</v>
      </c>
      <c r="CP340" s="122">
        <v>0</v>
      </c>
      <c r="CQ340" s="122">
        <v>3000000000</v>
      </c>
      <c r="CR340" s="115"/>
      <c r="CS340" s="115" t="s">
        <v>3773</v>
      </c>
    </row>
    <row r="341" spans="1:97" ht="70.349999999999994" hidden="1" customHeight="1" x14ac:dyDescent="0.25">
      <c r="A341" s="114" t="s">
        <v>3774</v>
      </c>
      <c r="B341" s="115" t="s">
        <v>139</v>
      </c>
      <c r="C341" s="115" t="s">
        <v>2914</v>
      </c>
      <c r="D341" s="115" t="s">
        <v>2300</v>
      </c>
      <c r="E341" s="116" t="s">
        <v>2301</v>
      </c>
      <c r="F341" s="115" t="s">
        <v>2214</v>
      </c>
      <c r="G341" s="115" t="s">
        <v>108</v>
      </c>
      <c r="H341" s="115" t="s">
        <v>2302</v>
      </c>
      <c r="I341" s="116" t="s">
        <v>1299</v>
      </c>
      <c r="J341" s="115" t="s">
        <v>3755</v>
      </c>
      <c r="K341" s="115" t="s">
        <v>3592</v>
      </c>
      <c r="L341" s="115" t="s">
        <v>3756</v>
      </c>
      <c r="M341" s="115" t="s">
        <v>3757</v>
      </c>
      <c r="N341" s="115" t="s">
        <v>3592</v>
      </c>
      <c r="O341" s="115" t="s">
        <v>846</v>
      </c>
      <c r="P341" s="115" t="s">
        <v>3757</v>
      </c>
      <c r="Q341" s="115" t="s">
        <v>3758</v>
      </c>
      <c r="R341" s="115" t="s">
        <v>3775</v>
      </c>
      <c r="S341" s="115" t="s">
        <v>3776</v>
      </c>
      <c r="T341" s="115" t="s">
        <v>3777</v>
      </c>
      <c r="U341" s="115" t="s">
        <v>3778</v>
      </c>
      <c r="V341" s="115" t="s">
        <v>3779</v>
      </c>
      <c r="W341" s="115" t="s">
        <v>3780</v>
      </c>
      <c r="X341" s="115" t="s">
        <v>125</v>
      </c>
      <c r="Y341" s="115" t="s">
        <v>3781</v>
      </c>
      <c r="Z341" s="117">
        <v>100</v>
      </c>
      <c r="AA341" s="115" t="s">
        <v>127</v>
      </c>
      <c r="AB341" s="115" t="s">
        <v>2930</v>
      </c>
      <c r="AC341" s="117">
        <v>0</v>
      </c>
      <c r="AD341" s="117">
        <v>0</v>
      </c>
      <c r="AE341" s="117">
        <v>50</v>
      </c>
      <c r="AF341" s="117">
        <v>50</v>
      </c>
      <c r="AG341" s="118"/>
      <c r="AH341" s="118"/>
      <c r="AI341" s="118"/>
      <c r="AJ341" s="115" t="s">
        <v>3782</v>
      </c>
      <c r="AK341" s="115"/>
      <c r="AL341" s="115" t="s">
        <v>3783</v>
      </c>
      <c r="AM341" s="116"/>
      <c r="AN341" s="119"/>
      <c r="AO341" s="120"/>
      <c r="AP341" s="116"/>
      <c r="AQ341" s="119"/>
      <c r="AR341" s="120"/>
      <c r="AS341" s="116"/>
      <c r="AT341" s="121">
        <v>0</v>
      </c>
      <c r="AU341" s="120" t="s">
        <v>175</v>
      </c>
      <c r="AV341" s="117">
        <v>0</v>
      </c>
      <c r="AW341" s="121">
        <v>0</v>
      </c>
      <c r="AX341" s="120" t="s">
        <v>175</v>
      </c>
      <c r="AY341" s="122">
        <v>0</v>
      </c>
      <c r="AZ341" s="122">
        <v>0</v>
      </c>
      <c r="BA341" s="122">
        <v>0</v>
      </c>
      <c r="BB341" s="122">
        <v>0</v>
      </c>
      <c r="BC341" s="122">
        <v>0</v>
      </c>
      <c r="BD341" s="122">
        <v>0</v>
      </c>
      <c r="BE341" s="122">
        <v>0</v>
      </c>
      <c r="BF341" s="122">
        <v>0</v>
      </c>
      <c r="BG341" s="122">
        <v>0</v>
      </c>
      <c r="BH341" s="122">
        <v>0</v>
      </c>
      <c r="BI341" s="122">
        <v>0</v>
      </c>
      <c r="BJ341" s="122">
        <v>0</v>
      </c>
      <c r="BK341" s="122">
        <v>0</v>
      </c>
      <c r="BL341" s="122">
        <v>0</v>
      </c>
      <c r="BM341" s="122">
        <v>0</v>
      </c>
      <c r="BN341" s="122">
        <v>0</v>
      </c>
      <c r="BO341" s="122">
        <v>0</v>
      </c>
      <c r="BP341" s="122">
        <v>0</v>
      </c>
      <c r="BQ341" s="122">
        <v>0</v>
      </c>
      <c r="BR341" s="122">
        <v>0</v>
      </c>
      <c r="BS341" s="122">
        <v>0</v>
      </c>
      <c r="BT341" s="122">
        <v>0</v>
      </c>
      <c r="BU341" s="122">
        <v>0</v>
      </c>
      <c r="BV341" s="122">
        <v>0</v>
      </c>
      <c r="BW341" s="122">
        <v>0</v>
      </c>
      <c r="BX341" s="122">
        <v>0</v>
      </c>
      <c r="BY341" s="122">
        <v>0</v>
      </c>
      <c r="BZ341" s="122">
        <v>0</v>
      </c>
      <c r="CA341" s="122">
        <v>0</v>
      </c>
      <c r="CB341" s="122">
        <v>0</v>
      </c>
      <c r="CC341" s="122">
        <v>0</v>
      </c>
      <c r="CD341" s="122">
        <v>0</v>
      </c>
      <c r="CE341" s="122">
        <v>0</v>
      </c>
      <c r="CF341" s="122">
        <v>0</v>
      </c>
      <c r="CG341" s="122">
        <v>200000000</v>
      </c>
      <c r="CH341" s="122">
        <v>0</v>
      </c>
      <c r="CI341" s="122">
        <v>0</v>
      </c>
      <c r="CJ341" s="122">
        <v>0</v>
      </c>
      <c r="CK341" s="122">
        <v>0</v>
      </c>
      <c r="CL341" s="122">
        <v>0</v>
      </c>
      <c r="CM341" s="122">
        <v>0</v>
      </c>
      <c r="CN341" s="122">
        <v>0</v>
      </c>
      <c r="CO341" s="122">
        <v>0</v>
      </c>
      <c r="CP341" s="122">
        <v>200000000</v>
      </c>
      <c r="CQ341" s="122">
        <v>200000000</v>
      </c>
      <c r="CR341" s="115"/>
      <c r="CS341" s="115" t="s">
        <v>3784</v>
      </c>
    </row>
    <row r="342" spans="1:97" ht="70.349999999999994" hidden="1" customHeight="1" x14ac:dyDescent="0.25">
      <c r="A342" s="114" t="s">
        <v>3785</v>
      </c>
      <c r="B342" s="115" t="s">
        <v>113</v>
      </c>
      <c r="C342" s="115" t="s">
        <v>2914</v>
      </c>
      <c r="D342" s="115" t="s">
        <v>3786</v>
      </c>
      <c r="E342" s="116" t="s">
        <v>1632</v>
      </c>
      <c r="F342" s="115" t="s">
        <v>1633</v>
      </c>
      <c r="G342" s="115" t="s">
        <v>108</v>
      </c>
      <c r="H342" s="115" t="s">
        <v>3787</v>
      </c>
      <c r="I342" s="116" t="s">
        <v>3788</v>
      </c>
      <c r="J342" s="115" t="s">
        <v>2071</v>
      </c>
      <c r="K342" s="115" t="s">
        <v>3592</v>
      </c>
      <c r="L342" s="115" t="s">
        <v>1598</v>
      </c>
      <c r="M342" s="115" t="s">
        <v>3789</v>
      </c>
      <c r="N342" s="115" t="s">
        <v>3592</v>
      </c>
      <c r="O342" s="115" t="s">
        <v>846</v>
      </c>
      <c r="P342" s="115" t="s">
        <v>3789</v>
      </c>
      <c r="Q342" s="115" t="s">
        <v>3790</v>
      </c>
      <c r="R342" s="115" t="s">
        <v>3791</v>
      </c>
      <c r="S342" s="115" t="s">
        <v>3792</v>
      </c>
      <c r="T342" s="115" t="s">
        <v>3793</v>
      </c>
      <c r="U342" s="115" t="s">
        <v>3794</v>
      </c>
      <c r="V342" s="115" t="s">
        <v>3795</v>
      </c>
      <c r="W342" s="115" t="s">
        <v>1049</v>
      </c>
      <c r="X342" s="115" t="s">
        <v>125</v>
      </c>
      <c r="Y342" s="115" t="s">
        <v>126</v>
      </c>
      <c r="Z342" s="117">
        <v>1</v>
      </c>
      <c r="AA342" s="115" t="s">
        <v>127</v>
      </c>
      <c r="AB342" s="115" t="s">
        <v>2930</v>
      </c>
      <c r="AC342" s="117">
        <v>0</v>
      </c>
      <c r="AD342" s="117">
        <v>0</v>
      </c>
      <c r="AE342" s="117">
        <v>1</v>
      </c>
      <c r="AF342" s="117">
        <v>0</v>
      </c>
      <c r="AG342" s="118"/>
      <c r="AH342" s="118"/>
      <c r="AI342" s="118"/>
      <c r="AJ342" s="115" t="s">
        <v>3796</v>
      </c>
      <c r="AK342" s="115"/>
      <c r="AL342" s="115"/>
      <c r="AM342" s="116"/>
      <c r="AN342" s="119"/>
      <c r="AO342" s="120"/>
      <c r="AP342" s="116"/>
      <c r="AQ342" s="119"/>
      <c r="AR342" s="120"/>
      <c r="AS342" s="116"/>
      <c r="AT342" s="121">
        <v>0</v>
      </c>
      <c r="AU342" s="120" t="s">
        <v>175</v>
      </c>
      <c r="AV342" s="117">
        <v>0</v>
      </c>
      <c r="AW342" s="121">
        <v>0</v>
      </c>
      <c r="AX342" s="120" t="s">
        <v>175</v>
      </c>
      <c r="AY342" s="122">
        <v>0</v>
      </c>
      <c r="AZ342" s="122">
        <v>0</v>
      </c>
      <c r="BA342" s="122">
        <v>0</v>
      </c>
      <c r="BB342" s="122">
        <v>0</v>
      </c>
      <c r="BC342" s="122">
        <v>0</v>
      </c>
      <c r="BD342" s="122">
        <v>0</v>
      </c>
      <c r="BE342" s="122">
        <v>0</v>
      </c>
      <c r="BF342" s="122">
        <v>0</v>
      </c>
      <c r="BG342" s="122">
        <v>0</v>
      </c>
      <c r="BH342" s="122">
        <v>0</v>
      </c>
      <c r="BI342" s="122">
        <v>0</v>
      </c>
      <c r="BJ342" s="122">
        <v>0</v>
      </c>
      <c r="BK342" s="122">
        <v>0</v>
      </c>
      <c r="BL342" s="122">
        <v>0</v>
      </c>
      <c r="BM342" s="122">
        <v>0</v>
      </c>
      <c r="BN342" s="122">
        <v>0</v>
      </c>
      <c r="BO342" s="122">
        <v>0</v>
      </c>
      <c r="BP342" s="122">
        <v>0</v>
      </c>
      <c r="BQ342" s="122">
        <v>0</v>
      </c>
      <c r="BR342" s="122">
        <v>8000000000</v>
      </c>
      <c r="BS342" s="122">
        <v>0</v>
      </c>
      <c r="BT342" s="122">
        <v>8000000000</v>
      </c>
      <c r="BU342" s="122">
        <v>0</v>
      </c>
      <c r="BV342" s="122">
        <v>0</v>
      </c>
      <c r="BW342" s="122">
        <v>0</v>
      </c>
      <c r="BX342" s="122">
        <v>0</v>
      </c>
      <c r="BY342" s="122">
        <v>0</v>
      </c>
      <c r="BZ342" s="122">
        <v>0</v>
      </c>
      <c r="CA342" s="122">
        <v>0</v>
      </c>
      <c r="CB342" s="122">
        <v>0</v>
      </c>
      <c r="CC342" s="122">
        <v>0</v>
      </c>
      <c r="CD342" s="122">
        <v>0</v>
      </c>
      <c r="CE342" s="122">
        <v>0</v>
      </c>
      <c r="CF342" s="122">
        <v>0</v>
      </c>
      <c r="CG342" s="122">
        <v>0</v>
      </c>
      <c r="CH342" s="122">
        <v>0</v>
      </c>
      <c r="CI342" s="122">
        <v>0</v>
      </c>
      <c r="CJ342" s="122">
        <v>0</v>
      </c>
      <c r="CK342" s="122">
        <v>0</v>
      </c>
      <c r="CL342" s="122">
        <v>0</v>
      </c>
      <c r="CM342" s="122">
        <v>0</v>
      </c>
      <c r="CN342" s="122">
        <v>0</v>
      </c>
      <c r="CO342" s="122">
        <v>0</v>
      </c>
      <c r="CP342" s="122">
        <v>0</v>
      </c>
      <c r="CQ342" s="122">
        <v>8000000000</v>
      </c>
      <c r="CR342" s="115"/>
      <c r="CS342" s="115" t="s">
        <v>3797</v>
      </c>
    </row>
    <row r="343" spans="1:97" ht="70.349999999999994" hidden="1" customHeight="1" x14ac:dyDescent="0.25">
      <c r="A343" s="114" t="s">
        <v>3798</v>
      </c>
      <c r="B343" s="115" t="s">
        <v>113</v>
      </c>
      <c r="C343" s="115" t="s">
        <v>2914</v>
      </c>
      <c r="D343" s="115" t="s">
        <v>3799</v>
      </c>
      <c r="E343" s="116" t="s">
        <v>3800</v>
      </c>
      <c r="F343" s="115" t="s">
        <v>126</v>
      </c>
      <c r="G343" s="115" t="s">
        <v>108</v>
      </c>
      <c r="H343" s="115" t="s">
        <v>3801</v>
      </c>
      <c r="I343" s="116" t="s">
        <v>3802</v>
      </c>
      <c r="J343" s="115" t="s">
        <v>3803</v>
      </c>
      <c r="K343" s="115" t="s">
        <v>3592</v>
      </c>
      <c r="L343" s="115" t="s">
        <v>3804</v>
      </c>
      <c r="M343" s="115" t="s">
        <v>3805</v>
      </c>
      <c r="N343" s="115" t="s">
        <v>3592</v>
      </c>
      <c r="O343" s="115" t="s">
        <v>846</v>
      </c>
      <c r="P343" s="115" t="s">
        <v>3806</v>
      </c>
      <c r="Q343" s="115" t="s">
        <v>3807</v>
      </c>
      <c r="R343" s="115" t="s">
        <v>561</v>
      </c>
      <c r="S343" s="115" t="s">
        <v>3808</v>
      </c>
      <c r="T343" s="115" t="s">
        <v>3809</v>
      </c>
      <c r="U343" s="115" t="s">
        <v>3810</v>
      </c>
      <c r="V343" s="115" t="s">
        <v>3811</v>
      </c>
      <c r="W343" s="115" t="s">
        <v>530</v>
      </c>
      <c r="X343" s="115" t="s">
        <v>247</v>
      </c>
      <c r="Y343" s="115" t="s">
        <v>126</v>
      </c>
      <c r="Z343" s="117">
        <v>1</v>
      </c>
      <c r="AA343" s="115" t="s">
        <v>127</v>
      </c>
      <c r="AB343" s="115" t="s">
        <v>3812</v>
      </c>
      <c r="AC343" s="117">
        <v>0</v>
      </c>
      <c r="AD343" s="117">
        <v>1</v>
      </c>
      <c r="AE343" s="117">
        <v>0</v>
      </c>
      <c r="AF343" s="117">
        <v>0</v>
      </c>
      <c r="AG343" s="118" t="s">
        <v>3813</v>
      </c>
      <c r="AH343" s="118" t="s">
        <v>3814</v>
      </c>
      <c r="AI343" s="118" t="s">
        <v>3815</v>
      </c>
      <c r="AJ343" s="115"/>
      <c r="AK343" s="115"/>
      <c r="AL343" s="115"/>
      <c r="AM343" s="116">
        <v>1</v>
      </c>
      <c r="AN343" s="119">
        <v>1</v>
      </c>
      <c r="AO343" s="120" t="s">
        <v>135</v>
      </c>
      <c r="AP343" s="116">
        <v>1</v>
      </c>
      <c r="AQ343" s="119">
        <v>1</v>
      </c>
      <c r="AR343" s="120" t="s">
        <v>135</v>
      </c>
      <c r="AS343" s="116"/>
      <c r="AT343" s="121"/>
      <c r="AU343" s="120"/>
      <c r="AV343" s="117">
        <v>2</v>
      </c>
      <c r="AW343" s="121">
        <v>1</v>
      </c>
      <c r="AX343" s="120" t="s">
        <v>135</v>
      </c>
      <c r="AY343" s="122">
        <v>0</v>
      </c>
      <c r="AZ343" s="122">
        <v>0</v>
      </c>
      <c r="BA343" s="122">
        <v>0</v>
      </c>
      <c r="BB343" s="122">
        <v>0</v>
      </c>
      <c r="BC343" s="122">
        <v>0</v>
      </c>
      <c r="BD343" s="122">
        <v>0</v>
      </c>
      <c r="BE343" s="122">
        <v>0</v>
      </c>
      <c r="BF343" s="122">
        <v>0</v>
      </c>
      <c r="BG343" s="122">
        <v>0</v>
      </c>
      <c r="BH343" s="122">
        <v>0</v>
      </c>
      <c r="BI343" s="122">
        <v>0</v>
      </c>
      <c r="BJ343" s="122">
        <v>0</v>
      </c>
      <c r="BK343" s="122">
        <v>0</v>
      </c>
      <c r="BL343" s="122">
        <v>0</v>
      </c>
      <c r="BM343" s="122">
        <v>0</v>
      </c>
      <c r="BN343" s="122">
        <v>0</v>
      </c>
      <c r="BO343" s="122">
        <v>0</v>
      </c>
      <c r="BP343" s="122">
        <v>0</v>
      </c>
      <c r="BQ343" s="122">
        <v>0</v>
      </c>
      <c r="BR343" s="122">
        <v>0</v>
      </c>
      <c r="BS343" s="122">
        <v>0</v>
      </c>
      <c r="BT343" s="122">
        <v>0</v>
      </c>
      <c r="BU343" s="122">
        <v>0</v>
      </c>
      <c r="BV343" s="122">
        <v>0</v>
      </c>
      <c r="BW343" s="122">
        <v>0</v>
      </c>
      <c r="BX343" s="122">
        <v>0</v>
      </c>
      <c r="BY343" s="122">
        <v>0</v>
      </c>
      <c r="BZ343" s="122">
        <v>0</v>
      </c>
      <c r="CA343" s="122">
        <v>0</v>
      </c>
      <c r="CB343" s="122">
        <v>0</v>
      </c>
      <c r="CC343" s="122">
        <v>0</v>
      </c>
      <c r="CD343" s="122">
        <v>0</v>
      </c>
      <c r="CE343" s="122">
        <v>0</v>
      </c>
      <c r="CF343" s="122">
        <v>0</v>
      </c>
      <c r="CG343" s="122">
        <v>180000000</v>
      </c>
      <c r="CH343" s="122">
        <v>0</v>
      </c>
      <c r="CI343" s="122">
        <v>0</v>
      </c>
      <c r="CJ343" s="122">
        <v>0</v>
      </c>
      <c r="CK343" s="122">
        <v>0</v>
      </c>
      <c r="CL343" s="122">
        <v>0</v>
      </c>
      <c r="CM343" s="122">
        <v>0</v>
      </c>
      <c r="CN343" s="122">
        <v>0</v>
      </c>
      <c r="CO343" s="122">
        <v>0</v>
      </c>
      <c r="CP343" s="122">
        <v>180000000</v>
      </c>
      <c r="CQ343" s="122">
        <v>180000000</v>
      </c>
      <c r="CR343" s="115" t="s">
        <v>3816</v>
      </c>
      <c r="CS343" s="115" t="s">
        <v>3817</v>
      </c>
    </row>
    <row r="344" spans="1:97" ht="70.349999999999994" hidden="1" customHeight="1" x14ac:dyDescent="0.25">
      <c r="A344" s="114" t="s">
        <v>3818</v>
      </c>
      <c r="B344" s="115" t="s">
        <v>103</v>
      </c>
      <c r="C344" s="115" t="s">
        <v>2914</v>
      </c>
      <c r="D344" s="115" t="s">
        <v>3799</v>
      </c>
      <c r="E344" s="116" t="s">
        <v>3800</v>
      </c>
      <c r="F344" s="115" t="s">
        <v>126</v>
      </c>
      <c r="G344" s="115" t="s">
        <v>108</v>
      </c>
      <c r="H344" s="115" t="s">
        <v>3801</v>
      </c>
      <c r="I344" s="116" t="s">
        <v>3802</v>
      </c>
      <c r="J344" s="115" t="s">
        <v>3803</v>
      </c>
      <c r="K344" s="115" t="s">
        <v>3592</v>
      </c>
      <c r="L344" s="115" t="s">
        <v>3804</v>
      </c>
      <c r="M344" s="115" t="s">
        <v>3805</v>
      </c>
      <c r="N344" s="115" t="s">
        <v>3592</v>
      </c>
      <c r="O344" s="115" t="s">
        <v>846</v>
      </c>
      <c r="P344" s="115" t="s">
        <v>3806</v>
      </c>
      <c r="Q344" s="115" t="s">
        <v>3807</v>
      </c>
      <c r="R344" s="115" t="s">
        <v>3819</v>
      </c>
      <c r="S344" s="115" t="s">
        <v>3820</v>
      </c>
      <c r="T344" s="115" t="s">
        <v>257</v>
      </c>
      <c r="U344" s="115" t="s">
        <v>3821</v>
      </c>
      <c r="V344" s="115"/>
      <c r="W344" s="115" t="s">
        <v>149</v>
      </c>
      <c r="X344" s="115" t="s">
        <v>125</v>
      </c>
      <c r="Y344" s="115" t="s">
        <v>126</v>
      </c>
      <c r="Z344" s="117">
        <v>4000</v>
      </c>
      <c r="AA344" s="115" t="s">
        <v>127</v>
      </c>
      <c r="AB344" s="115" t="s">
        <v>3812</v>
      </c>
      <c r="AC344" s="117">
        <v>600</v>
      </c>
      <c r="AD344" s="117">
        <v>1200</v>
      </c>
      <c r="AE344" s="117">
        <v>1200</v>
      </c>
      <c r="AF344" s="117">
        <v>1000</v>
      </c>
      <c r="AG344" s="118" t="s">
        <v>3822</v>
      </c>
      <c r="AH344" s="118" t="s">
        <v>3823</v>
      </c>
      <c r="AI344" s="118" t="s">
        <v>3824</v>
      </c>
      <c r="AJ344" s="115" t="s">
        <v>3825</v>
      </c>
      <c r="AK344" s="115"/>
      <c r="AL344" s="115" t="s">
        <v>3826</v>
      </c>
      <c r="AM344" s="116">
        <v>600</v>
      </c>
      <c r="AN344" s="119">
        <v>1</v>
      </c>
      <c r="AO344" s="120" t="s">
        <v>135</v>
      </c>
      <c r="AP344" s="116">
        <v>4850</v>
      </c>
      <c r="AQ344" s="119">
        <v>1</v>
      </c>
      <c r="AR344" s="120" t="s">
        <v>135</v>
      </c>
      <c r="AS344" s="116"/>
      <c r="AT344" s="121">
        <v>1</v>
      </c>
      <c r="AU344" s="120" t="s">
        <v>135</v>
      </c>
      <c r="AV344" s="117">
        <v>5450</v>
      </c>
      <c r="AW344" s="121">
        <v>1</v>
      </c>
      <c r="AX344" s="120" t="s">
        <v>135</v>
      </c>
      <c r="AY344" s="122">
        <v>0</v>
      </c>
      <c r="AZ344" s="122">
        <v>0</v>
      </c>
      <c r="BA344" s="122">
        <v>0</v>
      </c>
      <c r="BB344" s="122">
        <v>0</v>
      </c>
      <c r="BC344" s="122">
        <v>0</v>
      </c>
      <c r="BD344" s="122">
        <v>0</v>
      </c>
      <c r="BE344" s="122">
        <v>0</v>
      </c>
      <c r="BF344" s="122">
        <v>0</v>
      </c>
      <c r="BG344" s="122">
        <v>0</v>
      </c>
      <c r="BH344" s="122">
        <v>0</v>
      </c>
      <c r="BI344" s="122">
        <v>0</v>
      </c>
      <c r="BJ344" s="122">
        <v>0</v>
      </c>
      <c r="BK344" s="122">
        <v>600000000</v>
      </c>
      <c r="BL344" s="122">
        <v>0</v>
      </c>
      <c r="BM344" s="122">
        <v>0</v>
      </c>
      <c r="BN344" s="122">
        <v>0</v>
      </c>
      <c r="BO344" s="122">
        <v>0</v>
      </c>
      <c r="BP344" s="122">
        <v>0</v>
      </c>
      <c r="BQ344" s="122">
        <v>0</v>
      </c>
      <c r="BR344" s="122">
        <v>0</v>
      </c>
      <c r="BS344" s="122">
        <v>0</v>
      </c>
      <c r="BT344" s="122">
        <v>600000000</v>
      </c>
      <c r="BU344" s="122">
        <v>0</v>
      </c>
      <c r="BV344" s="122">
        <v>500000000</v>
      </c>
      <c r="BW344" s="122">
        <v>0</v>
      </c>
      <c r="BX344" s="122">
        <v>0</v>
      </c>
      <c r="BY344" s="122">
        <v>0</v>
      </c>
      <c r="BZ344" s="122">
        <v>0</v>
      </c>
      <c r="CA344" s="122">
        <v>0</v>
      </c>
      <c r="CB344" s="122">
        <v>0</v>
      </c>
      <c r="CC344" s="122">
        <v>0</v>
      </c>
      <c r="CD344" s="122">
        <v>0</v>
      </c>
      <c r="CE344" s="122">
        <v>500000000</v>
      </c>
      <c r="CF344" s="122">
        <v>0</v>
      </c>
      <c r="CG344" s="122">
        <v>500000000</v>
      </c>
      <c r="CH344" s="122">
        <v>0</v>
      </c>
      <c r="CI344" s="122">
        <v>0</v>
      </c>
      <c r="CJ344" s="122">
        <v>0</v>
      </c>
      <c r="CK344" s="122">
        <v>0</v>
      </c>
      <c r="CL344" s="122">
        <v>0</v>
      </c>
      <c r="CM344" s="122">
        <v>0</v>
      </c>
      <c r="CN344" s="122">
        <v>0</v>
      </c>
      <c r="CO344" s="122">
        <v>0</v>
      </c>
      <c r="CP344" s="122">
        <v>500000000</v>
      </c>
      <c r="CQ344" s="122">
        <v>1600000000</v>
      </c>
      <c r="CR344" s="115" t="s">
        <v>3827</v>
      </c>
      <c r="CS344" s="115" t="s">
        <v>3828</v>
      </c>
    </row>
    <row r="345" spans="1:97" ht="70.349999999999994" hidden="1" customHeight="1" x14ac:dyDescent="0.25">
      <c r="A345" s="114" t="s">
        <v>3829</v>
      </c>
      <c r="B345" s="115" t="s">
        <v>139</v>
      </c>
      <c r="C345" s="115" t="s">
        <v>2914</v>
      </c>
      <c r="D345" s="115" t="s">
        <v>3799</v>
      </c>
      <c r="E345" s="116" t="s">
        <v>3800</v>
      </c>
      <c r="F345" s="115" t="s">
        <v>126</v>
      </c>
      <c r="G345" s="115" t="s">
        <v>108</v>
      </c>
      <c r="H345" s="115" t="s">
        <v>3801</v>
      </c>
      <c r="I345" s="116" t="s">
        <v>3802</v>
      </c>
      <c r="J345" s="115" t="s">
        <v>3803</v>
      </c>
      <c r="K345" s="115" t="s">
        <v>3592</v>
      </c>
      <c r="L345" s="115" t="s">
        <v>3804</v>
      </c>
      <c r="M345" s="115" t="s">
        <v>3805</v>
      </c>
      <c r="N345" s="115" t="s">
        <v>3592</v>
      </c>
      <c r="O345" s="115" t="s">
        <v>846</v>
      </c>
      <c r="P345" s="115" t="s">
        <v>3806</v>
      </c>
      <c r="Q345" s="115" t="s">
        <v>3807</v>
      </c>
      <c r="R345" s="115" t="s">
        <v>3830</v>
      </c>
      <c r="S345" s="115" t="s">
        <v>3831</v>
      </c>
      <c r="T345" s="115" t="s">
        <v>3832</v>
      </c>
      <c r="U345" s="115" t="s">
        <v>3833</v>
      </c>
      <c r="V345" s="115" t="s">
        <v>3834</v>
      </c>
      <c r="W345" s="115" t="s">
        <v>530</v>
      </c>
      <c r="X345" s="115" t="s">
        <v>247</v>
      </c>
      <c r="Y345" s="115" t="s">
        <v>126</v>
      </c>
      <c r="Z345" s="117">
        <v>6</v>
      </c>
      <c r="AA345" s="115" t="s">
        <v>127</v>
      </c>
      <c r="AB345" s="115" t="s">
        <v>3812</v>
      </c>
      <c r="AC345" s="117">
        <v>0</v>
      </c>
      <c r="AD345" s="117">
        <v>6</v>
      </c>
      <c r="AE345" s="117">
        <v>0</v>
      </c>
      <c r="AF345" s="117">
        <v>0</v>
      </c>
      <c r="AG345" s="118"/>
      <c r="AH345" s="118" t="s">
        <v>3835</v>
      </c>
      <c r="AI345" s="118"/>
      <c r="AJ345" s="115" t="s">
        <v>3836</v>
      </c>
      <c r="AK345" s="115"/>
      <c r="AL345" s="115"/>
      <c r="AM345" s="116"/>
      <c r="AN345" s="119"/>
      <c r="AO345" s="120"/>
      <c r="AP345" s="116">
        <v>0</v>
      </c>
      <c r="AQ345" s="119">
        <v>0</v>
      </c>
      <c r="AR345" s="120" t="s">
        <v>175</v>
      </c>
      <c r="AS345" s="116"/>
      <c r="AT345" s="121"/>
      <c r="AU345" s="120"/>
      <c r="AV345" s="117">
        <v>0</v>
      </c>
      <c r="AW345" s="121">
        <v>0</v>
      </c>
      <c r="AX345" s="120" t="s">
        <v>175</v>
      </c>
      <c r="AY345" s="122">
        <v>0</v>
      </c>
      <c r="AZ345" s="122">
        <v>0</v>
      </c>
      <c r="BA345" s="122">
        <v>0</v>
      </c>
      <c r="BB345" s="122">
        <v>0</v>
      </c>
      <c r="BC345" s="122">
        <v>0</v>
      </c>
      <c r="BD345" s="122">
        <v>0</v>
      </c>
      <c r="BE345" s="122">
        <v>0</v>
      </c>
      <c r="BF345" s="122">
        <v>0</v>
      </c>
      <c r="BG345" s="122">
        <v>0</v>
      </c>
      <c r="BH345" s="122">
        <v>0</v>
      </c>
      <c r="BI345" s="122">
        <v>0</v>
      </c>
      <c r="BJ345" s="122">
        <v>0</v>
      </c>
      <c r="BK345" s="122">
        <v>0</v>
      </c>
      <c r="BL345" s="122">
        <v>0</v>
      </c>
      <c r="BM345" s="122">
        <v>0</v>
      </c>
      <c r="BN345" s="122">
        <v>0</v>
      </c>
      <c r="BO345" s="122">
        <v>0</v>
      </c>
      <c r="BP345" s="122">
        <v>0</v>
      </c>
      <c r="BQ345" s="122">
        <v>0</v>
      </c>
      <c r="BR345" s="122">
        <v>0</v>
      </c>
      <c r="BS345" s="122">
        <v>0</v>
      </c>
      <c r="BT345" s="122">
        <v>0</v>
      </c>
      <c r="BU345" s="122">
        <v>0</v>
      </c>
      <c r="BV345" s="122">
        <v>150000000</v>
      </c>
      <c r="BW345" s="122">
        <v>0</v>
      </c>
      <c r="BX345" s="122">
        <v>0</v>
      </c>
      <c r="BY345" s="122">
        <v>0</v>
      </c>
      <c r="BZ345" s="122">
        <v>0</v>
      </c>
      <c r="CA345" s="122">
        <v>0</v>
      </c>
      <c r="CB345" s="122">
        <v>0</v>
      </c>
      <c r="CC345" s="122">
        <v>0</v>
      </c>
      <c r="CD345" s="122">
        <v>0</v>
      </c>
      <c r="CE345" s="122">
        <v>150000000</v>
      </c>
      <c r="CF345" s="122">
        <v>0</v>
      </c>
      <c r="CG345" s="122">
        <v>50000000</v>
      </c>
      <c r="CH345" s="122">
        <v>0</v>
      </c>
      <c r="CI345" s="122">
        <v>0</v>
      </c>
      <c r="CJ345" s="122">
        <v>0</v>
      </c>
      <c r="CK345" s="122">
        <v>0</v>
      </c>
      <c r="CL345" s="122">
        <v>0</v>
      </c>
      <c r="CM345" s="122">
        <v>0</v>
      </c>
      <c r="CN345" s="122">
        <v>0</v>
      </c>
      <c r="CO345" s="122">
        <v>0</v>
      </c>
      <c r="CP345" s="122">
        <v>50000000</v>
      </c>
      <c r="CQ345" s="122">
        <v>200000000</v>
      </c>
      <c r="CR345" s="115"/>
      <c r="CS345" s="115" t="s">
        <v>3837</v>
      </c>
    </row>
    <row r="346" spans="1:97" ht="70.349999999999994" hidden="1" customHeight="1" x14ac:dyDescent="0.25">
      <c r="A346" s="114" t="s">
        <v>3838</v>
      </c>
      <c r="B346" s="115" t="s">
        <v>179</v>
      </c>
      <c r="C346" s="115" t="s">
        <v>2914</v>
      </c>
      <c r="D346" s="115" t="s">
        <v>3799</v>
      </c>
      <c r="E346" s="116" t="s">
        <v>3800</v>
      </c>
      <c r="F346" s="115" t="s">
        <v>126</v>
      </c>
      <c r="G346" s="115" t="s">
        <v>108</v>
      </c>
      <c r="H346" s="115" t="s">
        <v>3801</v>
      </c>
      <c r="I346" s="116" t="s">
        <v>3802</v>
      </c>
      <c r="J346" s="115" t="s">
        <v>3803</v>
      </c>
      <c r="K346" s="115" t="s">
        <v>3592</v>
      </c>
      <c r="L346" s="115" t="s">
        <v>3804</v>
      </c>
      <c r="M346" s="115" t="s">
        <v>3805</v>
      </c>
      <c r="N346" s="115" t="s">
        <v>3592</v>
      </c>
      <c r="O346" s="115" t="s">
        <v>846</v>
      </c>
      <c r="P346" s="115" t="s">
        <v>3806</v>
      </c>
      <c r="Q346" s="115" t="s">
        <v>3807</v>
      </c>
      <c r="R346" s="115" t="s">
        <v>3839</v>
      </c>
      <c r="S346" s="115" t="s">
        <v>3840</v>
      </c>
      <c r="T346" s="115" t="s">
        <v>3841</v>
      </c>
      <c r="U346" s="115" t="s">
        <v>3842</v>
      </c>
      <c r="V346" s="115" t="s">
        <v>3843</v>
      </c>
      <c r="W346" s="115" t="s">
        <v>367</v>
      </c>
      <c r="X346" s="115" t="s">
        <v>125</v>
      </c>
      <c r="Y346" s="115" t="s">
        <v>126</v>
      </c>
      <c r="Z346" s="117">
        <v>1</v>
      </c>
      <c r="AA346" s="115" t="s">
        <v>127</v>
      </c>
      <c r="AB346" s="115" t="s">
        <v>3812</v>
      </c>
      <c r="AC346" s="117">
        <v>1</v>
      </c>
      <c r="AD346" s="117">
        <v>0</v>
      </c>
      <c r="AE346" s="117">
        <v>0</v>
      </c>
      <c r="AF346" s="117">
        <v>0</v>
      </c>
      <c r="AG346" s="118" t="s">
        <v>3844</v>
      </c>
      <c r="AH346" s="118"/>
      <c r="AI346" s="118"/>
      <c r="AJ346" s="115"/>
      <c r="AK346" s="115"/>
      <c r="AL346" s="115"/>
      <c r="AM346" s="116">
        <v>2</v>
      </c>
      <c r="AN346" s="119">
        <v>1</v>
      </c>
      <c r="AO346" s="120" t="s">
        <v>135</v>
      </c>
      <c r="AP346" s="116"/>
      <c r="AQ346" s="119"/>
      <c r="AR346" s="120"/>
      <c r="AS346" s="116"/>
      <c r="AT346" s="121"/>
      <c r="AU346" s="120"/>
      <c r="AV346" s="117">
        <v>2</v>
      </c>
      <c r="AW346" s="121">
        <v>1</v>
      </c>
      <c r="AX346" s="120" t="s">
        <v>135</v>
      </c>
      <c r="AY346" s="122">
        <v>0</v>
      </c>
      <c r="AZ346" s="122">
        <v>1100000000</v>
      </c>
      <c r="BA346" s="122">
        <v>0</v>
      </c>
      <c r="BB346" s="122">
        <v>0</v>
      </c>
      <c r="BC346" s="122">
        <v>0</v>
      </c>
      <c r="BD346" s="122">
        <v>0</v>
      </c>
      <c r="BE346" s="122">
        <v>0</v>
      </c>
      <c r="BF346" s="122">
        <v>0</v>
      </c>
      <c r="BG346" s="122">
        <v>0</v>
      </c>
      <c r="BH346" s="122">
        <v>0</v>
      </c>
      <c r="BI346" s="122">
        <v>1100000000</v>
      </c>
      <c r="BJ346" s="122">
        <v>0</v>
      </c>
      <c r="BK346" s="122">
        <v>140000000</v>
      </c>
      <c r="BL346" s="122">
        <v>0</v>
      </c>
      <c r="BM346" s="122">
        <v>0</v>
      </c>
      <c r="BN346" s="122">
        <v>0</v>
      </c>
      <c r="BO346" s="122">
        <v>0</v>
      </c>
      <c r="BP346" s="122">
        <v>0</v>
      </c>
      <c r="BQ346" s="122">
        <v>0</v>
      </c>
      <c r="BR346" s="122">
        <v>0</v>
      </c>
      <c r="BS346" s="122">
        <v>0</v>
      </c>
      <c r="BT346" s="122">
        <v>140000000</v>
      </c>
      <c r="BU346" s="122">
        <v>0</v>
      </c>
      <c r="BV346" s="122">
        <v>140000000</v>
      </c>
      <c r="BW346" s="122">
        <v>0</v>
      </c>
      <c r="BX346" s="122">
        <v>0</v>
      </c>
      <c r="BY346" s="122">
        <v>0</v>
      </c>
      <c r="BZ346" s="122">
        <v>0</v>
      </c>
      <c r="CA346" s="122">
        <v>0</v>
      </c>
      <c r="CB346" s="122">
        <v>0</v>
      </c>
      <c r="CC346" s="122">
        <v>0</v>
      </c>
      <c r="CD346" s="122">
        <v>0</v>
      </c>
      <c r="CE346" s="122">
        <v>140000000</v>
      </c>
      <c r="CF346" s="122">
        <v>0</v>
      </c>
      <c r="CG346" s="122">
        <v>120000000</v>
      </c>
      <c r="CH346" s="122">
        <v>0</v>
      </c>
      <c r="CI346" s="122">
        <v>0</v>
      </c>
      <c r="CJ346" s="122">
        <v>0</v>
      </c>
      <c r="CK346" s="122">
        <v>0</v>
      </c>
      <c r="CL346" s="122">
        <v>0</v>
      </c>
      <c r="CM346" s="122">
        <v>0</v>
      </c>
      <c r="CN346" s="122">
        <v>0</v>
      </c>
      <c r="CO346" s="122">
        <v>0</v>
      </c>
      <c r="CP346" s="122">
        <v>120000000</v>
      </c>
      <c r="CQ346" s="122">
        <v>1500000000</v>
      </c>
      <c r="CR346" s="115"/>
      <c r="CS346" s="115" t="s">
        <v>3845</v>
      </c>
    </row>
    <row r="347" spans="1:97" ht="70.349999999999994" hidden="1" customHeight="1" x14ac:dyDescent="0.25">
      <c r="A347" s="114" t="s">
        <v>3846</v>
      </c>
      <c r="B347" s="115" t="s">
        <v>254</v>
      </c>
      <c r="C347" s="115" t="s">
        <v>2914</v>
      </c>
      <c r="D347" s="115" t="s">
        <v>3799</v>
      </c>
      <c r="E347" s="116" t="s">
        <v>3800</v>
      </c>
      <c r="F347" s="115" t="s">
        <v>126</v>
      </c>
      <c r="G347" s="115" t="s">
        <v>108</v>
      </c>
      <c r="H347" s="115" t="s">
        <v>3801</v>
      </c>
      <c r="I347" s="116" t="s">
        <v>3802</v>
      </c>
      <c r="J347" s="115" t="s">
        <v>3803</v>
      </c>
      <c r="K347" s="115" t="s">
        <v>3592</v>
      </c>
      <c r="L347" s="115" t="s">
        <v>3804</v>
      </c>
      <c r="M347" s="115" t="s">
        <v>3805</v>
      </c>
      <c r="N347" s="115" t="s">
        <v>3592</v>
      </c>
      <c r="O347" s="115" t="s">
        <v>846</v>
      </c>
      <c r="P347" s="115" t="s">
        <v>3806</v>
      </c>
      <c r="Q347" s="115" t="s">
        <v>3807</v>
      </c>
      <c r="R347" s="115" t="s">
        <v>3847</v>
      </c>
      <c r="S347" s="115" t="s">
        <v>3848</v>
      </c>
      <c r="T347" s="115" t="s">
        <v>3849</v>
      </c>
      <c r="U347" s="115" t="s">
        <v>3850</v>
      </c>
      <c r="V347" s="115"/>
      <c r="W347" s="115" t="s">
        <v>674</v>
      </c>
      <c r="X347" s="115" t="s">
        <v>125</v>
      </c>
      <c r="Y347" s="115" t="s">
        <v>126</v>
      </c>
      <c r="Z347" s="117">
        <v>21</v>
      </c>
      <c r="AA347" s="115" t="s">
        <v>127</v>
      </c>
      <c r="AB347" s="115" t="s">
        <v>3812</v>
      </c>
      <c r="AC347" s="117">
        <v>21</v>
      </c>
      <c r="AD347" s="117">
        <v>0</v>
      </c>
      <c r="AE347" s="117">
        <v>0</v>
      </c>
      <c r="AF347" s="117">
        <v>0</v>
      </c>
      <c r="AG347" s="118" t="s">
        <v>3851</v>
      </c>
      <c r="AH347" s="118"/>
      <c r="AI347" s="118"/>
      <c r="AJ347" s="115" t="s">
        <v>3852</v>
      </c>
      <c r="AK347" s="115"/>
      <c r="AL347" s="115"/>
      <c r="AM347" s="116">
        <v>21</v>
      </c>
      <c r="AN347" s="119">
        <v>1</v>
      </c>
      <c r="AO347" s="120" t="s">
        <v>135</v>
      </c>
      <c r="AP347" s="116"/>
      <c r="AQ347" s="119"/>
      <c r="AR347" s="120"/>
      <c r="AS347" s="116"/>
      <c r="AT347" s="121"/>
      <c r="AU347" s="120"/>
      <c r="AV347" s="117">
        <v>21</v>
      </c>
      <c r="AW347" s="121">
        <v>1</v>
      </c>
      <c r="AX347" s="120" t="s">
        <v>135</v>
      </c>
      <c r="AY347" s="122">
        <v>0</v>
      </c>
      <c r="AZ347" s="122">
        <v>300000000</v>
      </c>
      <c r="BA347" s="122">
        <v>0</v>
      </c>
      <c r="BB347" s="122">
        <v>0</v>
      </c>
      <c r="BC347" s="122">
        <v>0</v>
      </c>
      <c r="BD347" s="122">
        <v>0</v>
      </c>
      <c r="BE347" s="122">
        <v>0</v>
      </c>
      <c r="BF347" s="122">
        <v>0</v>
      </c>
      <c r="BG347" s="122">
        <v>0</v>
      </c>
      <c r="BH347" s="122">
        <v>0</v>
      </c>
      <c r="BI347" s="122">
        <v>300000000</v>
      </c>
      <c r="BJ347" s="122">
        <v>0</v>
      </c>
      <c r="BK347" s="122">
        <v>300000000</v>
      </c>
      <c r="BL347" s="122">
        <v>0</v>
      </c>
      <c r="BM347" s="122">
        <v>0</v>
      </c>
      <c r="BN347" s="122">
        <v>0</v>
      </c>
      <c r="BO347" s="122">
        <v>0</v>
      </c>
      <c r="BP347" s="122">
        <v>0</v>
      </c>
      <c r="BQ347" s="122">
        <v>0</v>
      </c>
      <c r="BR347" s="122">
        <v>0</v>
      </c>
      <c r="BS347" s="122">
        <v>0</v>
      </c>
      <c r="BT347" s="122">
        <v>300000000</v>
      </c>
      <c r="BU347" s="122">
        <v>0</v>
      </c>
      <c r="BV347" s="122">
        <v>270000000</v>
      </c>
      <c r="BW347" s="122">
        <v>0</v>
      </c>
      <c r="BX347" s="122">
        <v>0</v>
      </c>
      <c r="BY347" s="122">
        <v>0</v>
      </c>
      <c r="BZ347" s="122">
        <v>0</v>
      </c>
      <c r="CA347" s="122">
        <v>0</v>
      </c>
      <c r="CB347" s="122">
        <v>0</v>
      </c>
      <c r="CC347" s="122">
        <v>0</v>
      </c>
      <c r="CD347" s="122">
        <v>0</v>
      </c>
      <c r="CE347" s="122">
        <v>270000000</v>
      </c>
      <c r="CF347" s="122">
        <v>0</v>
      </c>
      <c r="CG347" s="122">
        <v>250000000</v>
      </c>
      <c r="CH347" s="122">
        <v>0</v>
      </c>
      <c r="CI347" s="122">
        <v>0</v>
      </c>
      <c r="CJ347" s="122">
        <v>0</v>
      </c>
      <c r="CK347" s="122">
        <v>0</v>
      </c>
      <c r="CL347" s="122">
        <v>0</v>
      </c>
      <c r="CM347" s="122">
        <v>0</v>
      </c>
      <c r="CN347" s="122">
        <v>0</v>
      </c>
      <c r="CO347" s="122">
        <v>0</v>
      </c>
      <c r="CP347" s="122">
        <v>250000000</v>
      </c>
      <c r="CQ347" s="122">
        <v>1120000000</v>
      </c>
      <c r="CR347" s="115"/>
      <c r="CS347" s="115" t="s">
        <v>3853</v>
      </c>
    </row>
    <row r="348" spans="1:97" ht="70.349999999999994" hidden="1" customHeight="1" x14ac:dyDescent="0.25">
      <c r="A348" s="114" t="s">
        <v>3854</v>
      </c>
      <c r="B348" s="115" t="s">
        <v>374</v>
      </c>
      <c r="C348" s="115" t="s">
        <v>2914</v>
      </c>
      <c r="D348" s="115" t="s">
        <v>3799</v>
      </c>
      <c r="E348" s="116" t="s">
        <v>3800</v>
      </c>
      <c r="F348" s="115" t="s">
        <v>126</v>
      </c>
      <c r="G348" s="115" t="s">
        <v>108</v>
      </c>
      <c r="H348" s="115" t="s">
        <v>3801</v>
      </c>
      <c r="I348" s="116" t="s">
        <v>3802</v>
      </c>
      <c r="J348" s="115" t="s">
        <v>3803</v>
      </c>
      <c r="K348" s="115" t="s">
        <v>3592</v>
      </c>
      <c r="L348" s="115" t="s">
        <v>3804</v>
      </c>
      <c r="M348" s="115" t="s">
        <v>3805</v>
      </c>
      <c r="N348" s="115" t="s">
        <v>3592</v>
      </c>
      <c r="O348" s="115" t="s">
        <v>846</v>
      </c>
      <c r="P348" s="115" t="s">
        <v>3806</v>
      </c>
      <c r="Q348" s="115" t="s">
        <v>3807</v>
      </c>
      <c r="R348" s="115" t="s">
        <v>3855</v>
      </c>
      <c r="S348" s="115" t="s">
        <v>3856</v>
      </c>
      <c r="T348" s="115" t="s">
        <v>3857</v>
      </c>
      <c r="U348" s="115" t="s">
        <v>3858</v>
      </c>
      <c r="V348" s="115" t="s">
        <v>3859</v>
      </c>
      <c r="W348" s="115" t="s">
        <v>3860</v>
      </c>
      <c r="X348" s="115" t="s">
        <v>125</v>
      </c>
      <c r="Y348" s="115" t="s">
        <v>3781</v>
      </c>
      <c r="Z348" s="117">
        <v>2000</v>
      </c>
      <c r="AA348" s="115" t="s">
        <v>127</v>
      </c>
      <c r="AB348" s="115" t="s">
        <v>3812</v>
      </c>
      <c r="AC348" s="117">
        <v>0</v>
      </c>
      <c r="AD348" s="117">
        <v>700</v>
      </c>
      <c r="AE348" s="117">
        <v>700</v>
      </c>
      <c r="AF348" s="117">
        <v>600</v>
      </c>
      <c r="AG348" s="118"/>
      <c r="AH348" s="118" t="s">
        <v>3861</v>
      </c>
      <c r="AI348" s="118"/>
      <c r="AJ348" s="115" t="s">
        <v>3862</v>
      </c>
      <c r="AK348" s="115"/>
      <c r="AL348" s="115" t="s">
        <v>3863</v>
      </c>
      <c r="AM348" s="116"/>
      <c r="AN348" s="119"/>
      <c r="AO348" s="120"/>
      <c r="AP348" s="116">
        <v>0</v>
      </c>
      <c r="AQ348" s="119">
        <v>0</v>
      </c>
      <c r="AR348" s="120" t="s">
        <v>175</v>
      </c>
      <c r="AS348" s="116"/>
      <c r="AT348" s="121">
        <v>0</v>
      </c>
      <c r="AU348" s="120" t="s">
        <v>175</v>
      </c>
      <c r="AV348" s="117">
        <v>0</v>
      </c>
      <c r="AW348" s="121">
        <v>0</v>
      </c>
      <c r="AX348" s="120" t="s">
        <v>175</v>
      </c>
      <c r="AY348" s="122">
        <v>0</v>
      </c>
      <c r="AZ348" s="122">
        <v>400000000</v>
      </c>
      <c r="BA348" s="122">
        <v>0</v>
      </c>
      <c r="BB348" s="122">
        <v>0</v>
      </c>
      <c r="BC348" s="122">
        <v>0</v>
      </c>
      <c r="BD348" s="122">
        <v>0</v>
      </c>
      <c r="BE348" s="122">
        <v>0</v>
      </c>
      <c r="BF348" s="122">
        <v>0</v>
      </c>
      <c r="BG348" s="122">
        <v>0</v>
      </c>
      <c r="BH348" s="122">
        <v>0</v>
      </c>
      <c r="BI348" s="122">
        <v>400000000</v>
      </c>
      <c r="BJ348" s="122">
        <v>0</v>
      </c>
      <c r="BK348" s="122">
        <v>600000000</v>
      </c>
      <c r="BL348" s="122">
        <v>0</v>
      </c>
      <c r="BM348" s="122">
        <v>0</v>
      </c>
      <c r="BN348" s="122">
        <v>0</v>
      </c>
      <c r="BO348" s="122">
        <v>0</v>
      </c>
      <c r="BP348" s="122">
        <v>0</v>
      </c>
      <c r="BQ348" s="122">
        <v>0</v>
      </c>
      <c r="BR348" s="122">
        <v>0</v>
      </c>
      <c r="BS348" s="122">
        <v>0</v>
      </c>
      <c r="BT348" s="122">
        <v>600000000</v>
      </c>
      <c r="BU348" s="122">
        <v>0</v>
      </c>
      <c r="BV348" s="122">
        <v>700000000</v>
      </c>
      <c r="BW348" s="122">
        <v>0</v>
      </c>
      <c r="BX348" s="122">
        <v>0</v>
      </c>
      <c r="BY348" s="122">
        <v>0</v>
      </c>
      <c r="BZ348" s="122">
        <v>0</v>
      </c>
      <c r="CA348" s="122">
        <v>0</v>
      </c>
      <c r="CB348" s="122">
        <v>0</v>
      </c>
      <c r="CC348" s="122">
        <v>0</v>
      </c>
      <c r="CD348" s="122">
        <v>0</v>
      </c>
      <c r="CE348" s="122">
        <v>700000000</v>
      </c>
      <c r="CF348" s="122">
        <v>0</v>
      </c>
      <c r="CG348" s="122">
        <v>600000000</v>
      </c>
      <c r="CH348" s="122">
        <v>0</v>
      </c>
      <c r="CI348" s="122">
        <v>0</v>
      </c>
      <c r="CJ348" s="122">
        <v>0</v>
      </c>
      <c r="CK348" s="122">
        <v>0</v>
      </c>
      <c r="CL348" s="122">
        <v>0</v>
      </c>
      <c r="CM348" s="122">
        <v>0</v>
      </c>
      <c r="CN348" s="122">
        <v>0</v>
      </c>
      <c r="CO348" s="122">
        <v>0</v>
      </c>
      <c r="CP348" s="122">
        <v>600000000</v>
      </c>
      <c r="CQ348" s="122">
        <v>2300000000</v>
      </c>
      <c r="CR348" s="115"/>
      <c r="CS348" s="115" t="s">
        <v>3864</v>
      </c>
    </row>
    <row r="349" spans="1:97" ht="70.349999999999994" hidden="1" customHeight="1" x14ac:dyDescent="0.25">
      <c r="A349" s="114" t="s">
        <v>3865</v>
      </c>
      <c r="B349" s="115" t="s">
        <v>444</v>
      </c>
      <c r="C349" s="115" t="s">
        <v>2914</v>
      </c>
      <c r="D349" s="115" t="s">
        <v>3799</v>
      </c>
      <c r="E349" s="116" t="s">
        <v>3800</v>
      </c>
      <c r="F349" s="115" t="s">
        <v>126</v>
      </c>
      <c r="G349" s="115" t="s">
        <v>108</v>
      </c>
      <c r="H349" s="115" t="s">
        <v>3801</v>
      </c>
      <c r="I349" s="116" t="s">
        <v>3802</v>
      </c>
      <c r="J349" s="115" t="s">
        <v>3803</v>
      </c>
      <c r="K349" s="115" t="s">
        <v>3592</v>
      </c>
      <c r="L349" s="115" t="s">
        <v>3804</v>
      </c>
      <c r="M349" s="115" t="s">
        <v>3805</v>
      </c>
      <c r="N349" s="115" t="s">
        <v>3592</v>
      </c>
      <c r="O349" s="115" t="s">
        <v>846</v>
      </c>
      <c r="P349" s="115" t="s">
        <v>3806</v>
      </c>
      <c r="Q349" s="115" t="s">
        <v>3807</v>
      </c>
      <c r="R349" s="115" t="s">
        <v>3866</v>
      </c>
      <c r="S349" s="115" t="s">
        <v>3867</v>
      </c>
      <c r="T349" s="115" t="s">
        <v>3868</v>
      </c>
      <c r="U349" s="115" t="s">
        <v>3869</v>
      </c>
      <c r="V349" s="115" t="s">
        <v>3870</v>
      </c>
      <c r="W349" s="115" t="s">
        <v>3871</v>
      </c>
      <c r="X349" s="115" t="s">
        <v>125</v>
      </c>
      <c r="Y349" s="115" t="s">
        <v>3602</v>
      </c>
      <c r="Z349" s="117">
        <v>5</v>
      </c>
      <c r="AA349" s="115" t="s">
        <v>127</v>
      </c>
      <c r="AB349" s="115" t="s">
        <v>3812</v>
      </c>
      <c r="AC349" s="117">
        <v>0</v>
      </c>
      <c r="AD349" s="117">
        <v>2</v>
      </c>
      <c r="AE349" s="117">
        <v>2</v>
      </c>
      <c r="AF349" s="117">
        <v>1</v>
      </c>
      <c r="AG349" s="118"/>
      <c r="AH349" s="118" t="s">
        <v>3872</v>
      </c>
      <c r="AI349" s="118" t="s">
        <v>3873</v>
      </c>
      <c r="AJ349" s="115" t="s">
        <v>3874</v>
      </c>
      <c r="AK349" s="115"/>
      <c r="AL349" s="115" t="s">
        <v>3875</v>
      </c>
      <c r="AM349" s="116"/>
      <c r="AN349" s="119"/>
      <c r="AO349" s="120"/>
      <c r="AP349" s="116">
        <v>2</v>
      </c>
      <c r="AQ349" s="119">
        <v>1</v>
      </c>
      <c r="AR349" s="120" t="s">
        <v>135</v>
      </c>
      <c r="AS349" s="116"/>
      <c r="AT349" s="121">
        <v>0</v>
      </c>
      <c r="AU349" s="120" t="s">
        <v>175</v>
      </c>
      <c r="AV349" s="117">
        <v>2</v>
      </c>
      <c r="AW349" s="121">
        <v>0.4</v>
      </c>
      <c r="AX349" s="120" t="s">
        <v>235</v>
      </c>
      <c r="AY349" s="122">
        <v>0</v>
      </c>
      <c r="AZ349" s="122">
        <v>0</v>
      </c>
      <c r="BA349" s="122">
        <v>0</v>
      </c>
      <c r="BB349" s="122">
        <v>0</v>
      </c>
      <c r="BC349" s="122">
        <v>0</v>
      </c>
      <c r="BD349" s="122">
        <v>0</v>
      </c>
      <c r="BE349" s="122">
        <v>0</v>
      </c>
      <c r="BF349" s="122">
        <v>0</v>
      </c>
      <c r="BG349" s="122">
        <v>0</v>
      </c>
      <c r="BH349" s="122">
        <v>0</v>
      </c>
      <c r="BI349" s="122">
        <v>0</v>
      </c>
      <c r="BJ349" s="122">
        <v>0</v>
      </c>
      <c r="BK349" s="122">
        <v>0</v>
      </c>
      <c r="BL349" s="122">
        <v>0</v>
      </c>
      <c r="BM349" s="122">
        <v>0</v>
      </c>
      <c r="BN349" s="122">
        <v>0</v>
      </c>
      <c r="BO349" s="122">
        <v>0</v>
      </c>
      <c r="BP349" s="122">
        <v>0</v>
      </c>
      <c r="BQ349" s="122">
        <v>0</v>
      </c>
      <c r="BR349" s="122">
        <v>0</v>
      </c>
      <c r="BS349" s="122">
        <v>0</v>
      </c>
      <c r="BT349" s="122">
        <v>0</v>
      </c>
      <c r="BU349" s="122">
        <v>0</v>
      </c>
      <c r="BV349" s="122">
        <v>0</v>
      </c>
      <c r="BW349" s="122">
        <v>0</v>
      </c>
      <c r="BX349" s="122">
        <v>0</v>
      </c>
      <c r="BY349" s="122">
        <v>0</v>
      </c>
      <c r="BZ349" s="122">
        <v>0</v>
      </c>
      <c r="CA349" s="122">
        <v>0</v>
      </c>
      <c r="CB349" s="122">
        <v>0</v>
      </c>
      <c r="CC349" s="122">
        <v>0</v>
      </c>
      <c r="CD349" s="122">
        <v>0</v>
      </c>
      <c r="CE349" s="122">
        <v>0</v>
      </c>
      <c r="CF349" s="122">
        <v>0</v>
      </c>
      <c r="CG349" s="122">
        <v>0</v>
      </c>
      <c r="CH349" s="122">
        <v>0</v>
      </c>
      <c r="CI349" s="122">
        <v>0</v>
      </c>
      <c r="CJ349" s="122">
        <v>0</v>
      </c>
      <c r="CK349" s="122">
        <v>0</v>
      </c>
      <c r="CL349" s="122">
        <v>0</v>
      </c>
      <c r="CM349" s="122">
        <v>0</v>
      </c>
      <c r="CN349" s="122">
        <v>0</v>
      </c>
      <c r="CO349" s="122">
        <v>0</v>
      </c>
      <c r="CP349" s="122">
        <v>0</v>
      </c>
      <c r="CQ349" s="122">
        <v>0</v>
      </c>
      <c r="CR349" s="115"/>
      <c r="CS349" s="115" t="s">
        <v>3876</v>
      </c>
    </row>
    <row r="350" spans="1:97" ht="70.349999999999994" hidden="1" customHeight="1" x14ac:dyDescent="0.25">
      <c r="A350" s="114" t="s">
        <v>3877</v>
      </c>
      <c r="B350" s="115" t="s">
        <v>463</v>
      </c>
      <c r="C350" s="115" t="s">
        <v>2914</v>
      </c>
      <c r="D350" s="115" t="s">
        <v>3799</v>
      </c>
      <c r="E350" s="116" t="s">
        <v>3800</v>
      </c>
      <c r="F350" s="115" t="s">
        <v>126</v>
      </c>
      <c r="G350" s="115" t="s">
        <v>108</v>
      </c>
      <c r="H350" s="115" t="s">
        <v>3801</v>
      </c>
      <c r="I350" s="116" t="s">
        <v>3802</v>
      </c>
      <c r="J350" s="115" t="s">
        <v>3803</v>
      </c>
      <c r="K350" s="115" t="s">
        <v>3592</v>
      </c>
      <c r="L350" s="115" t="s">
        <v>3804</v>
      </c>
      <c r="M350" s="115" t="s">
        <v>3805</v>
      </c>
      <c r="N350" s="115" t="s">
        <v>3592</v>
      </c>
      <c r="O350" s="115" t="s">
        <v>846</v>
      </c>
      <c r="P350" s="115" t="s">
        <v>3806</v>
      </c>
      <c r="Q350" s="115" t="s">
        <v>3807</v>
      </c>
      <c r="R350" s="115" t="s">
        <v>3878</v>
      </c>
      <c r="S350" s="115" t="s">
        <v>3879</v>
      </c>
      <c r="T350" s="115" t="s">
        <v>3878</v>
      </c>
      <c r="U350" s="115" t="s">
        <v>3880</v>
      </c>
      <c r="V350" s="115" t="s">
        <v>3881</v>
      </c>
      <c r="W350" s="115" t="s">
        <v>3871</v>
      </c>
      <c r="X350" s="115" t="s">
        <v>125</v>
      </c>
      <c r="Y350" s="115" t="s">
        <v>3602</v>
      </c>
      <c r="Z350" s="117">
        <v>5</v>
      </c>
      <c r="AA350" s="115" t="s">
        <v>127</v>
      </c>
      <c r="AB350" s="115" t="s">
        <v>3812</v>
      </c>
      <c r="AC350" s="117">
        <v>0</v>
      </c>
      <c r="AD350" s="117">
        <v>0</v>
      </c>
      <c r="AE350" s="117">
        <v>5</v>
      </c>
      <c r="AF350" s="117">
        <v>0</v>
      </c>
      <c r="AG350" s="118"/>
      <c r="AH350" s="118"/>
      <c r="AI350" s="118"/>
      <c r="AJ350" s="115" t="s">
        <v>3882</v>
      </c>
      <c r="AK350" s="115"/>
      <c r="AL350" s="115"/>
      <c r="AM350" s="116"/>
      <c r="AN350" s="119"/>
      <c r="AO350" s="120"/>
      <c r="AP350" s="116"/>
      <c r="AQ350" s="119"/>
      <c r="AR350" s="120"/>
      <c r="AS350" s="116"/>
      <c r="AT350" s="121">
        <v>0</v>
      </c>
      <c r="AU350" s="120" t="s">
        <v>175</v>
      </c>
      <c r="AV350" s="117">
        <v>0</v>
      </c>
      <c r="AW350" s="121">
        <v>0</v>
      </c>
      <c r="AX350" s="120" t="s">
        <v>175</v>
      </c>
      <c r="AY350" s="122">
        <v>0</v>
      </c>
      <c r="AZ350" s="122">
        <v>500000000</v>
      </c>
      <c r="BA350" s="122">
        <v>0</v>
      </c>
      <c r="BB350" s="122">
        <v>0</v>
      </c>
      <c r="BC350" s="122">
        <v>0</v>
      </c>
      <c r="BD350" s="122">
        <v>0</v>
      </c>
      <c r="BE350" s="122">
        <v>0</v>
      </c>
      <c r="BF350" s="122">
        <v>0</v>
      </c>
      <c r="BG350" s="122">
        <v>0</v>
      </c>
      <c r="BH350" s="122">
        <v>0</v>
      </c>
      <c r="BI350" s="122">
        <v>500000000</v>
      </c>
      <c r="BJ350" s="122">
        <v>0</v>
      </c>
      <c r="BK350" s="122">
        <v>700000000</v>
      </c>
      <c r="BL350" s="122">
        <v>0</v>
      </c>
      <c r="BM350" s="122">
        <v>0</v>
      </c>
      <c r="BN350" s="122">
        <v>0</v>
      </c>
      <c r="BO350" s="122">
        <v>0</v>
      </c>
      <c r="BP350" s="122">
        <v>0</v>
      </c>
      <c r="BQ350" s="122">
        <v>0</v>
      </c>
      <c r="BR350" s="122">
        <v>0</v>
      </c>
      <c r="BS350" s="122">
        <v>0</v>
      </c>
      <c r="BT350" s="122">
        <v>700000000</v>
      </c>
      <c r="BU350" s="122">
        <v>0</v>
      </c>
      <c r="BV350" s="122">
        <v>700000000</v>
      </c>
      <c r="BW350" s="122">
        <v>0</v>
      </c>
      <c r="BX350" s="122">
        <v>0</v>
      </c>
      <c r="BY350" s="122">
        <v>0</v>
      </c>
      <c r="BZ350" s="122">
        <v>0</v>
      </c>
      <c r="CA350" s="122">
        <v>0</v>
      </c>
      <c r="CB350" s="122">
        <v>0</v>
      </c>
      <c r="CC350" s="122">
        <v>0</v>
      </c>
      <c r="CD350" s="122">
        <v>0</v>
      </c>
      <c r="CE350" s="122">
        <v>700000000</v>
      </c>
      <c r="CF350" s="122">
        <v>0</v>
      </c>
      <c r="CG350" s="122">
        <v>600000000</v>
      </c>
      <c r="CH350" s="122">
        <v>0</v>
      </c>
      <c r="CI350" s="122">
        <v>0</v>
      </c>
      <c r="CJ350" s="122">
        <v>0</v>
      </c>
      <c r="CK350" s="122">
        <v>0</v>
      </c>
      <c r="CL350" s="122">
        <v>0</v>
      </c>
      <c r="CM350" s="122">
        <v>0</v>
      </c>
      <c r="CN350" s="122">
        <v>0</v>
      </c>
      <c r="CO350" s="122">
        <v>0</v>
      </c>
      <c r="CP350" s="122">
        <v>600000000</v>
      </c>
      <c r="CQ350" s="122">
        <v>2500000000</v>
      </c>
      <c r="CR350" s="115"/>
      <c r="CS350" s="115" t="s">
        <v>3876</v>
      </c>
    </row>
    <row r="351" spans="1:97" ht="70.349999999999994" hidden="1" customHeight="1" x14ac:dyDescent="0.25">
      <c r="A351" s="114" t="s">
        <v>3883</v>
      </c>
      <c r="B351" s="115" t="s">
        <v>478</v>
      </c>
      <c r="C351" s="115" t="s">
        <v>2914</v>
      </c>
      <c r="D351" s="115" t="s">
        <v>3799</v>
      </c>
      <c r="E351" s="116" t="s">
        <v>3800</v>
      </c>
      <c r="F351" s="115" t="s">
        <v>126</v>
      </c>
      <c r="G351" s="115" t="s">
        <v>108</v>
      </c>
      <c r="H351" s="115" t="s">
        <v>3801</v>
      </c>
      <c r="I351" s="116" t="s">
        <v>3802</v>
      </c>
      <c r="J351" s="115" t="s">
        <v>3803</v>
      </c>
      <c r="K351" s="115" t="s">
        <v>3592</v>
      </c>
      <c r="L351" s="115" t="s">
        <v>3804</v>
      </c>
      <c r="M351" s="115" t="s">
        <v>3805</v>
      </c>
      <c r="N351" s="115" t="s">
        <v>3592</v>
      </c>
      <c r="O351" s="115" t="s">
        <v>846</v>
      </c>
      <c r="P351" s="115" t="s">
        <v>3806</v>
      </c>
      <c r="Q351" s="115" t="s">
        <v>3807</v>
      </c>
      <c r="R351" s="115" t="s">
        <v>3855</v>
      </c>
      <c r="S351" s="115" t="s">
        <v>3856</v>
      </c>
      <c r="T351" s="115" t="s">
        <v>3857</v>
      </c>
      <c r="U351" s="115" t="s">
        <v>3858</v>
      </c>
      <c r="V351" s="115" t="s">
        <v>3859</v>
      </c>
      <c r="W351" s="115" t="s">
        <v>3860</v>
      </c>
      <c r="X351" s="115" t="s">
        <v>125</v>
      </c>
      <c r="Y351" s="115" t="s">
        <v>126</v>
      </c>
      <c r="Z351" s="117">
        <v>5</v>
      </c>
      <c r="AA351" s="115" t="s">
        <v>127</v>
      </c>
      <c r="AB351" s="115" t="s">
        <v>3812</v>
      </c>
      <c r="AC351" s="117">
        <v>0</v>
      </c>
      <c r="AD351" s="117">
        <v>0</v>
      </c>
      <c r="AE351" s="117">
        <v>5</v>
      </c>
      <c r="AF351" s="117">
        <v>0</v>
      </c>
      <c r="AG351" s="118"/>
      <c r="AH351" s="118"/>
      <c r="AI351" s="118"/>
      <c r="AJ351" s="115" t="s">
        <v>3884</v>
      </c>
      <c r="AK351" s="115"/>
      <c r="AL351" s="115"/>
      <c r="AM351" s="116"/>
      <c r="AN351" s="119"/>
      <c r="AO351" s="120"/>
      <c r="AP351" s="116"/>
      <c r="AQ351" s="119"/>
      <c r="AR351" s="120"/>
      <c r="AS351" s="116"/>
      <c r="AT351" s="121">
        <v>0</v>
      </c>
      <c r="AU351" s="120" t="s">
        <v>175</v>
      </c>
      <c r="AV351" s="117">
        <v>0</v>
      </c>
      <c r="AW351" s="121">
        <v>0</v>
      </c>
      <c r="AX351" s="120" t="s">
        <v>175</v>
      </c>
      <c r="AY351" s="122">
        <v>0</v>
      </c>
      <c r="AZ351" s="122">
        <v>200000000</v>
      </c>
      <c r="BA351" s="122">
        <v>0</v>
      </c>
      <c r="BB351" s="122">
        <v>0</v>
      </c>
      <c r="BC351" s="122">
        <v>0</v>
      </c>
      <c r="BD351" s="122">
        <v>0</v>
      </c>
      <c r="BE351" s="122">
        <v>0</v>
      </c>
      <c r="BF351" s="122">
        <v>0</v>
      </c>
      <c r="BG351" s="122">
        <v>0</v>
      </c>
      <c r="BH351" s="122">
        <v>0</v>
      </c>
      <c r="BI351" s="122">
        <v>200000000</v>
      </c>
      <c r="BJ351" s="122">
        <v>0</v>
      </c>
      <c r="BK351" s="122">
        <v>500000000</v>
      </c>
      <c r="BL351" s="122">
        <v>0</v>
      </c>
      <c r="BM351" s="122">
        <v>0</v>
      </c>
      <c r="BN351" s="122">
        <v>0</v>
      </c>
      <c r="BO351" s="122">
        <v>0</v>
      </c>
      <c r="BP351" s="122">
        <v>0</v>
      </c>
      <c r="BQ351" s="122">
        <v>0</v>
      </c>
      <c r="BR351" s="122">
        <v>0</v>
      </c>
      <c r="BS351" s="122">
        <v>0</v>
      </c>
      <c r="BT351" s="122">
        <v>500000000</v>
      </c>
      <c r="BU351" s="122">
        <v>0</v>
      </c>
      <c r="BV351" s="122">
        <v>500000000</v>
      </c>
      <c r="BW351" s="122">
        <v>0</v>
      </c>
      <c r="BX351" s="122">
        <v>0</v>
      </c>
      <c r="BY351" s="122">
        <v>0</v>
      </c>
      <c r="BZ351" s="122">
        <v>0</v>
      </c>
      <c r="CA351" s="122">
        <v>0</v>
      </c>
      <c r="CB351" s="122">
        <v>0</v>
      </c>
      <c r="CC351" s="122">
        <v>0</v>
      </c>
      <c r="CD351" s="122">
        <v>0</v>
      </c>
      <c r="CE351" s="122">
        <v>500000000</v>
      </c>
      <c r="CF351" s="122">
        <v>0</v>
      </c>
      <c r="CG351" s="122">
        <v>300000000</v>
      </c>
      <c r="CH351" s="122">
        <v>0</v>
      </c>
      <c r="CI351" s="122">
        <v>0</v>
      </c>
      <c r="CJ351" s="122">
        <v>0</v>
      </c>
      <c r="CK351" s="122">
        <v>0</v>
      </c>
      <c r="CL351" s="122">
        <v>0</v>
      </c>
      <c r="CM351" s="122">
        <v>0</v>
      </c>
      <c r="CN351" s="122">
        <v>0</v>
      </c>
      <c r="CO351" s="122">
        <v>0</v>
      </c>
      <c r="CP351" s="122">
        <v>300000000</v>
      </c>
      <c r="CQ351" s="122">
        <v>1500000000</v>
      </c>
      <c r="CR351" s="115"/>
      <c r="CS351" s="115" t="s">
        <v>3885</v>
      </c>
    </row>
    <row r="352" spans="1:97" ht="70.349999999999994" hidden="1" customHeight="1" x14ac:dyDescent="0.25">
      <c r="A352" s="114" t="s">
        <v>3886</v>
      </c>
      <c r="B352" s="115" t="s">
        <v>113</v>
      </c>
      <c r="C352" s="115" t="s">
        <v>2914</v>
      </c>
      <c r="D352" s="115" t="s">
        <v>3887</v>
      </c>
      <c r="E352" s="116" t="s">
        <v>3888</v>
      </c>
      <c r="F352" s="115" t="s">
        <v>1633</v>
      </c>
      <c r="G352" s="115" t="s">
        <v>552</v>
      </c>
      <c r="H352" s="115" t="s">
        <v>2256</v>
      </c>
      <c r="I352" s="116" t="s">
        <v>3889</v>
      </c>
      <c r="J352" s="115" t="s">
        <v>3890</v>
      </c>
      <c r="K352" s="115" t="s">
        <v>3891</v>
      </c>
      <c r="L352" s="115" t="s">
        <v>3892</v>
      </c>
      <c r="M352" s="115" t="s">
        <v>3893</v>
      </c>
      <c r="N352" s="115" t="s">
        <v>3894</v>
      </c>
      <c r="O352" s="115" t="s">
        <v>831</v>
      </c>
      <c r="P352" s="115" t="s">
        <v>3895</v>
      </c>
      <c r="Q352" s="115" t="s">
        <v>3896</v>
      </c>
      <c r="R352" s="115" t="s">
        <v>3897</v>
      </c>
      <c r="S352" s="115" t="s">
        <v>3898</v>
      </c>
      <c r="T352" s="115" t="s">
        <v>3899</v>
      </c>
      <c r="U352" s="115" t="s">
        <v>3900</v>
      </c>
      <c r="V352" s="115" t="s">
        <v>3901</v>
      </c>
      <c r="W352" s="115" t="s">
        <v>3902</v>
      </c>
      <c r="X352" s="115" t="s">
        <v>247</v>
      </c>
      <c r="Y352" s="115" t="s">
        <v>126</v>
      </c>
      <c r="Z352" s="117">
        <v>26</v>
      </c>
      <c r="AA352" s="115" t="s">
        <v>127</v>
      </c>
      <c r="AB352" s="115" t="s">
        <v>3903</v>
      </c>
      <c r="AC352" s="117">
        <v>4</v>
      </c>
      <c r="AD352" s="117">
        <v>10</v>
      </c>
      <c r="AE352" s="117">
        <v>10</v>
      </c>
      <c r="AF352" s="117">
        <v>2</v>
      </c>
      <c r="AG352" s="118" t="s">
        <v>3904</v>
      </c>
      <c r="AH352" s="118" t="s">
        <v>3905</v>
      </c>
      <c r="AI352" s="118" t="s">
        <v>3906</v>
      </c>
      <c r="AJ352" s="115" t="s">
        <v>3907</v>
      </c>
      <c r="AK352" s="115"/>
      <c r="AL352" s="115" t="s">
        <v>3908</v>
      </c>
      <c r="AM352" s="116">
        <v>0</v>
      </c>
      <c r="AN352" s="119">
        <v>0</v>
      </c>
      <c r="AO352" s="120" t="s">
        <v>175</v>
      </c>
      <c r="AP352" s="116">
        <v>9</v>
      </c>
      <c r="AQ352" s="119">
        <v>0.9</v>
      </c>
      <c r="AR352" s="120" t="s">
        <v>174</v>
      </c>
      <c r="AS352" s="116"/>
      <c r="AT352" s="121">
        <v>0</v>
      </c>
      <c r="AU352" s="120" t="s">
        <v>175</v>
      </c>
      <c r="AV352" s="117">
        <v>9</v>
      </c>
      <c r="AW352" s="121">
        <v>0.34615384615384615</v>
      </c>
      <c r="AX352" s="120" t="s">
        <v>235</v>
      </c>
      <c r="AY352" s="122">
        <v>0</v>
      </c>
      <c r="AZ352" s="122">
        <v>0</v>
      </c>
      <c r="BA352" s="122">
        <v>0</v>
      </c>
      <c r="BB352" s="122">
        <v>0</v>
      </c>
      <c r="BC352" s="122">
        <v>0</v>
      </c>
      <c r="BD352" s="122">
        <v>0</v>
      </c>
      <c r="BE352" s="122">
        <v>0</v>
      </c>
      <c r="BF352" s="122">
        <v>0</v>
      </c>
      <c r="BG352" s="122">
        <v>0</v>
      </c>
      <c r="BH352" s="122">
        <v>0</v>
      </c>
      <c r="BI352" s="122">
        <v>0</v>
      </c>
      <c r="BJ352" s="122">
        <v>0</v>
      </c>
      <c r="BK352" s="122">
        <v>0</v>
      </c>
      <c r="BL352" s="122">
        <v>0</v>
      </c>
      <c r="BM352" s="122">
        <v>0</v>
      </c>
      <c r="BN352" s="122">
        <v>0</v>
      </c>
      <c r="BO352" s="122">
        <v>0</v>
      </c>
      <c r="BP352" s="122">
        <v>0</v>
      </c>
      <c r="BQ352" s="122">
        <v>0</v>
      </c>
      <c r="BR352" s="122">
        <v>0</v>
      </c>
      <c r="BS352" s="122">
        <v>0</v>
      </c>
      <c r="BT352" s="122">
        <v>0</v>
      </c>
      <c r="BU352" s="122">
        <v>0</v>
      </c>
      <c r="BV352" s="122">
        <v>0</v>
      </c>
      <c r="BW352" s="122">
        <v>0</v>
      </c>
      <c r="BX352" s="122">
        <v>0</v>
      </c>
      <c r="BY352" s="122">
        <v>0</v>
      </c>
      <c r="BZ352" s="122">
        <v>0</v>
      </c>
      <c r="CA352" s="122">
        <v>0</v>
      </c>
      <c r="CB352" s="122">
        <v>0</v>
      </c>
      <c r="CC352" s="122">
        <v>0</v>
      </c>
      <c r="CD352" s="122">
        <v>0</v>
      </c>
      <c r="CE352" s="122">
        <v>0</v>
      </c>
      <c r="CF352" s="122">
        <v>0</v>
      </c>
      <c r="CG352" s="122">
        <v>0</v>
      </c>
      <c r="CH352" s="122">
        <v>0</v>
      </c>
      <c r="CI352" s="122">
        <v>0</v>
      </c>
      <c r="CJ352" s="122">
        <v>0</v>
      </c>
      <c r="CK352" s="122">
        <v>0</v>
      </c>
      <c r="CL352" s="122">
        <v>0</v>
      </c>
      <c r="CM352" s="122">
        <v>0</v>
      </c>
      <c r="CN352" s="122">
        <v>0</v>
      </c>
      <c r="CO352" s="122">
        <v>0</v>
      </c>
      <c r="CP352" s="122">
        <v>0</v>
      </c>
      <c r="CQ352" s="122">
        <v>0</v>
      </c>
      <c r="CR352" s="115" t="s">
        <v>3909</v>
      </c>
      <c r="CS352" s="115" t="s">
        <v>3910</v>
      </c>
    </row>
    <row r="353" spans="1:97" ht="70.349999999999994" hidden="1" customHeight="1" x14ac:dyDescent="0.25">
      <c r="A353" s="114" t="s">
        <v>3911</v>
      </c>
      <c r="B353" s="115" t="s">
        <v>103</v>
      </c>
      <c r="C353" s="115" t="s">
        <v>2914</v>
      </c>
      <c r="D353" s="115" t="s">
        <v>3887</v>
      </c>
      <c r="E353" s="116" t="s">
        <v>3888</v>
      </c>
      <c r="F353" s="115" t="s">
        <v>1633</v>
      </c>
      <c r="G353" s="115" t="s">
        <v>552</v>
      </c>
      <c r="H353" s="115" t="s">
        <v>2256</v>
      </c>
      <c r="I353" s="116" t="s">
        <v>3889</v>
      </c>
      <c r="J353" s="115" t="s">
        <v>3890</v>
      </c>
      <c r="K353" s="115" t="s">
        <v>3891</v>
      </c>
      <c r="L353" s="115" t="s">
        <v>3892</v>
      </c>
      <c r="M353" s="115" t="s">
        <v>3893</v>
      </c>
      <c r="N353" s="115" t="s">
        <v>3894</v>
      </c>
      <c r="O353" s="115" t="s">
        <v>831</v>
      </c>
      <c r="P353" s="115" t="s">
        <v>3895</v>
      </c>
      <c r="Q353" s="115" t="s">
        <v>3896</v>
      </c>
      <c r="R353" s="115" t="s">
        <v>3912</v>
      </c>
      <c r="S353" s="115" t="s">
        <v>3913</v>
      </c>
      <c r="T353" s="115" t="s">
        <v>3914</v>
      </c>
      <c r="U353" s="115" t="s">
        <v>3915</v>
      </c>
      <c r="V353" s="115" t="s">
        <v>3916</v>
      </c>
      <c r="W353" s="115" t="s">
        <v>3917</v>
      </c>
      <c r="X353" s="115" t="s">
        <v>125</v>
      </c>
      <c r="Y353" s="115" t="s">
        <v>126</v>
      </c>
      <c r="Z353" s="117">
        <v>35</v>
      </c>
      <c r="AA353" s="115" t="s">
        <v>127</v>
      </c>
      <c r="AB353" s="115" t="s">
        <v>3903</v>
      </c>
      <c r="AC353" s="117">
        <v>0</v>
      </c>
      <c r="AD353" s="117">
        <v>33</v>
      </c>
      <c r="AE353" s="117">
        <v>2</v>
      </c>
      <c r="AF353" s="117">
        <v>0</v>
      </c>
      <c r="AG353" s="118"/>
      <c r="AH353" s="118" t="s">
        <v>3918</v>
      </c>
      <c r="AI353" s="118" t="s">
        <v>3919</v>
      </c>
      <c r="AJ353" s="115" t="s">
        <v>3920</v>
      </c>
      <c r="AK353" s="115"/>
      <c r="AL353" s="115"/>
      <c r="AM353" s="116"/>
      <c r="AN353" s="119"/>
      <c r="AO353" s="120"/>
      <c r="AP353" s="116">
        <v>33</v>
      </c>
      <c r="AQ353" s="119">
        <v>1</v>
      </c>
      <c r="AR353" s="120" t="s">
        <v>135</v>
      </c>
      <c r="AS353" s="116"/>
      <c r="AT353" s="121">
        <v>0</v>
      </c>
      <c r="AU353" s="120" t="s">
        <v>175</v>
      </c>
      <c r="AV353" s="117">
        <v>33</v>
      </c>
      <c r="AW353" s="121">
        <v>0.94285714285714284</v>
      </c>
      <c r="AX353" s="120" t="s">
        <v>174</v>
      </c>
      <c r="AY353" s="122">
        <v>0</v>
      </c>
      <c r="AZ353" s="122">
        <v>0</v>
      </c>
      <c r="BA353" s="122">
        <v>0</v>
      </c>
      <c r="BB353" s="122">
        <v>0</v>
      </c>
      <c r="BC353" s="122">
        <v>0</v>
      </c>
      <c r="BD353" s="122">
        <v>0</v>
      </c>
      <c r="BE353" s="122">
        <v>5386485853</v>
      </c>
      <c r="BF353" s="122">
        <v>0</v>
      </c>
      <c r="BG353" s="122">
        <v>0</v>
      </c>
      <c r="BH353" s="122">
        <v>0</v>
      </c>
      <c r="BI353" s="122">
        <v>5386485853</v>
      </c>
      <c r="BJ353" s="122">
        <v>0</v>
      </c>
      <c r="BK353" s="122">
        <v>0</v>
      </c>
      <c r="BL353" s="122">
        <v>0</v>
      </c>
      <c r="BM353" s="122">
        <v>0</v>
      </c>
      <c r="BN353" s="122">
        <v>0</v>
      </c>
      <c r="BO353" s="122">
        <v>0</v>
      </c>
      <c r="BP353" s="122">
        <v>0</v>
      </c>
      <c r="BQ353" s="122">
        <v>0</v>
      </c>
      <c r="BR353" s="122">
        <v>0</v>
      </c>
      <c r="BS353" s="122">
        <v>0</v>
      </c>
      <c r="BT353" s="122">
        <v>0</v>
      </c>
      <c r="BU353" s="122">
        <v>0</v>
      </c>
      <c r="BV353" s="122">
        <v>0</v>
      </c>
      <c r="BW353" s="122">
        <v>0</v>
      </c>
      <c r="BX353" s="122">
        <v>0</v>
      </c>
      <c r="BY353" s="122">
        <v>0</v>
      </c>
      <c r="BZ353" s="122">
        <v>0</v>
      </c>
      <c r="CA353" s="122">
        <v>0</v>
      </c>
      <c r="CB353" s="122">
        <v>0</v>
      </c>
      <c r="CC353" s="122">
        <v>0</v>
      </c>
      <c r="CD353" s="122">
        <v>0</v>
      </c>
      <c r="CE353" s="122">
        <v>0</v>
      </c>
      <c r="CF353" s="122">
        <v>0</v>
      </c>
      <c r="CG353" s="122">
        <v>0</v>
      </c>
      <c r="CH353" s="122">
        <v>0</v>
      </c>
      <c r="CI353" s="122">
        <v>0</v>
      </c>
      <c r="CJ353" s="122">
        <v>0</v>
      </c>
      <c r="CK353" s="122">
        <v>0</v>
      </c>
      <c r="CL353" s="122">
        <v>0</v>
      </c>
      <c r="CM353" s="122">
        <v>0</v>
      </c>
      <c r="CN353" s="122">
        <v>0</v>
      </c>
      <c r="CO353" s="122">
        <v>0</v>
      </c>
      <c r="CP353" s="122">
        <v>0</v>
      </c>
      <c r="CQ353" s="122">
        <v>5386485853</v>
      </c>
      <c r="CR353" s="115"/>
      <c r="CS353" s="115" t="s">
        <v>3921</v>
      </c>
    </row>
    <row r="354" spans="1:97" ht="70.349999999999994" hidden="1" customHeight="1" x14ac:dyDescent="0.25">
      <c r="A354" s="114" t="s">
        <v>3922</v>
      </c>
      <c r="B354" s="115" t="s">
        <v>139</v>
      </c>
      <c r="C354" s="115" t="s">
        <v>2914</v>
      </c>
      <c r="D354" s="115" t="s">
        <v>3887</v>
      </c>
      <c r="E354" s="116" t="s">
        <v>3888</v>
      </c>
      <c r="F354" s="115" t="s">
        <v>1633</v>
      </c>
      <c r="G354" s="115" t="s">
        <v>552</v>
      </c>
      <c r="H354" s="115" t="s">
        <v>2256</v>
      </c>
      <c r="I354" s="116" t="s">
        <v>3889</v>
      </c>
      <c r="J354" s="115" t="s">
        <v>3890</v>
      </c>
      <c r="K354" s="115" t="s">
        <v>3891</v>
      </c>
      <c r="L354" s="115" t="s">
        <v>3892</v>
      </c>
      <c r="M354" s="115" t="s">
        <v>3893</v>
      </c>
      <c r="N354" s="115" t="s">
        <v>3894</v>
      </c>
      <c r="O354" s="115" t="s">
        <v>831</v>
      </c>
      <c r="P354" s="115" t="s">
        <v>3895</v>
      </c>
      <c r="Q354" s="115" t="s">
        <v>3896</v>
      </c>
      <c r="R354" s="115" t="s">
        <v>3923</v>
      </c>
      <c r="S354" s="115" t="s">
        <v>3924</v>
      </c>
      <c r="T354" s="115" t="s">
        <v>3925</v>
      </c>
      <c r="U354" s="115" t="s">
        <v>3926</v>
      </c>
      <c r="V354" s="115" t="s">
        <v>3927</v>
      </c>
      <c r="W354" s="115" t="s">
        <v>3928</v>
      </c>
      <c r="X354" s="115" t="s">
        <v>247</v>
      </c>
      <c r="Y354" s="115" t="s">
        <v>126</v>
      </c>
      <c r="Z354" s="117">
        <v>10000</v>
      </c>
      <c r="AA354" s="115" t="s">
        <v>127</v>
      </c>
      <c r="AB354" s="115" t="s">
        <v>3903</v>
      </c>
      <c r="AC354" s="117">
        <v>1000</v>
      </c>
      <c r="AD354" s="117">
        <v>4000</v>
      </c>
      <c r="AE354" s="117">
        <v>4000</v>
      </c>
      <c r="AF354" s="117">
        <v>1000</v>
      </c>
      <c r="AG354" s="118" t="s">
        <v>3929</v>
      </c>
      <c r="AH354" s="118" t="s">
        <v>3930</v>
      </c>
      <c r="AI354" s="118" t="s">
        <v>3931</v>
      </c>
      <c r="AJ354" s="115" t="s">
        <v>3932</v>
      </c>
      <c r="AK354" s="115"/>
      <c r="AL354" s="115" t="s">
        <v>3933</v>
      </c>
      <c r="AM354" s="116">
        <v>2621</v>
      </c>
      <c r="AN354" s="119">
        <v>1</v>
      </c>
      <c r="AO354" s="120" t="s">
        <v>135</v>
      </c>
      <c r="AP354" s="116">
        <v>2621</v>
      </c>
      <c r="AQ354" s="119">
        <v>1</v>
      </c>
      <c r="AR354" s="120" t="s">
        <v>135</v>
      </c>
      <c r="AS354" s="116"/>
      <c r="AT354" s="121">
        <v>0</v>
      </c>
      <c r="AU354" s="120" t="s">
        <v>175</v>
      </c>
      <c r="AV354" s="117">
        <v>5242</v>
      </c>
      <c r="AW354" s="121">
        <v>0.5242</v>
      </c>
      <c r="AX354" s="120" t="s">
        <v>235</v>
      </c>
      <c r="AY354" s="122">
        <v>0</v>
      </c>
      <c r="AZ354" s="122">
        <v>0</v>
      </c>
      <c r="BA354" s="122">
        <v>0</v>
      </c>
      <c r="BB354" s="122">
        <v>0</v>
      </c>
      <c r="BC354" s="122">
        <v>0</v>
      </c>
      <c r="BD354" s="122">
        <v>0</v>
      </c>
      <c r="BE354" s="122">
        <v>17228227962</v>
      </c>
      <c r="BF354" s="122">
        <v>0</v>
      </c>
      <c r="BG354" s="122">
        <v>0</v>
      </c>
      <c r="BH354" s="122">
        <v>0</v>
      </c>
      <c r="BI354" s="122">
        <v>17228227962</v>
      </c>
      <c r="BJ354" s="122">
        <v>0</v>
      </c>
      <c r="BK354" s="122">
        <v>0</v>
      </c>
      <c r="BL354" s="122">
        <v>0</v>
      </c>
      <c r="BM354" s="122">
        <v>0</v>
      </c>
      <c r="BN354" s="122">
        <v>0</v>
      </c>
      <c r="BO354" s="122">
        <v>0</v>
      </c>
      <c r="BP354" s="122">
        <v>0</v>
      </c>
      <c r="BQ354" s="122">
        <v>0</v>
      </c>
      <c r="BR354" s="122">
        <v>0</v>
      </c>
      <c r="BS354" s="122">
        <v>0</v>
      </c>
      <c r="BT354" s="122">
        <v>0</v>
      </c>
      <c r="BU354" s="122">
        <v>0</v>
      </c>
      <c r="BV354" s="122">
        <v>0</v>
      </c>
      <c r="BW354" s="122">
        <v>0</v>
      </c>
      <c r="BX354" s="122">
        <v>0</v>
      </c>
      <c r="BY354" s="122">
        <v>0</v>
      </c>
      <c r="BZ354" s="122">
        <v>0</v>
      </c>
      <c r="CA354" s="122">
        <v>0</v>
      </c>
      <c r="CB354" s="122">
        <v>0</v>
      </c>
      <c r="CC354" s="122">
        <v>0</v>
      </c>
      <c r="CD354" s="122">
        <v>0</v>
      </c>
      <c r="CE354" s="122">
        <v>0</v>
      </c>
      <c r="CF354" s="122">
        <v>0</v>
      </c>
      <c r="CG354" s="122">
        <v>0</v>
      </c>
      <c r="CH354" s="122">
        <v>0</v>
      </c>
      <c r="CI354" s="122">
        <v>0</v>
      </c>
      <c r="CJ354" s="122">
        <v>0</v>
      </c>
      <c r="CK354" s="122">
        <v>0</v>
      </c>
      <c r="CL354" s="122">
        <v>0</v>
      </c>
      <c r="CM354" s="122">
        <v>0</v>
      </c>
      <c r="CN354" s="122">
        <v>0</v>
      </c>
      <c r="CO354" s="122">
        <v>0</v>
      </c>
      <c r="CP354" s="122">
        <v>0</v>
      </c>
      <c r="CQ354" s="122">
        <v>17228227962</v>
      </c>
      <c r="CR354" s="115"/>
      <c r="CS354" s="115" t="s">
        <v>3934</v>
      </c>
    </row>
    <row r="355" spans="1:97" ht="70.349999999999994" hidden="1" customHeight="1" x14ac:dyDescent="0.25">
      <c r="A355" s="114" t="s">
        <v>3935</v>
      </c>
      <c r="B355" s="115" t="s">
        <v>179</v>
      </c>
      <c r="C355" s="115" t="s">
        <v>2914</v>
      </c>
      <c r="D355" s="115" t="s">
        <v>3887</v>
      </c>
      <c r="E355" s="116" t="s">
        <v>3888</v>
      </c>
      <c r="F355" s="115" t="s">
        <v>1633</v>
      </c>
      <c r="G355" s="115" t="s">
        <v>552</v>
      </c>
      <c r="H355" s="115" t="s">
        <v>2256</v>
      </c>
      <c r="I355" s="116" t="s">
        <v>3889</v>
      </c>
      <c r="J355" s="115" t="s">
        <v>3890</v>
      </c>
      <c r="K355" s="115" t="s">
        <v>3891</v>
      </c>
      <c r="L355" s="115" t="s">
        <v>3892</v>
      </c>
      <c r="M355" s="115" t="s">
        <v>3893</v>
      </c>
      <c r="N355" s="115" t="s">
        <v>3894</v>
      </c>
      <c r="O355" s="115" t="s">
        <v>831</v>
      </c>
      <c r="P355" s="115" t="s">
        <v>3895</v>
      </c>
      <c r="Q355" s="115" t="s">
        <v>3896</v>
      </c>
      <c r="R355" s="115" t="s">
        <v>3936</v>
      </c>
      <c r="S355" s="115" t="s">
        <v>3937</v>
      </c>
      <c r="T355" s="115" t="s">
        <v>3938</v>
      </c>
      <c r="U355" s="115" t="s">
        <v>3939</v>
      </c>
      <c r="V355" s="115" t="s">
        <v>3940</v>
      </c>
      <c r="W355" s="115" t="s">
        <v>644</v>
      </c>
      <c r="X355" s="115" t="s">
        <v>125</v>
      </c>
      <c r="Y355" s="115" t="s">
        <v>126</v>
      </c>
      <c r="Z355" s="117">
        <v>40000</v>
      </c>
      <c r="AA355" s="115" t="s">
        <v>127</v>
      </c>
      <c r="AB355" s="115" t="s">
        <v>3903</v>
      </c>
      <c r="AC355" s="117">
        <v>10000</v>
      </c>
      <c r="AD355" s="117">
        <v>10000</v>
      </c>
      <c r="AE355" s="117">
        <v>10000</v>
      </c>
      <c r="AF355" s="117">
        <v>10000</v>
      </c>
      <c r="AG355" s="118" t="s">
        <v>3941</v>
      </c>
      <c r="AH355" s="118" t="s">
        <v>3942</v>
      </c>
      <c r="AI355" s="118" t="s">
        <v>3943</v>
      </c>
      <c r="AJ355" s="115" t="s">
        <v>3944</v>
      </c>
      <c r="AK355" s="115"/>
      <c r="AL355" s="115" t="s">
        <v>3945</v>
      </c>
      <c r="AM355" s="116">
        <v>55801</v>
      </c>
      <c r="AN355" s="119">
        <v>1</v>
      </c>
      <c r="AO355" s="120" t="s">
        <v>135</v>
      </c>
      <c r="AP355" s="116">
        <v>1504</v>
      </c>
      <c r="AQ355" s="119">
        <v>1</v>
      </c>
      <c r="AR355" s="120" t="s">
        <v>135</v>
      </c>
      <c r="AS355" s="116"/>
      <c r="AT355" s="121">
        <v>1</v>
      </c>
      <c r="AU355" s="120" t="s">
        <v>135</v>
      </c>
      <c r="AV355" s="117">
        <v>57305</v>
      </c>
      <c r="AW355" s="121">
        <v>1</v>
      </c>
      <c r="AX355" s="120" t="s">
        <v>135</v>
      </c>
      <c r="AY355" s="122">
        <v>0</v>
      </c>
      <c r="AZ355" s="122">
        <v>0</v>
      </c>
      <c r="BA355" s="122">
        <v>0</v>
      </c>
      <c r="BB355" s="122">
        <v>0</v>
      </c>
      <c r="BC355" s="122">
        <v>0</v>
      </c>
      <c r="BD355" s="122">
        <v>0</v>
      </c>
      <c r="BE355" s="122">
        <v>2000000000</v>
      </c>
      <c r="BF355" s="122">
        <v>0</v>
      </c>
      <c r="BG355" s="122">
        <v>0</v>
      </c>
      <c r="BH355" s="122">
        <v>0</v>
      </c>
      <c r="BI355" s="122">
        <v>2000000000</v>
      </c>
      <c r="BJ355" s="122">
        <v>0</v>
      </c>
      <c r="BK355" s="122">
        <v>0</v>
      </c>
      <c r="BL355" s="122">
        <v>0</v>
      </c>
      <c r="BM355" s="122">
        <v>0</v>
      </c>
      <c r="BN355" s="122">
        <v>0</v>
      </c>
      <c r="BO355" s="122">
        <v>0</v>
      </c>
      <c r="BP355" s="122">
        <v>2000000000</v>
      </c>
      <c r="BQ355" s="122">
        <v>0</v>
      </c>
      <c r="BR355" s="122">
        <v>0</v>
      </c>
      <c r="BS355" s="122">
        <v>0</v>
      </c>
      <c r="BT355" s="122">
        <v>2000000000</v>
      </c>
      <c r="BU355" s="122">
        <v>0</v>
      </c>
      <c r="BV355" s="122">
        <v>0</v>
      </c>
      <c r="BW355" s="122">
        <v>0</v>
      </c>
      <c r="BX355" s="122">
        <v>0</v>
      </c>
      <c r="BY355" s="122">
        <v>0</v>
      </c>
      <c r="BZ355" s="122">
        <v>0</v>
      </c>
      <c r="CA355" s="122">
        <v>2000000000</v>
      </c>
      <c r="CB355" s="122">
        <v>0</v>
      </c>
      <c r="CC355" s="122">
        <v>0</v>
      </c>
      <c r="CD355" s="122">
        <v>0</v>
      </c>
      <c r="CE355" s="122">
        <v>2000000000</v>
      </c>
      <c r="CF355" s="122">
        <v>0</v>
      </c>
      <c r="CG355" s="122">
        <v>0</v>
      </c>
      <c r="CH355" s="122">
        <v>0</v>
      </c>
      <c r="CI355" s="122">
        <v>0</v>
      </c>
      <c r="CJ355" s="122">
        <v>0</v>
      </c>
      <c r="CK355" s="122">
        <v>0</v>
      </c>
      <c r="CL355" s="122">
        <v>2000000000</v>
      </c>
      <c r="CM355" s="122">
        <v>0</v>
      </c>
      <c r="CN355" s="122">
        <v>0</v>
      </c>
      <c r="CO355" s="122">
        <v>0</v>
      </c>
      <c r="CP355" s="122">
        <v>2000000000</v>
      </c>
      <c r="CQ355" s="122">
        <v>8000000000</v>
      </c>
      <c r="CR355" s="115"/>
      <c r="CS355" s="115" t="s">
        <v>3946</v>
      </c>
    </row>
    <row r="356" spans="1:97" ht="70.349999999999994" hidden="1" customHeight="1" x14ac:dyDescent="0.25">
      <c r="A356" s="114" t="s">
        <v>3947</v>
      </c>
      <c r="B356" s="115" t="s">
        <v>113</v>
      </c>
      <c r="C356" s="115" t="s">
        <v>2914</v>
      </c>
      <c r="D356" s="115" t="s">
        <v>3948</v>
      </c>
      <c r="E356" s="116" t="s">
        <v>3949</v>
      </c>
      <c r="F356" s="115" t="s">
        <v>2214</v>
      </c>
      <c r="G356" s="115" t="s">
        <v>552</v>
      </c>
      <c r="H356" s="115" t="s">
        <v>3950</v>
      </c>
      <c r="I356" s="116" t="s">
        <v>3951</v>
      </c>
      <c r="J356" s="115" t="s">
        <v>3890</v>
      </c>
      <c r="K356" s="115" t="s">
        <v>3891</v>
      </c>
      <c r="L356" s="115" t="s">
        <v>3952</v>
      </c>
      <c r="M356" s="115" t="s">
        <v>3953</v>
      </c>
      <c r="N356" s="115" t="s">
        <v>3894</v>
      </c>
      <c r="O356" s="115" t="s">
        <v>831</v>
      </c>
      <c r="P356" s="115" t="s">
        <v>3895</v>
      </c>
      <c r="Q356" s="115" t="s">
        <v>3896</v>
      </c>
      <c r="R356" s="115" t="s">
        <v>3954</v>
      </c>
      <c r="S356" s="115" t="s">
        <v>3955</v>
      </c>
      <c r="T356" s="115" t="s">
        <v>3956</v>
      </c>
      <c r="U356" s="115" t="s">
        <v>3957</v>
      </c>
      <c r="V356" s="115" t="s">
        <v>3958</v>
      </c>
      <c r="W356" s="115" t="s">
        <v>149</v>
      </c>
      <c r="X356" s="115" t="s">
        <v>125</v>
      </c>
      <c r="Y356" s="115" t="s">
        <v>126</v>
      </c>
      <c r="Z356" s="117">
        <v>150000</v>
      </c>
      <c r="AA356" s="115" t="s">
        <v>127</v>
      </c>
      <c r="AB356" s="115" t="s">
        <v>3903</v>
      </c>
      <c r="AC356" s="117">
        <v>20000</v>
      </c>
      <c r="AD356" s="117">
        <v>60000</v>
      </c>
      <c r="AE356" s="117">
        <v>50000</v>
      </c>
      <c r="AF356" s="117">
        <v>20000</v>
      </c>
      <c r="AG356" s="118" t="s">
        <v>3959</v>
      </c>
      <c r="AH356" s="118" t="s">
        <v>3960</v>
      </c>
      <c r="AI356" s="118" t="s">
        <v>3961</v>
      </c>
      <c r="AJ356" s="115" t="s">
        <v>3962</v>
      </c>
      <c r="AK356" s="115"/>
      <c r="AL356" s="115" t="s">
        <v>3963</v>
      </c>
      <c r="AM356" s="116">
        <v>16531</v>
      </c>
      <c r="AN356" s="119">
        <v>0.82655000000000001</v>
      </c>
      <c r="AO356" s="120" t="s">
        <v>174</v>
      </c>
      <c r="AP356" s="116">
        <v>34958</v>
      </c>
      <c r="AQ356" s="119">
        <v>0.58263333333333334</v>
      </c>
      <c r="AR356" s="120" t="s">
        <v>235</v>
      </c>
      <c r="AS356" s="116"/>
      <c r="AT356" s="121">
        <v>0</v>
      </c>
      <c r="AU356" s="120" t="s">
        <v>175</v>
      </c>
      <c r="AV356" s="117">
        <v>51489</v>
      </c>
      <c r="AW356" s="121">
        <v>0.34326000000000001</v>
      </c>
      <c r="AX356" s="120" t="s">
        <v>235</v>
      </c>
      <c r="AY356" s="122">
        <v>0</v>
      </c>
      <c r="AZ356" s="122">
        <v>0</v>
      </c>
      <c r="BA356" s="122">
        <v>0</v>
      </c>
      <c r="BB356" s="122">
        <v>0</v>
      </c>
      <c r="BC356" s="122">
        <v>0</v>
      </c>
      <c r="BD356" s="122">
        <v>0</v>
      </c>
      <c r="BE356" s="122">
        <v>0</v>
      </c>
      <c r="BF356" s="122">
        <v>0</v>
      </c>
      <c r="BG356" s="122">
        <v>0</v>
      </c>
      <c r="BH356" s="122">
        <v>0</v>
      </c>
      <c r="BI356" s="122">
        <v>0</v>
      </c>
      <c r="BJ356" s="122">
        <v>0</v>
      </c>
      <c r="BK356" s="122">
        <v>0</v>
      </c>
      <c r="BL356" s="122">
        <v>0</v>
      </c>
      <c r="BM356" s="122">
        <v>0</v>
      </c>
      <c r="BN356" s="122">
        <v>0</v>
      </c>
      <c r="BO356" s="122">
        <v>0</v>
      </c>
      <c r="BP356" s="122">
        <v>0</v>
      </c>
      <c r="BQ356" s="122">
        <v>0</v>
      </c>
      <c r="BR356" s="122">
        <v>0</v>
      </c>
      <c r="BS356" s="122">
        <v>0</v>
      </c>
      <c r="BT356" s="122">
        <v>0</v>
      </c>
      <c r="BU356" s="122">
        <v>0</v>
      </c>
      <c r="BV356" s="122">
        <v>0</v>
      </c>
      <c r="BW356" s="122">
        <v>0</v>
      </c>
      <c r="BX356" s="122">
        <v>0</v>
      </c>
      <c r="BY356" s="122">
        <v>0</v>
      </c>
      <c r="BZ356" s="122">
        <v>0</v>
      </c>
      <c r="CA356" s="122">
        <v>0</v>
      </c>
      <c r="CB356" s="122">
        <v>0</v>
      </c>
      <c r="CC356" s="122">
        <v>0</v>
      </c>
      <c r="CD356" s="122">
        <v>0</v>
      </c>
      <c r="CE356" s="122">
        <v>0</v>
      </c>
      <c r="CF356" s="122">
        <v>0</v>
      </c>
      <c r="CG356" s="122">
        <v>0</v>
      </c>
      <c r="CH356" s="122">
        <v>0</v>
      </c>
      <c r="CI356" s="122">
        <v>0</v>
      </c>
      <c r="CJ356" s="122">
        <v>0</v>
      </c>
      <c r="CK356" s="122">
        <v>0</v>
      </c>
      <c r="CL356" s="122">
        <v>0</v>
      </c>
      <c r="CM356" s="122">
        <v>0</v>
      </c>
      <c r="CN356" s="122">
        <v>0</v>
      </c>
      <c r="CO356" s="122">
        <v>0</v>
      </c>
      <c r="CP356" s="122">
        <v>0</v>
      </c>
      <c r="CQ356" s="122">
        <v>0</v>
      </c>
      <c r="CR356" s="115"/>
      <c r="CS356" s="115" t="s">
        <v>3964</v>
      </c>
    </row>
    <row r="357" spans="1:97" ht="70.349999999999994" hidden="1" customHeight="1" x14ac:dyDescent="0.25">
      <c r="A357" s="114" t="s">
        <v>3965</v>
      </c>
      <c r="B357" s="115" t="s">
        <v>103</v>
      </c>
      <c r="C357" s="115" t="s">
        <v>2914</v>
      </c>
      <c r="D357" s="115" t="s">
        <v>3948</v>
      </c>
      <c r="E357" s="116" t="s">
        <v>3949</v>
      </c>
      <c r="F357" s="115" t="s">
        <v>2214</v>
      </c>
      <c r="G357" s="115" t="s">
        <v>552</v>
      </c>
      <c r="H357" s="115" t="s">
        <v>3950</v>
      </c>
      <c r="I357" s="116" t="s">
        <v>3951</v>
      </c>
      <c r="J357" s="115" t="s">
        <v>3890</v>
      </c>
      <c r="K357" s="115" t="s">
        <v>3891</v>
      </c>
      <c r="L357" s="115" t="s">
        <v>3952</v>
      </c>
      <c r="M357" s="115" t="s">
        <v>3953</v>
      </c>
      <c r="N357" s="115" t="s">
        <v>3894</v>
      </c>
      <c r="O357" s="115" t="s">
        <v>831</v>
      </c>
      <c r="P357" s="115" t="s">
        <v>3895</v>
      </c>
      <c r="Q357" s="115" t="s">
        <v>3896</v>
      </c>
      <c r="R357" s="115" t="s">
        <v>3966</v>
      </c>
      <c r="S357" s="115" t="s">
        <v>3967</v>
      </c>
      <c r="T357" s="115" t="s">
        <v>3968</v>
      </c>
      <c r="U357" s="115" t="s">
        <v>3969</v>
      </c>
      <c r="V357" s="115" t="s">
        <v>3970</v>
      </c>
      <c r="W357" s="115" t="s">
        <v>3204</v>
      </c>
      <c r="X357" s="115" t="s">
        <v>125</v>
      </c>
      <c r="Y357" s="115" t="s">
        <v>126</v>
      </c>
      <c r="Z357" s="117">
        <v>15</v>
      </c>
      <c r="AA357" s="115" t="s">
        <v>127</v>
      </c>
      <c r="AB357" s="115" t="s">
        <v>3903</v>
      </c>
      <c r="AC357" s="117">
        <v>0</v>
      </c>
      <c r="AD357" s="117">
        <v>15</v>
      </c>
      <c r="AE357" s="117">
        <v>0</v>
      </c>
      <c r="AF357" s="117">
        <v>0</v>
      </c>
      <c r="AG357" s="118"/>
      <c r="AH357" s="118" t="s">
        <v>3971</v>
      </c>
      <c r="AI357" s="118"/>
      <c r="AJ357" s="115" t="s">
        <v>3972</v>
      </c>
      <c r="AK357" s="115"/>
      <c r="AL357" s="115"/>
      <c r="AM357" s="116"/>
      <c r="AN357" s="119"/>
      <c r="AO357" s="120"/>
      <c r="AP357" s="116">
        <v>0</v>
      </c>
      <c r="AQ357" s="119">
        <v>0</v>
      </c>
      <c r="AR357" s="120" t="s">
        <v>175</v>
      </c>
      <c r="AS357" s="116"/>
      <c r="AT357" s="121"/>
      <c r="AU357" s="120"/>
      <c r="AV357" s="117">
        <v>0</v>
      </c>
      <c r="AW357" s="121">
        <v>0</v>
      </c>
      <c r="AX357" s="120" t="s">
        <v>175</v>
      </c>
      <c r="AY357" s="122">
        <v>0</v>
      </c>
      <c r="AZ357" s="122">
        <v>0</v>
      </c>
      <c r="BA357" s="122">
        <v>0</v>
      </c>
      <c r="BB357" s="122">
        <v>0</v>
      </c>
      <c r="BC357" s="122">
        <v>0</v>
      </c>
      <c r="BD357" s="122">
        <v>0</v>
      </c>
      <c r="BE357" s="122">
        <v>0</v>
      </c>
      <c r="BF357" s="122">
        <v>0</v>
      </c>
      <c r="BG357" s="122">
        <v>0</v>
      </c>
      <c r="BH357" s="122">
        <v>0</v>
      </c>
      <c r="BI357" s="122">
        <v>0</v>
      </c>
      <c r="BJ357" s="122">
        <v>1200000000</v>
      </c>
      <c r="BK357" s="122">
        <v>0</v>
      </c>
      <c r="BL357" s="122">
        <v>0</v>
      </c>
      <c r="BM357" s="122">
        <v>0</v>
      </c>
      <c r="BN357" s="122">
        <v>0</v>
      </c>
      <c r="BO357" s="122">
        <v>0</v>
      </c>
      <c r="BP357" s="122">
        <v>0</v>
      </c>
      <c r="BQ357" s="122">
        <v>0</v>
      </c>
      <c r="BR357" s="122">
        <v>0</v>
      </c>
      <c r="BS357" s="122">
        <v>0</v>
      </c>
      <c r="BT357" s="122">
        <v>1200000000</v>
      </c>
      <c r="BU357" s="122">
        <v>0</v>
      </c>
      <c r="BV357" s="122">
        <v>0</v>
      </c>
      <c r="BW357" s="122">
        <v>0</v>
      </c>
      <c r="BX357" s="122">
        <v>0</v>
      </c>
      <c r="BY357" s="122">
        <v>0</v>
      </c>
      <c r="BZ357" s="122">
        <v>0</v>
      </c>
      <c r="CA357" s="122">
        <v>0</v>
      </c>
      <c r="CB357" s="122">
        <v>0</v>
      </c>
      <c r="CC357" s="122">
        <v>0</v>
      </c>
      <c r="CD357" s="122">
        <v>0</v>
      </c>
      <c r="CE357" s="122">
        <v>0</v>
      </c>
      <c r="CF357" s="122">
        <v>0</v>
      </c>
      <c r="CG357" s="122">
        <v>0</v>
      </c>
      <c r="CH357" s="122">
        <v>0</v>
      </c>
      <c r="CI357" s="122">
        <v>0</v>
      </c>
      <c r="CJ357" s="122">
        <v>0</v>
      </c>
      <c r="CK357" s="122">
        <v>0</v>
      </c>
      <c r="CL357" s="122">
        <v>0</v>
      </c>
      <c r="CM357" s="122">
        <v>0</v>
      </c>
      <c r="CN357" s="122">
        <v>0</v>
      </c>
      <c r="CO357" s="122">
        <v>0</v>
      </c>
      <c r="CP357" s="122">
        <v>0</v>
      </c>
      <c r="CQ357" s="122">
        <v>1200000000</v>
      </c>
      <c r="CR357" s="115"/>
      <c r="CS357" s="115" t="s">
        <v>3973</v>
      </c>
    </row>
    <row r="358" spans="1:97" ht="70.349999999999994" hidden="1" customHeight="1" x14ac:dyDescent="0.25">
      <c r="A358" s="114" t="s">
        <v>3974</v>
      </c>
      <c r="B358" s="115" t="s">
        <v>139</v>
      </c>
      <c r="C358" s="115" t="s">
        <v>2914</v>
      </c>
      <c r="D358" s="115" t="s">
        <v>3948</v>
      </c>
      <c r="E358" s="116" t="s">
        <v>3949</v>
      </c>
      <c r="F358" s="115" t="s">
        <v>2214</v>
      </c>
      <c r="G358" s="115" t="s">
        <v>552</v>
      </c>
      <c r="H358" s="115" t="s">
        <v>3950</v>
      </c>
      <c r="I358" s="116" t="s">
        <v>3951</v>
      </c>
      <c r="J358" s="115" t="s">
        <v>3890</v>
      </c>
      <c r="K358" s="115" t="s">
        <v>3891</v>
      </c>
      <c r="L358" s="115" t="s">
        <v>3952</v>
      </c>
      <c r="M358" s="115" t="s">
        <v>3953</v>
      </c>
      <c r="N358" s="115" t="s">
        <v>3894</v>
      </c>
      <c r="O358" s="115" t="s">
        <v>831</v>
      </c>
      <c r="P358" s="115" t="s">
        <v>3895</v>
      </c>
      <c r="Q358" s="115" t="s">
        <v>3896</v>
      </c>
      <c r="R358" s="115" t="s">
        <v>3975</v>
      </c>
      <c r="S358" s="115" t="s">
        <v>3976</v>
      </c>
      <c r="T358" s="115" t="s">
        <v>3977</v>
      </c>
      <c r="U358" s="115" t="s">
        <v>3978</v>
      </c>
      <c r="V358" s="115" t="s">
        <v>3979</v>
      </c>
      <c r="W358" s="115" t="s">
        <v>336</v>
      </c>
      <c r="X358" s="115" t="s">
        <v>247</v>
      </c>
      <c r="Y358" s="115" t="s">
        <v>126</v>
      </c>
      <c r="Z358" s="117">
        <v>3</v>
      </c>
      <c r="AA358" s="115" t="s">
        <v>127</v>
      </c>
      <c r="AB358" s="115" t="s">
        <v>3903</v>
      </c>
      <c r="AC358" s="117">
        <v>0</v>
      </c>
      <c r="AD358" s="117">
        <v>0</v>
      </c>
      <c r="AE358" s="117">
        <v>1</v>
      </c>
      <c r="AF358" s="117">
        <v>2</v>
      </c>
      <c r="AG358" s="118"/>
      <c r="AH358" s="118"/>
      <c r="AI358" s="118"/>
      <c r="AJ358" s="115" t="s">
        <v>3980</v>
      </c>
      <c r="AK358" s="115"/>
      <c r="AL358" s="115" t="s">
        <v>3981</v>
      </c>
      <c r="AM358" s="116"/>
      <c r="AN358" s="119"/>
      <c r="AO358" s="120"/>
      <c r="AP358" s="116"/>
      <c r="AQ358" s="119"/>
      <c r="AR358" s="120"/>
      <c r="AS358" s="116"/>
      <c r="AT358" s="121">
        <v>0</v>
      </c>
      <c r="AU358" s="120" t="s">
        <v>175</v>
      </c>
      <c r="AV358" s="117">
        <v>0</v>
      </c>
      <c r="AW358" s="121">
        <v>0</v>
      </c>
      <c r="AX358" s="120" t="s">
        <v>175</v>
      </c>
      <c r="AY358" s="122">
        <v>0</v>
      </c>
      <c r="AZ358" s="122">
        <v>0</v>
      </c>
      <c r="BA358" s="122">
        <v>0</v>
      </c>
      <c r="BB358" s="122">
        <v>0</v>
      </c>
      <c r="BC358" s="122">
        <v>0</v>
      </c>
      <c r="BD358" s="122">
        <v>0</v>
      </c>
      <c r="BE358" s="122">
        <v>0</v>
      </c>
      <c r="BF358" s="122">
        <v>0</v>
      </c>
      <c r="BG358" s="122">
        <v>0</v>
      </c>
      <c r="BH358" s="122">
        <v>0</v>
      </c>
      <c r="BI358" s="122">
        <v>0</v>
      </c>
      <c r="BJ358" s="122">
        <v>0</v>
      </c>
      <c r="BK358" s="122">
        <v>0</v>
      </c>
      <c r="BL358" s="122">
        <v>0</v>
      </c>
      <c r="BM358" s="122">
        <v>0</v>
      </c>
      <c r="BN358" s="122">
        <v>0</v>
      </c>
      <c r="BO358" s="122">
        <v>0</v>
      </c>
      <c r="BP358" s="122">
        <v>0</v>
      </c>
      <c r="BQ358" s="122">
        <v>0</v>
      </c>
      <c r="BR358" s="122">
        <v>0</v>
      </c>
      <c r="BS358" s="122">
        <v>0</v>
      </c>
      <c r="BT358" s="122">
        <v>0</v>
      </c>
      <c r="BU358" s="122">
        <v>0</v>
      </c>
      <c r="BV358" s="122">
        <v>0</v>
      </c>
      <c r="BW358" s="122">
        <v>0</v>
      </c>
      <c r="BX358" s="122">
        <v>0</v>
      </c>
      <c r="BY358" s="122">
        <v>0</v>
      </c>
      <c r="BZ358" s="122">
        <v>0</v>
      </c>
      <c r="CA358" s="122">
        <v>0</v>
      </c>
      <c r="CB358" s="122">
        <v>0</v>
      </c>
      <c r="CC358" s="122">
        <v>0</v>
      </c>
      <c r="CD358" s="122">
        <v>0</v>
      </c>
      <c r="CE358" s="122">
        <v>0</v>
      </c>
      <c r="CF358" s="122">
        <v>0</v>
      </c>
      <c r="CG358" s="122">
        <v>0</v>
      </c>
      <c r="CH358" s="122">
        <v>0</v>
      </c>
      <c r="CI358" s="122">
        <v>0</v>
      </c>
      <c r="CJ358" s="122">
        <v>0</v>
      </c>
      <c r="CK358" s="122">
        <v>0</v>
      </c>
      <c r="CL358" s="122">
        <v>0</v>
      </c>
      <c r="CM358" s="122">
        <v>0</v>
      </c>
      <c r="CN358" s="122">
        <v>0</v>
      </c>
      <c r="CO358" s="122">
        <v>0</v>
      </c>
      <c r="CP358" s="122">
        <v>0</v>
      </c>
      <c r="CQ358" s="122">
        <v>0</v>
      </c>
      <c r="CR358" s="115"/>
      <c r="CS358" s="115" t="s">
        <v>3982</v>
      </c>
    </row>
    <row r="359" spans="1:97" ht="70.349999999999994" hidden="1" customHeight="1" x14ac:dyDescent="0.25">
      <c r="A359" s="114" t="s">
        <v>3983</v>
      </c>
      <c r="B359" s="115" t="s">
        <v>179</v>
      </c>
      <c r="C359" s="115" t="s">
        <v>2914</v>
      </c>
      <c r="D359" s="115" t="s">
        <v>3948</v>
      </c>
      <c r="E359" s="116" t="s">
        <v>3949</v>
      </c>
      <c r="F359" s="115" t="s">
        <v>2214</v>
      </c>
      <c r="G359" s="115" t="s">
        <v>552</v>
      </c>
      <c r="H359" s="115" t="s">
        <v>3950</v>
      </c>
      <c r="I359" s="116" t="s">
        <v>3951</v>
      </c>
      <c r="J359" s="115" t="s">
        <v>3890</v>
      </c>
      <c r="K359" s="115" t="s">
        <v>3891</v>
      </c>
      <c r="L359" s="115" t="s">
        <v>3952</v>
      </c>
      <c r="M359" s="115" t="s">
        <v>3953</v>
      </c>
      <c r="N359" s="115" t="s">
        <v>3894</v>
      </c>
      <c r="O359" s="115" t="s">
        <v>831</v>
      </c>
      <c r="P359" s="115" t="s">
        <v>3895</v>
      </c>
      <c r="Q359" s="115" t="s">
        <v>3896</v>
      </c>
      <c r="R359" s="115" t="s">
        <v>785</v>
      </c>
      <c r="S359" s="115" t="s">
        <v>3984</v>
      </c>
      <c r="T359" s="115" t="s">
        <v>3985</v>
      </c>
      <c r="U359" s="115" t="s">
        <v>3986</v>
      </c>
      <c r="V359" s="115" t="s">
        <v>2870</v>
      </c>
      <c r="W359" s="115" t="s">
        <v>1292</v>
      </c>
      <c r="X359" s="115" t="s">
        <v>125</v>
      </c>
      <c r="Y359" s="115" t="s">
        <v>126</v>
      </c>
      <c r="Z359" s="117">
        <v>2</v>
      </c>
      <c r="AA359" s="115" t="s">
        <v>127</v>
      </c>
      <c r="AB359" s="115" t="s">
        <v>3903</v>
      </c>
      <c r="AC359" s="117">
        <v>0</v>
      </c>
      <c r="AD359" s="117">
        <v>1</v>
      </c>
      <c r="AE359" s="117">
        <v>1</v>
      </c>
      <c r="AF359" s="117">
        <v>0</v>
      </c>
      <c r="AG359" s="118"/>
      <c r="AH359" s="118" t="s">
        <v>3987</v>
      </c>
      <c r="AI359" s="118"/>
      <c r="AJ359" s="115" t="s">
        <v>3988</v>
      </c>
      <c r="AK359" s="115"/>
      <c r="AL359" s="115"/>
      <c r="AM359" s="116"/>
      <c r="AN359" s="119"/>
      <c r="AO359" s="120"/>
      <c r="AP359" s="116">
        <v>0</v>
      </c>
      <c r="AQ359" s="119">
        <v>0</v>
      </c>
      <c r="AR359" s="120" t="s">
        <v>175</v>
      </c>
      <c r="AS359" s="116"/>
      <c r="AT359" s="121">
        <v>0</v>
      </c>
      <c r="AU359" s="120" t="s">
        <v>175</v>
      </c>
      <c r="AV359" s="117">
        <v>0</v>
      </c>
      <c r="AW359" s="121">
        <v>0</v>
      </c>
      <c r="AX359" s="120" t="s">
        <v>175</v>
      </c>
      <c r="AY359" s="122">
        <v>50000000</v>
      </c>
      <c r="AZ359" s="122">
        <v>0</v>
      </c>
      <c r="BA359" s="122">
        <v>0</v>
      </c>
      <c r="BB359" s="122">
        <v>0</v>
      </c>
      <c r="BC359" s="122">
        <v>0</v>
      </c>
      <c r="BD359" s="122">
        <v>0</v>
      </c>
      <c r="BE359" s="122">
        <v>0</v>
      </c>
      <c r="BF359" s="122">
        <v>0</v>
      </c>
      <c r="BG359" s="122">
        <v>0</v>
      </c>
      <c r="BH359" s="122">
        <v>0</v>
      </c>
      <c r="BI359" s="122">
        <v>50000000</v>
      </c>
      <c r="BJ359" s="122">
        <v>50000000</v>
      </c>
      <c r="BK359" s="122">
        <v>0</v>
      </c>
      <c r="BL359" s="122">
        <v>0</v>
      </c>
      <c r="BM359" s="122">
        <v>0</v>
      </c>
      <c r="BN359" s="122">
        <v>0</v>
      </c>
      <c r="BO359" s="122">
        <v>0</v>
      </c>
      <c r="BP359" s="122">
        <v>0</v>
      </c>
      <c r="BQ359" s="122">
        <v>0</v>
      </c>
      <c r="BR359" s="122">
        <v>0</v>
      </c>
      <c r="BS359" s="122">
        <v>0</v>
      </c>
      <c r="BT359" s="122">
        <v>50000000</v>
      </c>
      <c r="BU359" s="122">
        <v>0</v>
      </c>
      <c r="BV359" s="122">
        <v>0</v>
      </c>
      <c r="BW359" s="122">
        <v>0</v>
      </c>
      <c r="BX359" s="122">
        <v>0</v>
      </c>
      <c r="BY359" s="122">
        <v>0</v>
      </c>
      <c r="BZ359" s="122">
        <v>0</v>
      </c>
      <c r="CA359" s="122">
        <v>0</v>
      </c>
      <c r="CB359" s="122">
        <v>0</v>
      </c>
      <c r="CC359" s="122">
        <v>0</v>
      </c>
      <c r="CD359" s="122">
        <v>0</v>
      </c>
      <c r="CE359" s="122">
        <v>0</v>
      </c>
      <c r="CF359" s="122">
        <v>0</v>
      </c>
      <c r="CG359" s="122">
        <v>0</v>
      </c>
      <c r="CH359" s="122">
        <v>0</v>
      </c>
      <c r="CI359" s="122">
        <v>0</v>
      </c>
      <c r="CJ359" s="122">
        <v>0</v>
      </c>
      <c r="CK359" s="122">
        <v>0</v>
      </c>
      <c r="CL359" s="122">
        <v>0</v>
      </c>
      <c r="CM359" s="122">
        <v>0</v>
      </c>
      <c r="CN359" s="122">
        <v>0</v>
      </c>
      <c r="CO359" s="122">
        <v>0</v>
      </c>
      <c r="CP359" s="122">
        <v>0</v>
      </c>
      <c r="CQ359" s="122">
        <v>100000000</v>
      </c>
      <c r="CR359" s="115"/>
      <c r="CS359" s="115" t="s">
        <v>3989</v>
      </c>
    </row>
    <row r="360" spans="1:97" ht="70.349999999999994" hidden="1" customHeight="1" x14ac:dyDescent="0.25">
      <c r="A360" s="114" t="s">
        <v>3990</v>
      </c>
      <c r="B360" s="115" t="s">
        <v>254</v>
      </c>
      <c r="C360" s="115" t="s">
        <v>2914</v>
      </c>
      <c r="D360" s="115" t="s">
        <v>3948</v>
      </c>
      <c r="E360" s="116" t="s">
        <v>3949</v>
      </c>
      <c r="F360" s="115" t="s">
        <v>2214</v>
      </c>
      <c r="G360" s="115" t="s">
        <v>552</v>
      </c>
      <c r="H360" s="115" t="s">
        <v>3950</v>
      </c>
      <c r="I360" s="116" t="s">
        <v>3951</v>
      </c>
      <c r="J360" s="115" t="s">
        <v>3890</v>
      </c>
      <c r="K360" s="115" t="s">
        <v>3891</v>
      </c>
      <c r="L360" s="115" t="s">
        <v>3952</v>
      </c>
      <c r="M360" s="115" t="s">
        <v>3953</v>
      </c>
      <c r="N360" s="115" t="s">
        <v>3894</v>
      </c>
      <c r="O360" s="115" t="s">
        <v>831</v>
      </c>
      <c r="P360" s="115" t="s">
        <v>3991</v>
      </c>
      <c r="Q360" s="115" t="s">
        <v>3992</v>
      </c>
      <c r="R360" s="115" t="s">
        <v>3993</v>
      </c>
      <c r="S360" s="115" t="s">
        <v>3994</v>
      </c>
      <c r="T360" s="115" t="s">
        <v>3995</v>
      </c>
      <c r="U360" s="115" t="s">
        <v>3996</v>
      </c>
      <c r="V360" s="115" t="s">
        <v>3997</v>
      </c>
      <c r="W360" s="115" t="s">
        <v>3998</v>
      </c>
      <c r="X360" s="115" t="s">
        <v>125</v>
      </c>
      <c r="Y360" s="115" t="s">
        <v>126</v>
      </c>
      <c r="Z360" s="117">
        <v>4</v>
      </c>
      <c r="AA360" s="115" t="s">
        <v>127</v>
      </c>
      <c r="AB360" s="115" t="s">
        <v>3903</v>
      </c>
      <c r="AC360" s="117">
        <v>1</v>
      </c>
      <c r="AD360" s="117">
        <v>1</v>
      </c>
      <c r="AE360" s="117">
        <v>1</v>
      </c>
      <c r="AF360" s="117">
        <v>1</v>
      </c>
      <c r="AG360" s="118" t="s">
        <v>3999</v>
      </c>
      <c r="AH360" s="118" t="s">
        <v>4000</v>
      </c>
      <c r="AI360" s="118" t="s">
        <v>4001</v>
      </c>
      <c r="AJ360" s="115"/>
      <c r="AK360" s="115"/>
      <c r="AL360" s="115" t="s">
        <v>4002</v>
      </c>
      <c r="AM360" s="116">
        <v>1</v>
      </c>
      <c r="AN360" s="119">
        <v>1</v>
      </c>
      <c r="AO360" s="120" t="s">
        <v>135</v>
      </c>
      <c r="AP360" s="116">
        <v>4</v>
      </c>
      <c r="AQ360" s="119">
        <v>1</v>
      </c>
      <c r="AR360" s="120" t="s">
        <v>135</v>
      </c>
      <c r="AS360" s="116"/>
      <c r="AT360" s="121">
        <v>1</v>
      </c>
      <c r="AU360" s="120" t="s">
        <v>135</v>
      </c>
      <c r="AV360" s="117">
        <v>5</v>
      </c>
      <c r="AW360" s="121">
        <v>1</v>
      </c>
      <c r="AX360" s="120" t="s">
        <v>135</v>
      </c>
      <c r="AY360" s="122">
        <v>21000000</v>
      </c>
      <c r="AZ360" s="122">
        <v>0</v>
      </c>
      <c r="BA360" s="122">
        <v>0</v>
      </c>
      <c r="BB360" s="122">
        <v>0</v>
      </c>
      <c r="BC360" s="122">
        <v>0</v>
      </c>
      <c r="BD360" s="122">
        <v>0</v>
      </c>
      <c r="BE360" s="122">
        <v>0</v>
      </c>
      <c r="BF360" s="122">
        <v>0</v>
      </c>
      <c r="BG360" s="122">
        <v>0</v>
      </c>
      <c r="BH360" s="122">
        <v>0</v>
      </c>
      <c r="BI360" s="122">
        <v>21000000</v>
      </c>
      <c r="BJ360" s="122">
        <v>21000000</v>
      </c>
      <c r="BK360" s="122">
        <v>0</v>
      </c>
      <c r="BL360" s="122">
        <v>0</v>
      </c>
      <c r="BM360" s="122">
        <v>0</v>
      </c>
      <c r="BN360" s="122">
        <v>0</v>
      </c>
      <c r="BO360" s="122">
        <v>0</v>
      </c>
      <c r="BP360" s="122">
        <v>0</v>
      </c>
      <c r="BQ360" s="122">
        <v>0</v>
      </c>
      <c r="BR360" s="122">
        <v>0</v>
      </c>
      <c r="BS360" s="122">
        <v>0</v>
      </c>
      <c r="BT360" s="122">
        <v>21000000</v>
      </c>
      <c r="BU360" s="122">
        <v>21000000</v>
      </c>
      <c r="BV360" s="122">
        <v>0</v>
      </c>
      <c r="BW360" s="122">
        <v>0</v>
      </c>
      <c r="BX360" s="122">
        <v>0</v>
      </c>
      <c r="BY360" s="122">
        <v>0</v>
      </c>
      <c r="BZ360" s="122">
        <v>0</v>
      </c>
      <c r="CA360" s="122">
        <v>0</v>
      </c>
      <c r="CB360" s="122">
        <v>0</v>
      </c>
      <c r="CC360" s="122">
        <v>0</v>
      </c>
      <c r="CD360" s="122">
        <v>0</v>
      </c>
      <c r="CE360" s="122">
        <v>21000000</v>
      </c>
      <c r="CF360" s="122">
        <v>21000000</v>
      </c>
      <c r="CG360" s="122">
        <v>0</v>
      </c>
      <c r="CH360" s="122">
        <v>0</v>
      </c>
      <c r="CI360" s="122">
        <v>0</v>
      </c>
      <c r="CJ360" s="122">
        <v>0</v>
      </c>
      <c r="CK360" s="122">
        <v>0</v>
      </c>
      <c r="CL360" s="122">
        <v>0</v>
      </c>
      <c r="CM360" s="122">
        <v>0</v>
      </c>
      <c r="CN360" s="122">
        <v>0</v>
      </c>
      <c r="CO360" s="122">
        <v>0</v>
      </c>
      <c r="CP360" s="122">
        <v>21000000</v>
      </c>
      <c r="CQ360" s="122">
        <v>84000000</v>
      </c>
      <c r="CR360" s="115"/>
      <c r="CS360" s="115" t="s">
        <v>4003</v>
      </c>
    </row>
    <row r="361" spans="1:97" ht="180" hidden="1" customHeight="1" x14ac:dyDescent="0.25">
      <c r="A361" s="114" t="s">
        <v>4004</v>
      </c>
      <c r="B361" s="115" t="s">
        <v>374</v>
      </c>
      <c r="C361" s="115" t="s">
        <v>2914</v>
      </c>
      <c r="D361" s="115" t="s">
        <v>3948</v>
      </c>
      <c r="E361" s="116" t="s">
        <v>3949</v>
      </c>
      <c r="F361" s="115" t="s">
        <v>2214</v>
      </c>
      <c r="G361" s="115" t="s">
        <v>552</v>
      </c>
      <c r="H361" s="115" t="s">
        <v>3950</v>
      </c>
      <c r="I361" s="116" t="s">
        <v>3951</v>
      </c>
      <c r="J361" s="115" t="s">
        <v>3890</v>
      </c>
      <c r="K361" s="115" t="s">
        <v>3891</v>
      </c>
      <c r="L361" s="115" t="s">
        <v>3952</v>
      </c>
      <c r="M361" s="115" t="s">
        <v>3953</v>
      </c>
      <c r="N361" s="115" t="s">
        <v>3894</v>
      </c>
      <c r="O361" s="115" t="s">
        <v>831</v>
      </c>
      <c r="P361" s="115" t="s">
        <v>3991</v>
      </c>
      <c r="Q361" s="115" t="s">
        <v>3992</v>
      </c>
      <c r="R361" s="115" t="s">
        <v>4005</v>
      </c>
      <c r="S361" s="115" t="s">
        <v>4006</v>
      </c>
      <c r="T361" s="115" t="s">
        <v>4007</v>
      </c>
      <c r="U361" s="115" t="s">
        <v>4008</v>
      </c>
      <c r="V361" s="115" t="s">
        <v>4009</v>
      </c>
      <c r="W361" s="115" t="s">
        <v>4010</v>
      </c>
      <c r="X361" s="115" t="s">
        <v>125</v>
      </c>
      <c r="Y361" s="115" t="s">
        <v>126</v>
      </c>
      <c r="Z361" s="117">
        <v>100</v>
      </c>
      <c r="AA361" s="115" t="s">
        <v>127</v>
      </c>
      <c r="AB361" s="115" t="s">
        <v>3903</v>
      </c>
      <c r="AC361" s="117">
        <v>25</v>
      </c>
      <c r="AD361" s="117">
        <v>25</v>
      </c>
      <c r="AE361" s="117">
        <v>25</v>
      </c>
      <c r="AF361" s="117">
        <v>25</v>
      </c>
      <c r="AG361" s="118" t="s">
        <v>4011</v>
      </c>
      <c r="AH361" s="118" t="s">
        <v>4012</v>
      </c>
      <c r="AI361" s="118" t="s">
        <v>4013</v>
      </c>
      <c r="AJ361" s="115" t="s">
        <v>4014</v>
      </c>
      <c r="AK361" s="115"/>
      <c r="AL361" s="115" t="s">
        <v>4015</v>
      </c>
      <c r="AM361" s="116">
        <v>100</v>
      </c>
      <c r="AN361" s="119">
        <v>1</v>
      </c>
      <c r="AO361" s="120" t="s">
        <v>135</v>
      </c>
      <c r="AP361" s="116">
        <v>264</v>
      </c>
      <c r="AQ361" s="119">
        <v>1</v>
      </c>
      <c r="AR361" s="120" t="s">
        <v>135</v>
      </c>
      <c r="AS361" s="116"/>
      <c r="AT361" s="121">
        <v>1</v>
      </c>
      <c r="AU361" s="120" t="s">
        <v>135</v>
      </c>
      <c r="AV361" s="117">
        <v>364</v>
      </c>
      <c r="AW361" s="121">
        <v>1</v>
      </c>
      <c r="AX361" s="120" t="s">
        <v>135</v>
      </c>
      <c r="AY361" s="122">
        <v>30000000</v>
      </c>
      <c r="AZ361" s="122">
        <v>0</v>
      </c>
      <c r="BA361" s="122">
        <v>0</v>
      </c>
      <c r="BB361" s="122">
        <v>0</v>
      </c>
      <c r="BC361" s="122">
        <v>0</v>
      </c>
      <c r="BD361" s="122">
        <v>0</v>
      </c>
      <c r="BE361" s="122">
        <v>0</v>
      </c>
      <c r="BF361" s="122">
        <v>0</v>
      </c>
      <c r="BG361" s="122">
        <v>0</v>
      </c>
      <c r="BH361" s="122">
        <v>0</v>
      </c>
      <c r="BI361" s="122">
        <v>30000000</v>
      </c>
      <c r="BJ361" s="122">
        <v>30000000</v>
      </c>
      <c r="BK361" s="122">
        <v>0</v>
      </c>
      <c r="BL361" s="122">
        <v>0</v>
      </c>
      <c r="BM361" s="122">
        <v>0</v>
      </c>
      <c r="BN361" s="122">
        <v>0</v>
      </c>
      <c r="BO361" s="122">
        <v>0</v>
      </c>
      <c r="BP361" s="122">
        <v>0</v>
      </c>
      <c r="BQ361" s="122">
        <v>0</v>
      </c>
      <c r="BR361" s="122">
        <v>0</v>
      </c>
      <c r="BS361" s="122">
        <v>0</v>
      </c>
      <c r="BT361" s="122">
        <v>30000000</v>
      </c>
      <c r="BU361" s="122">
        <v>30000000</v>
      </c>
      <c r="BV361" s="122">
        <v>0</v>
      </c>
      <c r="BW361" s="122">
        <v>0</v>
      </c>
      <c r="BX361" s="122">
        <v>0</v>
      </c>
      <c r="BY361" s="122">
        <v>0</v>
      </c>
      <c r="BZ361" s="122">
        <v>0</v>
      </c>
      <c r="CA361" s="122">
        <v>0</v>
      </c>
      <c r="CB361" s="122">
        <v>0</v>
      </c>
      <c r="CC361" s="122">
        <v>0</v>
      </c>
      <c r="CD361" s="122">
        <v>0</v>
      </c>
      <c r="CE361" s="122">
        <v>30000000</v>
      </c>
      <c r="CF361" s="122">
        <v>30000000</v>
      </c>
      <c r="CG361" s="122">
        <v>0</v>
      </c>
      <c r="CH361" s="122">
        <v>0</v>
      </c>
      <c r="CI361" s="122">
        <v>0</v>
      </c>
      <c r="CJ361" s="122">
        <v>0</v>
      </c>
      <c r="CK361" s="122">
        <v>0</v>
      </c>
      <c r="CL361" s="122">
        <v>0</v>
      </c>
      <c r="CM361" s="122">
        <v>0</v>
      </c>
      <c r="CN361" s="122">
        <v>0</v>
      </c>
      <c r="CO361" s="122">
        <v>0</v>
      </c>
      <c r="CP361" s="122">
        <v>30000000</v>
      </c>
      <c r="CQ361" s="122">
        <v>120000000</v>
      </c>
      <c r="CR361" s="115"/>
      <c r="CS361" s="115" t="s">
        <v>4016</v>
      </c>
    </row>
    <row r="362" spans="1:97" ht="70.349999999999994" hidden="1" customHeight="1" x14ac:dyDescent="0.25">
      <c r="A362" s="114" t="s">
        <v>4017</v>
      </c>
      <c r="B362" s="115" t="s">
        <v>444</v>
      </c>
      <c r="C362" s="115" t="s">
        <v>2914</v>
      </c>
      <c r="D362" s="115" t="s">
        <v>3948</v>
      </c>
      <c r="E362" s="116" t="s">
        <v>3949</v>
      </c>
      <c r="F362" s="115" t="s">
        <v>2214</v>
      </c>
      <c r="G362" s="115" t="s">
        <v>552</v>
      </c>
      <c r="H362" s="115" t="s">
        <v>3950</v>
      </c>
      <c r="I362" s="116" t="s">
        <v>3951</v>
      </c>
      <c r="J362" s="115" t="s">
        <v>3890</v>
      </c>
      <c r="K362" s="115" t="s">
        <v>3891</v>
      </c>
      <c r="L362" s="115" t="s">
        <v>3952</v>
      </c>
      <c r="M362" s="115" t="s">
        <v>3953</v>
      </c>
      <c r="N362" s="115" t="s">
        <v>3894</v>
      </c>
      <c r="O362" s="115" t="s">
        <v>831</v>
      </c>
      <c r="P362" s="115" t="s">
        <v>3991</v>
      </c>
      <c r="Q362" s="115" t="s">
        <v>3992</v>
      </c>
      <c r="R362" s="115" t="s">
        <v>4018</v>
      </c>
      <c r="S362" s="115" t="s">
        <v>4019</v>
      </c>
      <c r="T362" s="115" t="s">
        <v>4020</v>
      </c>
      <c r="U362" s="115" t="s">
        <v>4021</v>
      </c>
      <c r="V362" s="115" t="s">
        <v>4022</v>
      </c>
      <c r="W362" s="115" t="s">
        <v>4023</v>
      </c>
      <c r="X362" s="115" t="s">
        <v>125</v>
      </c>
      <c r="Y362" s="115" t="s">
        <v>126</v>
      </c>
      <c r="Z362" s="117">
        <v>2</v>
      </c>
      <c r="AA362" s="115" t="s">
        <v>127</v>
      </c>
      <c r="AB362" s="115" t="s">
        <v>3903</v>
      </c>
      <c r="AC362" s="117">
        <v>0</v>
      </c>
      <c r="AD362" s="117">
        <v>1</v>
      </c>
      <c r="AE362" s="117">
        <v>1</v>
      </c>
      <c r="AF362" s="117">
        <v>0</v>
      </c>
      <c r="AG362" s="118"/>
      <c r="AH362" s="118" t="s">
        <v>4024</v>
      </c>
      <c r="AI362" s="118" t="s">
        <v>4025</v>
      </c>
      <c r="AJ362" s="115" t="s">
        <v>4026</v>
      </c>
      <c r="AK362" s="115"/>
      <c r="AL362" s="115"/>
      <c r="AM362" s="116"/>
      <c r="AN362" s="119"/>
      <c r="AO362" s="120"/>
      <c r="AP362" s="116">
        <v>2</v>
      </c>
      <c r="AQ362" s="119">
        <v>1</v>
      </c>
      <c r="AR362" s="120" t="s">
        <v>135</v>
      </c>
      <c r="AS362" s="116"/>
      <c r="AT362" s="121">
        <v>1</v>
      </c>
      <c r="AU362" s="120" t="s">
        <v>135</v>
      </c>
      <c r="AV362" s="117">
        <v>2</v>
      </c>
      <c r="AW362" s="121">
        <v>1</v>
      </c>
      <c r="AX362" s="120" t="s">
        <v>135</v>
      </c>
      <c r="AY362" s="122">
        <v>0</v>
      </c>
      <c r="AZ362" s="122">
        <v>0</v>
      </c>
      <c r="BA362" s="122">
        <v>0</v>
      </c>
      <c r="BB362" s="122">
        <v>0</v>
      </c>
      <c r="BC362" s="122">
        <v>0</v>
      </c>
      <c r="BD362" s="122">
        <v>0</v>
      </c>
      <c r="BE362" s="122">
        <v>0</v>
      </c>
      <c r="BF362" s="122">
        <v>0</v>
      </c>
      <c r="BG362" s="122">
        <v>3500000000</v>
      </c>
      <c r="BH362" s="122">
        <v>0</v>
      </c>
      <c r="BI362" s="122">
        <v>3500000000</v>
      </c>
      <c r="BJ362" s="122">
        <v>0</v>
      </c>
      <c r="BK362" s="122">
        <v>0</v>
      </c>
      <c r="BL362" s="122">
        <v>0</v>
      </c>
      <c r="BM362" s="122">
        <v>0</v>
      </c>
      <c r="BN362" s="122">
        <v>0</v>
      </c>
      <c r="BO362" s="122">
        <v>0</v>
      </c>
      <c r="BP362" s="122">
        <v>0</v>
      </c>
      <c r="BQ362" s="122">
        <v>0</v>
      </c>
      <c r="BR362" s="122">
        <v>0</v>
      </c>
      <c r="BS362" s="122">
        <v>0</v>
      </c>
      <c r="BT362" s="122">
        <v>0</v>
      </c>
      <c r="BU362" s="122">
        <v>0</v>
      </c>
      <c r="BV362" s="122">
        <v>0</v>
      </c>
      <c r="BW362" s="122">
        <v>0</v>
      </c>
      <c r="BX362" s="122">
        <v>0</v>
      </c>
      <c r="BY362" s="122">
        <v>0</v>
      </c>
      <c r="BZ362" s="122">
        <v>0</v>
      </c>
      <c r="CA362" s="122">
        <v>0</v>
      </c>
      <c r="CB362" s="122">
        <v>0</v>
      </c>
      <c r="CC362" s="122">
        <v>0</v>
      </c>
      <c r="CD362" s="122">
        <v>0</v>
      </c>
      <c r="CE362" s="122">
        <v>0</v>
      </c>
      <c r="CF362" s="122">
        <v>0</v>
      </c>
      <c r="CG362" s="122">
        <v>0</v>
      </c>
      <c r="CH362" s="122">
        <v>0</v>
      </c>
      <c r="CI362" s="122">
        <v>0</v>
      </c>
      <c r="CJ362" s="122">
        <v>0</v>
      </c>
      <c r="CK362" s="122">
        <v>0</v>
      </c>
      <c r="CL362" s="122">
        <v>0</v>
      </c>
      <c r="CM362" s="122">
        <v>0</v>
      </c>
      <c r="CN362" s="122">
        <v>0</v>
      </c>
      <c r="CO362" s="122">
        <v>0</v>
      </c>
      <c r="CP362" s="122">
        <v>0</v>
      </c>
      <c r="CQ362" s="122">
        <v>3500000000</v>
      </c>
      <c r="CR362" s="115"/>
      <c r="CS362" s="115" t="s">
        <v>4027</v>
      </c>
    </row>
    <row r="363" spans="1:97" ht="70.349999999999994" hidden="1" customHeight="1" x14ac:dyDescent="0.25">
      <c r="A363" s="114" t="s">
        <v>4028</v>
      </c>
      <c r="B363" s="115" t="s">
        <v>463</v>
      </c>
      <c r="C363" s="115" t="s">
        <v>2914</v>
      </c>
      <c r="D363" s="115" t="s">
        <v>4029</v>
      </c>
      <c r="E363" s="116" t="s">
        <v>4030</v>
      </c>
      <c r="F363" s="115" t="s">
        <v>2214</v>
      </c>
      <c r="G363" s="115" t="s">
        <v>108</v>
      </c>
      <c r="H363" s="115" t="s">
        <v>2215</v>
      </c>
      <c r="I363" s="116" t="s">
        <v>4031</v>
      </c>
      <c r="J363" s="115" t="s">
        <v>4032</v>
      </c>
      <c r="K363" s="115" t="s">
        <v>3891</v>
      </c>
      <c r="L363" s="115" t="s">
        <v>3952</v>
      </c>
      <c r="M363" s="115" t="s">
        <v>3953</v>
      </c>
      <c r="N363" s="115" t="s">
        <v>3894</v>
      </c>
      <c r="O363" s="115" t="s">
        <v>831</v>
      </c>
      <c r="P363" s="115" t="s">
        <v>3991</v>
      </c>
      <c r="Q363" s="115" t="s">
        <v>3992</v>
      </c>
      <c r="R363" s="115" t="s">
        <v>4033</v>
      </c>
      <c r="S363" s="115" t="s">
        <v>4034</v>
      </c>
      <c r="T363" s="115" t="s">
        <v>4035</v>
      </c>
      <c r="U363" s="115" t="s">
        <v>4036</v>
      </c>
      <c r="V363" s="115" t="s">
        <v>4037</v>
      </c>
      <c r="W363" s="115" t="s">
        <v>674</v>
      </c>
      <c r="X363" s="115" t="s">
        <v>125</v>
      </c>
      <c r="Y363" s="115" t="s">
        <v>126</v>
      </c>
      <c r="Z363" s="117">
        <v>12</v>
      </c>
      <c r="AA363" s="115" t="s">
        <v>127</v>
      </c>
      <c r="AB363" s="115" t="s">
        <v>3903</v>
      </c>
      <c r="AC363" s="117">
        <v>3</v>
      </c>
      <c r="AD363" s="117">
        <v>3</v>
      </c>
      <c r="AE363" s="117">
        <v>3</v>
      </c>
      <c r="AF363" s="117">
        <v>3</v>
      </c>
      <c r="AG363" s="118" t="s">
        <v>4038</v>
      </c>
      <c r="AH363" s="118" t="s">
        <v>4039</v>
      </c>
      <c r="AI363" s="118" t="s">
        <v>4040</v>
      </c>
      <c r="AJ363" s="115" t="s">
        <v>4041</v>
      </c>
      <c r="AK363" s="115"/>
      <c r="AL363" s="115" t="s">
        <v>4042</v>
      </c>
      <c r="AM363" s="116">
        <v>3</v>
      </c>
      <c r="AN363" s="119">
        <v>1</v>
      </c>
      <c r="AO363" s="120" t="s">
        <v>135</v>
      </c>
      <c r="AP363" s="116">
        <v>30</v>
      </c>
      <c r="AQ363" s="119">
        <v>1</v>
      </c>
      <c r="AR363" s="120" t="s">
        <v>135</v>
      </c>
      <c r="AS363" s="116"/>
      <c r="AT363" s="121">
        <v>1</v>
      </c>
      <c r="AU363" s="120" t="s">
        <v>135</v>
      </c>
      <c r="AV363" s="117">
        <v>33</v>
      </c>
      <c r="AW363" s="121">
        <v>1</v>
      </c>
      <c r="AX363" s="120" t="s">
        <v>135</v>
      </c>
      <c r="AY363" s="122">
        <v>240000000</v>
      </c>
      <c r="AZ363" s="122">
        <v>0</v>
      </c>
      <c r="BA363" s="122">
        <v>0</v>
      </c>
      <c r="BB363" s="122">
        <v>0</v>
      </c>
      <c r="BC363" s="122">
        <v>0</v>
      </c>
      <c r="BD363" s="122">
        <v>0</v>
      </c>
      <c r="BE363" s="122">
        <v>0</v>
      </c>
      <c r="BF363" s="122">
        <v>0</v>
      </c>
      <c r="BG363" s="122">
        <v>0</v>
      </c>
      <c r="BH363" s="122">
        <v>0</v>
      </c>
      <c r="BI363" s="122">
        <v>240000000</v>
      </c>
      <c r="BJ363" s="122">
        <v>240000000</v>
      </c>
      <c r="BK363" s="122">
        <v>0</v>
      </c>
      <c r="BL363" s="122">
        <v>0</v>
      </c>
      <c r="BM363" s="122">
        <v>0</v>
      </c>
      <c r="BN363" s="122">
        <v>0</v>
      </c>
      <c r="BO363" s="122">
        <v>0</v>
      </c>
      <c r="BP363" s="122">
        <v>0</v>
      </c>
      <c r="BQ363" s="122">
        <v>0</v>
      </c>
      <c r="BR363" s="122">
        <v>0</v>
      </c>
      <c r="BS363" s="122">
        <v>0</v>
      </c>
      <c r="BT363" s="122">
        <v>240000000</v>
      </c>
      <c r="BU363" s="122">
        <v>240000000</v>
      </c>
      <c r="BV363" s="122">
        <v>0</v>
      </c>
      <c r="BW363" s="122">
        <v>0</v>
      </c>
      <c r="BX363" s="122">
        <v>0</v>
      </c>
      <c r="BY363" s="122">
        <v>0</v>
      </c>
      <c r="BZ363" s="122">
        <v>0</v>
      </c>
      <c r="CA363" s="122">
        <v>0</v>
      </c>
      <c r="CB363" s="122">
        <v>0</v>
      </c>
      <c r="CC363" s="122">
        <v>0</v>
      </c>
      <c r="CD363" s="122">
        <v>0</v>
      </c>
      <c r="CE363" s="122">
        <v>240000000</v>
      </c>
      <c r="CF363" s="122">
        <v>240000000</v>
      </c>
      <c r="CG363" s="122">
        <v>0</v>
      </c>
      <c r="CH363" s="122">
        <v>0</v>
      </c>
      <c r="CI363" s="122">
        <v>0</v>
      </c>
      <c r="CJ363" s="122">
        <v>0</v>
      </c>
      <c r="CK363" s="122">
        <v>0</v>
      </c>
      <c r="CL363" s="122">
        <v>0</v>
      </c>
      <c r="CM363" s="122">
        <v>0</v>
      </c>
      <c r="CN363" s="122">
        <v>0</v>
      </c>
      <c r="CO363" s="122">
        <v>0</v>
      </c>
      <c r="CP363" s="122">
        <v>240000000</v>
      </c>
      <c r="CQ363" s="122">
        <v>960000000</v>
      </c>
      <c r="CR363" s="115"/>
      <c r="CS363" s="115" t="s">
        <v>4043</v>
      </c>
    </row>
    <row r="364" spans="1:97" ht="70.349999999999994" hidden="1" customHeight="1" x14ac:dyDescent="0.25">
      <c r="A364" s="114" t="s">
        <v>4044</v>
      </c>
      <c r="B364" s="115" t="s">
        <v>478</v>
      </c>
      <c r="C364" s="115" t="s">
        <v>2914</v>
      </c>
      <c r="D364" s="115" t="s">
        <v>4029</v>
      </c>
      <c r="E364" s="116" t="s">
        <v>4030</v>
      </c>
      <c r="F364" s="115" t="s">
        <v>2214</v>
      </c>
      <c r="G364" s="115" t="s">
        <v>108</v>
      </c>
      <c r="H364" s="115" t="s">
        <v>2215</v>
      </c>
      <c r="I364" s="116" t="s">
        <v>4031</v>
      </c>
      <c r="J364" s="115" t="s">
        <v>4032</v>
      </c>
      <c r="K364" s="115" t="s">
        <v>3891</v>
      </c>
      <c r="L364" s="115" t="s">
        <v>3952</v>
      </c>
      <c r="M364" s="115" t="s">
        <v>3953</v>
      </c>
      <c r="N364" s="115" t="s">
        <v>3894</v>
      </c>
      <c r="O364" s="115" t="s">
        <v>831</v>
      </c>
      <c r="P364" s="115" t="s">
        <v>3991</v>
      </c>
      <c r="Q364" s="115" t="s">
        <v>3992</v>
      </c>
      <c r="R364" s="115" t="s">
        <v>4045</v>
      </c>
      <c r="S364" s="115" t="s">
        <v>4046</v>
      </c>
      <c r="T364" s="115" t="s">
        <v>4047</v>
      </c>
      <c r="U364" s="115" t="s">
        <v>4048</v>
      </c>
      <c r="V364" s="115" t="s">
        <v>4049</v>
      </c>
      <c r="W364" s="115" t="s">
        <v>4050</v>
      </c>
      <c r="X364" s="115" t="s">
        <v>125</v>
      </c>
      <c r="Y364" s="115" t="s">
        <v>126</v>
      </c>
      <c r="Z364" s="117">
        <v>1</v>
      </c>
      <c r="AA364" s="115" t="s">
        <v>127</v>
      </c>
      <c r="AB364" s="115" t="s">
        <v>3903</v>
      </c>
      <c r="AC364" s="117">
        <v>0</v>
      </c>
      <c r="AD364" s="117">
        <v>1</v>
      </c>
      <c r="AE364" s="117">
        <v>0</v>
      </c>
      <c r="AF364" s="117">
        <v>0</v>
      </c>
      <c r="AG364" s="118" t="s">
        <v>4051</v>
      </c>
      <c r="AH364" s="118"/>
      <c r="AI364" s="118"/>
      <c r="AJ364" s="115"/>
      <c r="AK364" s="115"/>
      <c r="AL364" s="115"/>
      <c r="AM364" s="116">
        <v>1</v>
      </c>
      <c r="AN364" s="119">
        <v>1</v>
      </c>
      <c r="AO364" s="120" t="s">
        <v>135</v>
      </c>
      <c r="AP364" s="116">
        <v>0</v>
      </c>
      <c r="AQ364" s="119">
        <v>1</v>
      </c>
      <c r="AR364" s="120" t="s">
        <v>135</v>
      </c>
      <c r="AS364" s="116"/>
      <c r="AT364" s="121"/>
      <c r="AU364" s="120"/>
      <c r="AV364" s="117">
        <v>1</v>
      </c>
      <c r="AW364" s="121">
        <v>1</v>
      </c>
      <c r="AX364" s="120" t="s">
        <v>135</v>
      </c>
      <c r="AY364" s="122">
        <v>0</v>
      </c>
      <c r="AZ364" s="122">
        <v>0</v>
      </c>
      <c r="BA364" s="122">
        <v>0</v>
      </c>
      <c r="BB364" s="122">
        <v>0</v>
      </c>
      <c r="BC364" s="122">
        <v>0</v>
      </c>
      <c r="BD364" s="122">
        <v>0</v>
      </c>
      <c r="BE364" s="122">
        <v>0</v>
      </c>
      <c r="BF364" s="122">
        <v>0</v>
      </c>
      <c r="BG364" s="122">
        <v>0</v>
      </c>
      <c r="BH364" s="122">
        <v>0</v>
      </c>
      <c r="BI364" s="122">
        <v>0</v>
      </c>
      <c r="BJ364" s="122">
        <v>500000000</v>
      </c>
      <c r="BK364" s="122">
        <v>0</v>
      </c>
      <c r="BL364" s="122">
        <v>0</v>
      </c>
      <c r="BM364" s="122">
        <v>0</v>
      </c>
      <c r="BN364" s="122">
        <v>0</v>
      </c>
      <c r="BO364" s="122">
        <v>0</v>
      </c>
      <c r="BP364" s="122">
        <v>500000000</v>
      </c>
      <c r="BQ364" s="122">
        <v>0</v>
      </c>
      <c r="BR364" s="122">
        <v>0</v>
      </c>
      <c r="BS364" s="122">
        <v>0</v>
      </c>
      <c r="BT364" s="122">
        <v>1000000000</v>
      </c>
      <c r="BU364" s="122">
        <v>0</v>
      </c>
      <c r="BV364" s="122">
        <v>0</v>
      </c>
      <c r="BW364" s="122">
        <v>0</v>
      </c>
      <c r="BX364" s="122">
        <v>0</v>
      </c>
      <c r="BY364" s="122">
        <v>0</v>
      </c>
      <c r="BZ364" s="122">
        <v>0</v>
      </c>
      <c r="CA364" s="122">
        <v>0</v>
      </c>
      <c r="CB364" s="122">
        <v>0</v>
      </c>
      <c r="CC364" s="122">
        <v>0</v>
      </c>
      <c r="CD364" s="122">
        <v>0</v>
      </c>
      <c r="CE364" s="122">
        <v>0</v>
      </c>
      <c r="CF364" s="122">
        <v>0</v>
      </c>
      <c r="CG364" s="122">
        <v>0</v>
      </c>
      <c r="CH364" s="122">
        <v>0</v>
      </c>
      <c r="CI364" s="122">
        <v>0</v>
      </c>
      <c r="CJ364" s="122">
        <v>0</v>
      </c>
      <c r="CK364" s="122">
        <v>0</v>
      </c>
      <c r="CL364" s="122">
        <v>0</v>
      </c>
      <c r="CM364" s="122">
        <v>0</v>
      </c>
      <c r="CN364" s="122">
        <v>0</v>
      </c>
      <c r="CO364" s="122">
        <v>0</v>
      </c>
      <c r="CP364" s="122">
        <v>0</v>
      </c>
      <c r="CQ364" s="122">
        <v>1000000000</v>
      </c>
      <c r="CR364" s="115"/>
      <c r="CS364" s="115" t="s">
        <v>4052</v>
      </c>
    </row>
    <row r="365" spans="1:97" ht="70.349999999999994" hidden="1" customHeight="1" x14ac:dyDescent="0.25">
      <c r="A365" s="114" t="s">
        <v>4053</v>
      </c>
      <c r="B365" s="115" t="s">
        <v>113</v>
      </c>
      <c r="C365" s="115" t="s">
        <v>4054</v>
      </c>
      <c r="D365" s="115" t="s">
        <v>4055</v>
      </c>
      <c r="E365" s="116" t="s">
        <v>2213</v>
      </c>
      <c r="F365" s="115" t="s">
        <v>2214</v>
      </c>
      <c r="G365" s="115" t="s">
        <v>552</v>
      </c>
      <c r="H365" s="115" t="s">
        <v>2215</v>
      </c>
      <c r="I365" s="116" t="s">
        <v>4056</v>
      </c>
      <c r="J365" s="115" t="s">
        <v>4057</v>
      </c>
      <c r="K365" s="115" t="s">
        <v>4058</v>
      </c>
      <c r="L365" s="115" t="s">
        <v>4059</v>
      </c>
      <c r="M365" s="115" t="s">
        <v>4060</v>
      </c>
      <c r="N365" s="115" t="s">
        <v>140</v>
      </c>
      <c r="O365" s="115" t="s">
        <v>141</v>
      </c>
      <c r="P365" s="115" t="s">
        <v>1042</v>
      </c>
      <c r="Q365" s="115" t="s">
        <v>1043</v>
      </c>
      <c r="R365" s="115" t="s">
        <v>4061</v>
      </c>
      <c r="S365" s="115" t="s">
        <v>4062</v>
      </c>
      <c r="T365" s="115" t="s">
        <v>4061</v>
      </c>
      <c r="U365" s="115" t="s">
        <v>4063</v>
      </c>
      <c r="V365" s="115" t="s">
        <v>4064</v>
      </c>
      <c r="W365" s="115" t="s">
        <v>837</v>
      </c>
      <c r="X365" s="115" t="s">
        <v>247</v>
      </c>
      <c r="Y365" s="115" t="s">
        <v>126</v>
      </c>
      <c r="Z365" s="117">
        <v>2</v>
      </c>
      <c r="AA365" s="115" t="s">
        <v>127</v>
      </c>
      <c r="AB365" s="115" t="s">
        <v>4065</v>
      </c>
      <c r="AC365" s="117">
        <v>2</v>
      </c>
      <c r="AD365" s="117">
        <v>0</v>
      </c>
      <c r="AE365" s="117">
        <v>0</v>
      </c>
      <c r="AF365" s="117">
        <v>0</v>
      </c>
      <c r="AG365" s="118" t="s">
        <v>4066</v>
      </c>
      <c r="AH365" s="118" t="s">
        <v>4067</v>
      </c>
      <c r="AI365" s="118"/>
      <c r="AJ365" s="115" t="s">
        <v>4068</v>
      </c>
      <c r="AK365" s="115"/>
      <c r="AL365" s="115"/>
      <c r="AM365" s="116">
        <v>3</v>
      </c>
      <c r="AN365" s="119">
        <v>1</v>
      </c>
      <c r="AO365" s="120" t="s">
        <v>135</v>
      </c>
      <c r="AP365" s="116">
        <v>0</v>
      </c>
      <c r="AQ365" s="119"/>
      <c r="AR365" s="120"/>
      <c r="AS365" s="116"/>
      <c r="AT365" s="121"/>
      <c r="AU365" s="120"/>
      <c r="AV365" s="117">
        <v>3</v>
      </c>
      <c r="AW365" s="121">
        <v>1</v>
      </c>
      <c r="AX365" s="120" t="s">
        <v>135</v>
      </c>
      <c r="AY365" s="122">
        <v>300000000</v>
      </c>
      <c r="AZ365" s="122">
        <v>0</v>
      </c>
      <c r="BA365" s="122">
        <v>0</v>
      </c>
      <c r="BB365" s="122">
        <v>0</v>
      </c>
      <c r="BC365" s="122">
        <v>0</v>
      </c>
      <c r="BD365" s="122">
        <v>0</v>
      </c>
      <c r="BE365" s="122">
        <v>0</v>
      </c>
      <c r="BF365" s="122">
        <v>0</v>
      </c>
      <c r="BG365" s="122">
        <v>0</v>
      </c>
      <c r="BH365" s="122">
        <v>0</v>
      </c>
      <c r="BI365" s="122">
        <v>300000000</v>
      </c>
      <c r="BJ365" s="122">
        <v>250000000</v>
      </c>
      <c r="BK365" s="122">
        <v>0</v>
      </c>
      <c r="BL365" s="122">
        <v>0</v>
      </c>
      <c r="BM365" s="122">
        <v>0</v>
      </c>
      <c r="BN365" s="122">
        <v>0</v>
      </c>
      <c r="BO365" s="122">
        <v>0</v>
      </c>
      <c r="BP365" s="122">
        <v>0</v>
      </c>
      <c r="BQ365" s="122">
        <v>0</v>
      </c>
      <c r="BR365" s="122">
        <v>0</v>
      </c>
      <c r="BS365" s="122">
        <v>0</v>
      </c>
      <c r="BT365" s="122">
        <v>250000000</v>
      </c>
      <c r="BU365" s="122">
        <v>500000000</v>
      </c>
      <c r="BV365" s="122">
        <v>0</v>
      </c>
      <c r="BW365" s="122">
        <v>0</v>
      </c>
      <c r="BX365" s="122">
        <v>0</v>
      </c>
      <c r="BY365" s="122">
        <v>0</v>
      </c>
      <c r="BZ365" s="122">
        <v>0</v>
      </c>
      <c r="CA365" s="122">
        <v>0</v>
      </c>
      <c r="CB365" s="122">
        <v>0</v>
      </c>
      <c r="CC365" s="122">
        <v>0</v>
      </c>
      <c r="CD365" s="122">
        <v>0</v>
      </c>
      <c r="CE365" s="122">
        <v>500000000</v>
      </c>
      <c r="CF365" s="122">
        <v>500000000</v>
      </c>
      <c r="CG365" s="122">
        <v>0</v>
      </c>
      <c r="CH365" s="122">
        <v>0</v>
      </c>
      <c r="CI365" s="122">
        <v>0</v>
      </c>
      <c r="CJ365" s="122">
        <v>0</v>
      </c>
      <c r="CK365" s="122">
        <v>0</v>
      </c>
      <c r="CL365" s="122">
        <v>0</v>
      </c>
      <c r="CM365" s="122">
        <v>0</v>
      </c>
      <c r="CN365" s="122">
        <v>0</v>
      </c>
      <c r="CO365" s="122">
        <v>0</v>
      </c>
      <c r="CP365" s="122">
        <v>500000000</v>
      </c>
      <c r="CQ365" s="122">
        <v>1550000000</v>
      </c>
      <c r="CR365" s="115"/>
      <c r="CS365" s="115"/>
    </row>
    <row r="366" spans="1:97" ht="70.349999999999994" hidden="1" customHeight="1" x14ac:dyDescent="0.25">
      <c r="A366" s="114" t="s">
        <v>4069</v>
      </c>
      <c r="B366" s="115" t="s">
        <v>103</v>
      </c>
      <c r="C366" s="115" t="s">
        <v>4054</v>
      </c>
      <c r="D366" s="115" t="s">
        <v>4055</v>
      </c>
      <c r="E366" s="116" t="s">
        <v>2213</v>
      </c>
      <c r="F366" s="115" t="s">
        <v>2214</v>
      </c>
      <c r="G366" s="115" t="s">
        <v>552</v>
      </c>
      <c r="H366" s="115" t="s">
        <v>2215</v>
      </c>
      <c r="I366" s="116" t="s">
        <v>4056</v>
      </c>
      <c r="J366" s="115" t="s">
        <v>4057</v>
      </c>
      <c r="K366" s="115" t="s">
        <v>4058</v>
      </c>
      <c r="L366" s="115" t="s">
        <v>4059</v>
      </c>
      <c r="M366" s="115" t="s">
        <v>4060</v>
      </c>
      <c r="N366" s="115" t="s">
        <v>140</v>
      </c>
      <c r="O366" s="115" t="s">
        <v>141</v>
      </c>
      <c r="P366" s="115" t="s">
        <v>1042</v>
      </c>
      <c r="Q366" s="115" t="s">
        <v>1043</v>
      </c>
      <c r="R366" s="115" t="s">
        <v>4070</v>
      </c>
      <c r="S366" s="115" t="s">
        <v>4071</v>
      </c>
      <c r="T366" s="115" t="s">
        <v>4070</v>
      </c>
      <c r="U366" s="115" t="s">
        <v>4072</v>
      </c>
      <c r="V366" s="115" t="s">
        <v>4073</v>
      </c>
      <c r="W366" s="115" t="s">
        <v>837</v>
      </c>
      <c r="X366" s="115" t="s">
        <v>125</v>
      </c>
      <c r="Y366" s="115" t="s">
        <v>126</v>
      </c>
      <c r="Z366" s="117">
        <v>1</v>
      </c>
      <c r="AA366" s="115" t="s">
        <v>127</v>
      </c>
      <c r="AB366" s="115" t="s">
        <v>4074</v>
      </c>
      <c r="AC366" s="117">
        <v>0</v>
      </c>
      <c r="AD366" s="117">
        <v>0</v>
      </c>
      <c r="AE366" s="117">
        <v>1</v>
      </c>
      <c r="AF366" s="117">
        <v>0</v>
      </c>
      <c r="AG366" s="118"/>
      <c r="AH366" s="118"/>
      <c r="AI366" s="118"/>
      <c r="AJ366" s="115" t="s">
        <v>4075</v>
      </c>
      <c r="AK366" s="115"/>
      <c r="AL366" s="115"/>
      <c r="AM366" s="116"/>
      <c r="AN366" s="119"/>
      <c r="AO366" s="120"/>
      <c r="AP366" s="116"/>
      <c r="AQ366" s="119"/>
      <c r="AR366" s="120"/>
      <c r="AS366" s="116"/>
      <c r="AT366" s="121">
        <v>0</v>
      </c>
      <c r="AU366" s="120" t="s">
        <v>175</v>
      </c>
      <c r="AV366" s="117">
        <v>0</v>
      </c>
      <c r="AW366" s="121">
        <v>0</v>
      </c>
      <c r="AX366" s="120" t="s">
        <v>175</v>
      </c>
      <c r="AY366" s="122">
        <v>200000000</v>
      </c>
      <c r="AZ366" s="122">
        <v>0</v>
      </c>
      <c r="BA366" s="122">
        <v>0</v>
      </c>
      <c r="BB366" s="122">
        <v>0</v>
      </c>
      <c r="BC366" s="122">
        <v>0</v>
      </c>
      <c r="BD366" s="122">
        <v>0</v>
      </c>
      <c r="BE366" s="122">
        <v>0</v>
      </c>
      <c r="BF366" s="122">
        <v>0</v>
      </c>
      <c r="BG366" s="122">
        <v>0</v>
      </c>
      <c r="BH366" s="122">
        <v>0</v>
      </c>
      <c r="BI366" s="122">
        <v>200000000</v>
      </c>
      <c r="BJ366" s="122">
        <v>0</v>
      </c>
      <c r="BK366" s="122">
        <v>0</v>
      </c>
      <c r="BL366" s="122">
        <v>0</v>
      </c>
      <c r="BM366" s="122">
        <v>0</v>
      </c>
      <c r="BN366" s="122">
        <v>0</v>
      </c>
      <c r="BO366" s="122">
        <v>0</v>
      </c>
      <c r="BP366" s="122">
        <v>0</v>
      </c>
      <c r="BQ366" s="122">
        <v>0</v>
      </c>
      <c r="BR366" s="122">
        <v>0</v>
      </c>
      <c r="BS366" s="122">
        <v>0</v>
      </c>
      <c r="BT366" s="122">
        <v>0</v>
      </c>
      <c r="BU366" s="122">
        <v>220000000</v>
      </c>
      <c r="BV366" s="122">
        <v>0</v>
      </c>
      <c r="BW366" s="122">
        <v>0</v>
      </c>
      <c r="BX366" s="122">
        <v>0</v>
      </c>
      <c r="BY366" s="122">
        <v>0</v>
      </c>
      <c r="BZ366" s="122">
        <v>0</v>
      </c>
      <c r="CA366" s="122">
        <v>0</v>
      </c>
      <c r="CB366" s="122">
        <v>0</v>
      </c>
      <c r="CC366" s="122">
        <v>0</v>
      </c>
      <c r="CD366" s="122">
        <v>0</v>
      </c>
      <c r="CE366" s="122">
        <v>220000000</v>
      </c>
      <c r="CF366" s="122">
        <v>0</v>
      </c>
      <c r="CG366" s="122">
        <v>0</v>
      </c>
      <c r="CH366" s="122">
        <v>0</v>
      </c>
      <c r="CI366" s="122">
        <v>0</v>
      </c>
      <c r="CJ366" s="122">
        <v>0</v>
      </c>
      <c r="CK366" s="122">
        <v>0</v>
      </c>
      <c r="CL366" s="122">
        <v>0</v>
      </c>
      <c r="CM366" s="122">
        <v>0</v>
      </c>
      <c r="CN366" s="122">
        <v>0</v>
      </c>
      <c r="CO366" s="122">
        <v>0</v>
      </c>
      <c r="CP366" s="122">
        <v>0</v>
      </c>
      <c r="CQ366" s="122">
        <v>420000000</v>
      </c>
      <c r="CR366" s="115"/>
      <c r="CS366" s="115"/>
    </row>
    <row r="367" spans="1:97" ht="70.349999999999994" hidden="1" customHeight="1" x14ac:dyDescent="0.25">
      <c r="A367" s="114" t="s">
        <v>4076</v>
      </c>
      <c r="B367" s="115" t="s">
        <v>139</v>
      </c>
      <c r="C367" s="115" t="s">
        <v>4054</v>
      </c>
      <c r="D367" s="115" t="s">
        <v>4055</v>
      </c>
      <c r="E367" s="116" t="s">
        <v>2213</v>
      </c>
      <c r="F367" s="115" t="s">
        <v>2214</v>
      </c>
      <c r="G367" s="115" t="s">
        <v>552</v>
      </c>
      <c r="H367" s="115" t="s">
        <v>2215</v>
      </c>
      <c r="I367" s="116" t="s">
        <v>4056</v>
      </c>
      <c r="J367" s="115" t="s">
        <v>4057</v>
      </c>
      <c r="K367" s="115" t="s">
        <v>4058</v>
      </c>
      <c r="L367" s="115" t="s">
        <v>4059</v>
      </c>
      <c r="M367" s="115" t="s">
        <v>4060</v>
      </c>
      <c r="N367" s="115" t="s">
        <v>140</v>
      </c>
      <c r="O367" s="115" t="s">
        <v>141</v>
      </c>
      <c r="P367" s="115" t="s">
        <v>1042</v>
      </c>
      <c r="Q367" s="115" t="s">
        <v>1043</v>
      </c>
      <c r="R367" s="115" t="s">
        <v>1044</v>
      </c>
      <c r="S367" s="115" t="s">
        <v>1045</v>
      </c>
      <c r="T367" s="115" t="s">
        <v>1046</v>
      </c>
      <c r="U367" s="115" t="s">
        <v>1047</v>
      </c>
      <c r="V367" s="115" t="s">
        <v>1048</v>
      </c>
      <c r="W367" s="115" t="s">
        <v>1049</v>
      </c>
      <c r="X367" s="115" t="s">
        <v>247</v>
      </c>
      <c r="Y367" s="115" t="s">
        <v>126</v>
      </c>
      <c r="Z367" s="117">
        <v>1</v>
      </c>
      <c r="AA367" s="115" t="s">
        <v>127</v>
      </c>
      <c r="AB367" s="115" t="s">
        <v>4074</v>
      </c>
      <c r="AC367" s="117">
        <v>0</v>
      </c>
      <c r="AD367" s="117">
        <v>0</v>
      </c>
      <c r="AE367" s="117">
        <v>1</v>
      </c>
      <c r="AF367" s="117">
        <v>0</v>
      </c>
      <c r="AG367" s="118"/>
      <c r="AH367" s="118"/>
      <c r="AI367" s="118"/>
      <c r="AJ367" s="115" t="s">
        <v>4077</v>
      </c>
      <c r="AK367" s="115"/>
      <c r="AL367" s="115"/>
      <c r="AM367" s="116"/>
      <c r="AN367" s="119"/>
      <c r="AO367" s="120"/>
      <c r="AP367" s="116"/>
      <c r="AQ367" s="119"/>
      <c r="AR367" s="120"/>
      <c r="AS367" s="116"/>
      <c r="AT367" s="121">
        <v>0</v>
      </c>
      <c r="AU367" s="120" t="s">
        <v>175</v>
      </c>
      <c r="AV367" s="117">
        <v>0</v>
      </c>
      <c r="AW367" s="121">
        <v>0</v>
      </c>
      <c r="AX367" s="120" t="s">
        <v>175</v>
      </c>
      <c r="AY367" s="122"/>
      <c r="AZ367" s="122"/>
      <c r="BA367" s="122"/>
      <c r="BB367" s="122"/>
      <c r="BC367" s="122"/>
      <c r="BD367" s="122"/>
      <c r="BE367" s="122"/>
      <c r="BF367" s="122"/>
      <c r="BG367" s="122"/>
      <c r="BH367" s="122"/>
      <c r="BI367" s="122">
        <v>0</v>
      </c>
      <c r="BJ367" s="122">
        <v>0</v>
      </c>
      <c r="BK367" s="122">
        <v>0</v>
      </c>
      <c r="BL367" s="122">
        <v>0</v>
      </c>
      <c r="BM367" s="122">
        <v>0</v>
      </c>
      <c r="BN367" s="122">
        <v>0</v>
      </c>
      <c r="BO367" s="122">
        <v>0</v>
      </c>
      <c r="BP367" s="122">
        <v>0</v>
      </c>
      <c r="BQ367" s="122">
        <v>0</v>
      </c>
      <c r="BR367" s="122">
        <v>0</v>
      </c>
      <c r="BS367" s="122">
        <v>0</v>
      </c>
      <c r="BT367" s="122">
        <v>0</v>
      </c>
      <c r="BU367" s="122">
        <v>0</v>
      </c>
      <c r="BV367" s="122">
        <v>0</v>
      </c>
      <c r="BW367" s="122">
        <v>0</v>
      </c>
      <c r="BX367" s="122">
        <v>0</v>
      </c>
      <c r="BY367" s="122">
        <v>0</v>
      </c>
      <c r="BZ367" s="122">
        <v>0</v>
      </c>
      <c r="CA367" s="122">
        <v>0</v>
      </c>
      <c r="CB367" s="122">
        <v>0</v>
      </c>
      <c r="CC367" s="122">
        <v>0</v>
      </c>
      <c r="CD367" s="122">
        <v>0</v>
      </c>
      <c r="CE367" s="122">
        <v>0</v>
      </c>
      <c r="CF367" s="122">
        <v>0</v>
      </c>
      <c r="CG367" s="122">
        <v>0</v>
      </c>
      <c r="CH367" s="122">
        <v>0</v>
      </c>
      <c r="CI367" s="122">
        <v>0</v>
      </c>
      <c r="CJ367" s="122">
        <v>0</v>
      </c>
      <c r="CK367" s="122">
        <v>0</v>
      </c>
      <c r="CL367" s="122">
        <v>0</v>
      </c>
      <c r="CM367" s="122">
        <v>0</v>
      </c>
      <c r="CN367" s="122">
        <v>0</v>
      </c>
      <c r="CO367" s="122">
        <v>0</v>
      </c>
      <c r="CP367" s="122">
        <v>0</v>
      </c>
      <c r="CQ367" s="122">
        <v>0</v>
      </c>
      <c r="CR367" s="115"/>
      <c r="CS367" s="115" t="s">
        <v>4078</v>
      </c>
    </row>
    <row r="368" spans="1:97" ht="70.349999999999994" hidden="1" customHeight="1" x14ac:dyDescent="0.25">
      <c r="A368" s="114" t="s">
        <v>4079</v>
      </c>
      <c r="B368" s="115" t="s">
        <v>179</v>
      </c>
      <c r="C368" s="115" t="s">
        <v>4054</v>
      </c>
      <c r="D368" s="115" t="s">
        <v>4055</v>
      </c>
      <c r="E368" s="116" t="s">
        <v>2213</v>
      </c>
      <c r="F368" s="115" t="s">
        <v>2214</v>
      </c>
      <c r="G368" s="115" t="s">
        <v>552</v>
      </c>
      <c r="H368" s="115" t="s">
        <v>2215</v>
      </c>
      <c r="I368" s="116" t="s">
        <v>4056</v>
      </c>
      <c r="J368" s="115" t="s">
        <v>4057</v>
      </c>
      <c r="K368" s="115" t="s">
        <v>4058</v>
      </c>
      <c r="L368" s="115" t="s">
        <v>4059</v>
      </c>
      <c r="M368" s="115" t="s">
        <v>4060</v>
      </c>
      <c r="N368" s="115" t="s">
        <v>140</v>
      </c>
      <c r="O368" s="115" t="s">
        <v>141</v>
      </c>
      <c r="P368" s="115" t="s">
        <v>1042</v>
      </c>
      <c r="Q368" s="115" t="s">
        <v>1043</v>
      </c>
      <c r="R368" s="115" t="s">
        <v>525</v>
      </c>
      <c r="S368" s="115" t="s">
        <v>4080</v>
      </c>
      <c r="T368" s="115" t="s">
        <v>527</v>
      </c>
      <c r="U368" s="115" t="s">
        <v>4081</v>
      </c>
      <c r="V368" s="115" t="s">
        <v>4082</v>
      </c>
      <c r="W368" s="115" t="s">
        <v>530</v>
      </c>
      <c r="X368" s="115" t="s">
        <v>247</v>
      </c>
      <c r="Y368" s="115" t="s">
        <v>126</v>
      </c>
      <c r="Z368" s="117">
        <v>5</v>
      </c>
      <c r="AA368" s="115" t="s">
        <v>127</v>
      </c>
      <c r="AB368" s="115" t="s">
        <v>4083</v>
      </c>
      <c r="AC368" s="117">
        <v>0</v>
      </c>
      <c r="AD368" s="117">
        <v>2</v>
      </c>
      <c r="AE368" s="117">
        <v>0</v>
      </c>
      <c r="AF368" s="117">
        <v>3</v>
      </c>
      <c r="AG368" s="118"/>
      <c r="AH368" s="118" t="s">
        <v>4084</v>
      </c>
      <c r="AI368" s="118" t="s">
        <v>4085</v>
      </c>
      <c r="AJ368" s="115" t="s">
        <v>4086</v>
      </c>
      <c r="AK368" s="115" t="s">
        <v>4087</v>
      </c>
      <c r="AL368" s="115" t="s">
        <v>4088</v>
      </c>
      <c r="AM368" s="116"/>
      <c r="AN368" s="119"/>
      <c r="AO368" s="120"/>
      <c r="AP368" s="116">
        <v>1</v>
      </c>
      <c r="AQ368" s="119">
        <v>0.5</v>
      </c>
      <c r="AR368" s="120" t="s">
        <v>235</v>
      </c>
      <c r="AS368" s="116">
        <v>0.96</v>
      </c>
      <c r="AT368" s="121"/>
      <c r="AU368" s="120"/>
      <c r="AV368" s="117">
        <v>1.96</v>
      </c>
      <c r="AW368" s="121">
        <v>0.39200000000000002</v>
      </c>
      <c r="AX368" s="120" t="s">
        <v>235</v>
      </c>
      <c r="AY368" s="122">
        <v>13000000</v>
      </c>
      <c r="AZ368" s="122">
        <v>0</v>
      </c>
      <c r="BA368" s="122">
        <v>0</v>
      </c>
      <c r="BB368" s="122">
        <v>0</v>
      </c>
      <c r="BC368" s="122">
        <v>0</v>
      </c>
      <c r="BD368" s="122">
        <v>0</v>
      </c>
      <c r="BE368" s="122">
        <v>0</v>
      </c>
      <c r="BF368" s="122">
        <v>0</v>
      </c>
      <c r="BG368" s="122">
        <v>0</v>
      </c>
      <c r="BH368" s="122">
        <v>0</v>
      </c>
      <c r="BI368" s="122">
        <v>13000000</v>
      </c>
      <c r="BJ368" s="122">
        <v>13000000</v>
      </c>
      <c r="BK368" s="122">
        <v>0</v>
      </c>
      <c r="BL368" s="122">
        <v>0</v>
      </c>
      <c r="BM368" s="122">
        <v>0</v>
      </c>
      <c r="BN368" s="122">
        <v>0</v>
      </c>
      <c r="BO368" s="122">
        <v>0</v>
      </c>
      <c r="BP368" s="122">
        <v>0</v>
      </c>
      <c r="BQ368" s="122">
        <v>0</v>
      </c>
      <c r="BR368" s="122">
        <v>0</v>
      </c>
      <c r="BS368" s="122">
        <v>0</v>
      </c>
      <c r="BT368" s="122">
        <v>13000000</v>
      </c>
      <c r="BU368" s="122">
        <v>13000000</v>
      </c>
      <c r="BV368" s="122">
        <v>0</v>
      </c>
      <c r="BW368" s="122">
        <v>0</v>
      </c>
      <c r="BX368" s="122">
        <v>0</v>
      </c>
      <c r="BY368" s="122">
        <v>0</v>
      </c>
      <c r="BZ368" s="122">
        <v>0</v>
      </c>
      <c r="CA368" s="122">
        <v>0</v>
      </c>
      <c r="CB368" s="122">
        <v>0</v>
      </c>
      <c r="CC368" s="122">
        <v>0</v>
      </c>
      <c r="CD368" s="122">
        <v>0</v>
      </c>
      <c r="CE368" s="122">
        <v>13000000</v>
      </c>
      <c r="CF368" s="122">
        <v>13000000</v>
      </c>
      <c r="CG368" s="122">
        <v>0</v>
      </c>
      <c r="CH368" s="122">
        <v>0</v>
      </c>
      <c r="CI368" s="122">
        <v>0</v>
      </c>
      <c r="CJ368" s="122">
        <v>0</v>
      </c>
      <c r="CK368" s="122">
        <v>0</v>
      </c>
      <c r="CL368" s="122">
        <v>0</v>
      </c>
      <c r="CM368" s="122">
        <v>0</v>
      </c>
      <c r="CN368" s="122">
        <v>0</v>
      </c>
      <c r="CO368" s="122">
        <v>0</v>
      </c>
      <c r="CP368" s="122">
        <v>13000000</v>
      </c>
      <c r="CQ368" s="122">
        <v>52000000</v>
      </c>
      <c r="CR368" s="115"/>
      <c r="CS368" s="115" t="s">
        <v>4089</v>
      </c>
    </row>
    <row r="369" spans="1:97" ht="70.349999999999994" hidden="1" customHeight="1" x14ac:dyDescent="0.25">
      <c r="A369" s="114" t="s">
        <v>4090</v>
      </c>
      <c r="B369" s="115" t="s">
        <v>254</v>
      </c>
      <c r="C369" s="115" t="s">
        <v>4054</v>
      </c>
      <c r="D369" s="115" t="s">
        <v>4055</v>
      </c>
      <c r="E369" s="116" t="s">
        <v>2213</v>
      </c>
      <c r="F369" s="115" t="s">
        <v>2214</v>
      </c>
      <c r="G369" s="115" t="s">
        <v>552</v>
      </c>
      <c r="H369" s="115" t="s">
        <v>2215</v>
      </c>
      <c r="I369" s="116" t="s">
        <v>4056</v>
      </c>
      <c r="J369" s="115" t="s">
        <v>4057</v>
      </c>
      <c r="K369" s="115" t="s">
        <v>4058</v>
      </c>
      <c r="L369" s="115" t="s">
        <v>4059</v>
      </c>
      <c r="M369" s="115" t="s">
        <v>4060</v>
      </c>
      <c r="N369" s="115" t="s">
        <v>140</v>
      </c>
      <c r="O369" s="115" t="s">
        <v>141</v>
      </c>
      <c r="P369" s="115" t="s">
        <v>1042</v>
      </c>
      <c r="Q369" s="115" t="s">
        <v>1043</v>
      </c>
      <c r="R369" s="115" t="s">
        <v>376</v>
      </c>
      <c r="S369" s="115" t="s">
        <v>4091</v>
      </c>
      <c r="T369" s="115" t="s">
        <v>378</v>
      </c>
      <c r="U369" s="115" t="s">
        <v>4092</v>
      </c>
      <c r="V369" s="115" t="s">
        <v>380</v>
      </c>
      <c r="W369" s="115" t="s">
        <v>381</v>
      </c>
      <c r="X369" s="115" t="s">
        <v>125</v>
      </c>
      <c r="Y369" s="115" t="s">
        <v>126</v>
      </c>
      <c r="Z369" s="117">
        <v>4</v>
      </c>
      <c r="AA369" s="115" t="s">
        <v>127</v>
      </c>
      <c r="AB369" s="115" t="s">
        <v>4074</v>
      </c>
      <c r="AC369" s="117">
        <v>1</v>
      </c>
      <c r="AD369" s="117">
        <v>1</v>
      </c>
      <c r="AE369" s="117">
        <v>1</v>
      </c>
      <c r="AF369" s="117">
        <v>1</v>
      </c>
      <c r="AG369" s="118" t="s">
        <v>4093</v>
      </c>
      <c r="AH369" s="118" t="s">
        <v>4094</v>
      </c>
      <c r="AI369" s="118" t="s">
        <v>4095</v>
      </c>
      <c r="AJ369" s="115" t="s">
        <v>4096</v>
      </c>
      <c r="AK369" s="115"/>
      <c r="AL369" s="115" t="s">
        <v>4097</v>
      </c>
      <c r="AM369" s="116">
        <v>1</v>
      </c>
      <c r="AN369" s="119">
        <v>1</v>
      </c>
      <c r="AO369" s="120" t="s">
        <v>135</v>
      </c>
      <c r="AP369" s="116">
        <v>339917174.5</v>
      </c>
      <c r="AQ369" s="119">
        <v>1</v>
      </c>
      <c r="AR369" s="120" t="s">
        <v>135</v>
      </c>
      <c r="AS369" s="116"/>
      <c r="AT369" s="121">
        <v>1</v>
      </c>
      <c r="AU369" s="120" t="s">
        <v>135</v>
      </c>
      <c r="AV369" s="117">
        <v>339917175.5</v>
      </c>
      <c r="AW369" s="121">
        <v>1</v>
      </c>
      <c r="AX369" s="120" t="s">
        <v>135</v>
      </c>
      <c r="AY369" s="122">
        <v>500000000</v>
      </c>
      <c r="AZ369" s="122">
        <v>0</v>
      </c>
      <c r="BA369" s="122">
        <v>0</v>
      </c>
      <c r="BB369" s="122">
        <v>0</v>
      </c>
      <c r="BC369" s="122">
        <v>0</v>
      </c>
      <c r="BD369" s="122">
        <v>0</v>
      </c>
      <c r="BE369" s="122">
        <v>0</v>
      </c>
      <c r="BF369" s="122">
        <v>0</v>
      </c>
      <c r="BG369" s="122">
        <v>0</v>
      </c>
      <c r="BH369" s="122">
        <v>0</v>
      </c>
      <c r="BI369" s="122">
        <v>500000000</v>
      </c>
      <c r="BJ369" s="122">
        <v>550000000</v>
      </c>
      <c r="BK369" s="122">
        <v>0</v>
      </c>
      <c r="BL369" s="122">
        <v>0</v>
      </c>
      <c r="BM369" s="122">
        <v>0</v>
      </c>
      <c r="BN369" s="122">
        <v>0</v>
      </c>
      <c r="BO369" s="122">
        <v>0</v>
      </c>
      <c r="BP369" s="122">
        <v>0</v>
      </c>
      <c r="BQ369" s="122">
        <v>0</v>
      </c>
      <c r="BR369" s="122">
        <v>0</v>
      </c>
      <c r="BS369" s="122">
        <v>0</v>
      </c>
      <c r="BT369" s="122">
        <v>550000000</v>
      </c>
      <c r="BU369" s="122">
        <v>580000000</v>
      </c>
      <c r="BV369" s="122">
        <v>0</v>
      </c>
      <c r="BW369" s="122">
        <v>0</v>
      </c>
      <c r="BX369" s="122">
        <v>0</v>
      </c>
      <c r="BY369" s="122">
        <v>0</v>
      </c>
      <c r="BZ369" s="122">
        <v>0</v>
      </c>
      <c r="CA369" s="122">
        <v>0</v>
      </c>
      <c r="CB369" s="122">
        <v>0</v>
      </c>
      <c r="CC369" s="122">
        <v>0</v>
      </c>
      <c r="CD369" s="122">
        <v>0</v>
      </c>
      <c r="CE369" s="122">
        <v>580000000</v>
      </c>
      <c r="CF369" s="122">
        <v>600000000</v>
      </c>
      <c r="CG369" s="122">
        <v>0</v>
      </c>
      <c r="CH369" s="122">
        <v>0</v>
      </c>
      <c r="CI369" s="122">
        <v>0</v>
      </c>
      <c r="CJ369" s="122">
        <v>0</v>
      </c>
      <c r="CK369" s="122">
        <v>0</v>
      </c>
      <c r="CL369" s="122">
        <v>0</v>
      </c>
      <c r="CM369" s="122">
        <v>0</v>
      </c>
      <c r="CN369" s="122">
        <v>0</v>
      </c>
      <c r="CO369" s="122">
        <v>0</v>
      </c>
      <c r="CP369" s="122">
        <v>600000000</v>
      </c>
      <c r="CQ369" s="122">
        <v>2230000000</v>
      </c>
      <c r="CR369" s="115"/>
      <c r="CS369" s="115" t="s">
        <v>4098</v>
      </c>
    </row>
    <row r="370" spans="1:97" ht="70.349999999999994" hidden="1" customHeight="1" x14ac:dyDescent="0.25">
      <c r="A370" s="114" t="s">
        <v>4099</v>
      </c>
      <c r="B370" s="115" t="s">
        <v>374</v>
      </c>
      <c r="C370" s="115" t="s">
        <v>4054</v>
      </c>
      <c r="D370" s="115" t="s">
        <v>4055</v>
      </c>
      <c r="E370" s="116" t="s">
        <v>2213</v>
      </c>
      <c r="F370" s="115" t="s">
        <v>2214</v>
      </c>
      <c r="G370" s="115" t="s">
        <v>552</v>
      </c>
      <c r="H370" s="115" t="s">
        <v>2215</v>
      </c>
      <c r="I370" s="116" t="s">
        <v>4056</v>
      </c>
      <c r="J370" s="115" t="s">
        <v>4057</v>
      </c>
      <c r="K370" s="115" t="s">
        <v>4058</v>
      </c>
      <c r="L370" s="115" t="s">
        <v>4059</v>
      </c>
      <c r="M370" s="115" t="s">
        <v>4060</v>
      </c>
      <c r="N370" s="115" t="s">
        <v>140</v>
      </c>
      <c r="O370" s="115" t="s">
        <v>141</v>
      </c>
      <c r="P370" s="115" t="s">
        <v>1042</v>
      </c>
      <c r="Q370" s="115" t="s">
        <v>1043</v>
      </c>
      <c r="R370" s="115" t="s">
        <v>144</v>
      </c>
      <c r="S370" s="115" t="s">
        <v>3048</v>
      </c>
      <c r="T370" s="115" t="s">
        <v>257</v>
      </c>
      <c r="U370" s="115" t="s">
        <v>3049</v>
      </c>
      <c r="V370" s="115" t="s">
        <v>148</v>
      </c>
      <c r="W370" s="115" t="s">
        <v>149</v>
      </c>
      <c r="X370" s="115" t="s">
        <v>125</v>
      </c>
      <c r="Y370" s="115" t="s">
        <v>126</v>
      </c>
      <c r="Z370" s="117">
        <v>300</v>
      </c>
      <c r="AA370" s="115" t="s">
        <v>186</v>
      </c>
      <c r="AB370" s="115" t="s">
        <v>4074</v>
      </c>
      <c r="AC370" s="117">
        <v>300</v>
      </c>
      <c r="AD370" s="117">
        <v>300</v>
      </c>
      <c r="AE370" s="117">
        <v>300</v>
      </c>
      <c r="AF370" s="117">
        <v>300</v>
      </c>
      <c r="AG370" s="118" t="s">
        <v>4100</v>
      </c>
      <c r="AH370" s="118" t="s">
        <v>4101</v>
      </c>
      <c r="AI370" s="118" t="s">
        <v>4102</v>
      </c>
      <c r="AJ370" s="115" t="s">
        <v>4103</v>
      </c>
      <c r="AK370" s="115"/>
      <c r="AL370" s="115" t="s">
        <v>4104</v>
      </c>
      <c r="AM370" s="116">
        <v>754</v>
      </c>
      <c r="AN370" s="119">
        <v>1</v>
      </c>
      <c r="AO370" s="120" t="s">
        <v>135</v>
      </c>
      <c r="AP370" s="116">
        <v>1814</v>
      </c>
      <c r="AQ370" s="119">
        <v>1</v>
      </c>
      <c r="AR370" s="120" t="s">
        <v>135</v>
      </c>
      <c r="AS370" s="116"/>
      <c r="AT370" s="121">
        <v>1</v>
      </c>
      <c r="AU370" s="120" t="s">
        <v>135</v>
      </c>
      <c r="AV370" s="117">
        <v>2568</v>
      </c>
      <c r="AW370" s="121">
        <v>1</v>
      </c>
      <c r="AX370" s="120" t="s">
        <v>135</v>
      </c>
      <c r="AY370" s="122">
        <v>100000000</v>
      </c>
      <c r="AZ370" s="122">
        <v>0</v>
      </c>
      <c r="BA370" s="122">
        <v>0</v>
      </c>
      <c r="BB370" s="122">
        <v>0</v>
      </c>
      <c r="BC370" s="122">
        <v>0</v>
      </c>
      <c r="BD370" s="122">
        <v>0</v>
      </c>
      <c r="BE370" s="122">
        <v>0</v>
      </c>
      <c r="BF370" s="122">
        <v>0</v>
      </c>
      <c r="BG370" s="122">
        <v>0</v>
      </c>
      <c r="BH370" s="122">
        <v>0</v>
      </c>
      <c r="BI370" s="122">
        <v>100000000</v>
      </c>
      <c r="BJ370" s="122">
        <v>90000000</v>
      </c>
      <c r="BK370" s="122">
        <v>0</v>
      </c>
      <c r="BL370" s="122">
        <v>0</v>
      </c>
      <c r="BM370" s="122">
        <v>0</v>
      </c>
      <c r="BN370" s="122">
        <v>0</v>
      </c>
      <c r="BO370" s="122">
        <v>0</v>
      </c>
      <c r="BP370" s="122">
        <v>0</v>
      </c>
      <c r="BQ370" s="122">
        <v>0</v>
      </c>
      <c r="BR370" s="122">
        <v>0</v>
      </c>
      <c r="BS370" s="122">
        <v>0</v>
      </c>
      <c r="BT370" s="122">
        <v>90000000</v>
      </c>
      <c r="BU370" s="122">
        <v>120000000</v>
      </c>
      <c r="BV370" s="122">
        <v>0</v>
      </c>
      <c r="BW370" s="122">
        <v>0</v>
      </c>
      <c r="BX370" s="122">
        <v>0</v>
      </c>
      <c r="BY370" s="122">
        <v>0</v>
      </c>
      <c r="BZ370" s="122">
        <v>0</v>
      </c>
      <c r="CA370" s="122">
        <v>0</v>
      </c>
      <c r="CB370" s="122">
        <v>0</v>
      </c>
      <c r="CC370" s="122">
        <v>0</v>
      </c>
      <c r="CD370" s="122">
        <v>0</v>
      </c>
      <c r="CE370" s="122">
        <v>120000000</v>
      </c>
      <c r="CF370" s="122">
        <v>130000000</v>
      </c>
      <c r="CG370" s="122">
        <v>0</v>
      </c>
      <c r="CH370" s="122">
        <v>0</v>
      </c>
      <c r="CI370" s="122">
        <v>0</v>
      </c>
      <c r="CJ370" s="122">
        <v>0</v>
      </c>
      <c r="CK370" s="122">
        <v>0</v>
      </c>
      <c r="CL370" s="122">
        <v>0</v>
      </c>
      <c r="CM370" s="122">
        <v>0</v>
      </c>
      <c r="CN370" s="122">
        <v>0</v>
      </c>
      <c r="CO370" s="122">
        <v>0</v>
      </c>
      <c r="CP370" s="122">
        <v>130000000</v>
      </c>
      <c r="CQ370" s="122">
        <v>440000000</v>
      </c>
      <c r="CR370" s="115"/>
      <c r="CS370" s="115"/>
    </row>
    <row r="371" spans="1:97" ht="70.349999999999994" hidden="1" customHeight="1" x14ac:dyDescent="0.25">
      <c r="A371" s="114" t="s">
        <v>4105</v>
      </c>
      <c r="B371" s="115" t="s">
        <v>444</v>
      </c>
      <c r="C371" s="115" t="s">
        <v>4054</v>
      </c>
      <c r="D371" s="115" t="s">
        <v>4055</v>
      </c>
      <c r="E371" s="116" t="s">
        <v>2213</v>
      </c>
      <c r="F371" s="115" t="s">
        <v>2214</v>
      </c>
      <c r="G371" s="115" t="s">
        <v>552</v>
      </c>
      <c r="H371" s="115" t="s">
        <v>2215</v>
      </c>
      <c r="I371" s="116" t="s">
        <v>4056</v>
      </c>
      <c r="J371" s="115" t="s">
        <v>4057</v>
      </c>
      <c r="K371" s="115" t="s">
        <v>4058</v>
      </c>
      <c r="L371" s="115" t="s">
        <v>4059</v>
      </c>
      <c r="M371" s="115" t="s">
        <v>4060</v>
      </c>
      <c r="N371" s="115" t="s">
        <v>140</v>
      </c>
      <c r="O371" s="115" t="s">
        <v>141</v>
      </c>
      <c r="P371" s="115" t="s">
        <v>1042</v>
      </c>
      <c r="Q371" s="115" t="s">
        <v>1043</v>
      </c>
      <c r="R371" s="115" t="s">
        <v>981</v>
      </c>
      <c r="S371" s="115" t="s">
        <v>4106</v>
      </c>
      <c r="T371" s="115" t="s">
        <v>981</v>
      </c>
      <c r="U371" s="115" t="s">
        <v>4107</v>
      </c>
      <c r="V371" s="115" t="s">
        <v>4108</v>
      </c>
      <c r="W371" s="115" t="s">
        <v>837</v>
      </c>
      <c r="X371" s="115" t="s">
        <v>247</v>
      </c>
      <c r="Y371" s="115" t="s">
        <v>126</v>
      </c>
      <c r="Z371" s="117">
        <v>2</v>
      </c>
      <c r="AA371" s="115" t="s">
        <v>127</v>
      </c>
      <c r="AB371" s="115" t="s">
        <v>4109</v>
      </c>
      <c r="AC371" s="117">
        <v>1</v>
      </c>
      <c r="AD371" s="117">
        <v>1</v>
      </c>
      <c r="AE371" s="117">
        <v>0</v>
      </c>
      <c r="AF371" s="117">
        <v>0</v>
      </c>
      <c r="AG371" s="118" t="s">
        <v>4110</v>
      </c>
      <c r="AH371" s="118" t="s">
        <v>4111</v>
      </c>
      <c r="AI371" s="118" t="s">
        <v>4112</v>
      </c>
      <c r="AJ371" s="115" t="s">
        <v>4113</v>
      </c>
      <c r="AK371" s="115"/>
      <c r="AL371" s="115"/>
      <c r="AM371" s="116">
        <v>1</v>
      </c>
      <c r="AN371" s="119">
        <v>1</v>
      </c>
      <c r="AO371" s="120" t="s">
        <v>135</v>
      </c>
      <c r="AP371" s="116">
        <v>2</v>
      </c>
      <c r="AQ371" s="119">
        <v>1</v>
      </c>
      <c r="AR371" s="120" t="s">
        <v>135</v>
      </c>
      <c r="AS371" s="116"/>
      <c r="AT371" s="121"/>
      <c r="AU371" s="120"/>
      <c r="AV371" s="117">
        <v>3</v>
      </c>
      <c r="AW371" s="121">
        <v>1</v>
      </c>
      <c r="AX371" s="120" t="s">
        <v>135</v>
      </c>
      <c r="AY371" s="122">
        <v>100000000</v>
      </c>
      <c r="AZ371" s="122">
        <v>200000000</v>
      </c>
      <c r="BA371" s="122">
        <v>0</v>
      </c>
      <c r="BB371" s="122">
        <v>0</v>
      </c>
      <c r="BC371" s="122">
        <v>0</v>
      </c>
      <c r="BD371" s="122">
        <v>0</v>
      </c>
      <c r="BE371" s="122">
        <v>0</v>
      </c>
      <c r="BF371" s="122">
        <v>0</v>
      </c>
      <c r="BG371" s="122">
        <v>0</v>
      </c>
      <c r="BH371" s="122">
        <v>0</v>
      </c>
      <c r="BI371" s="122">
        <v>300000000</v>
      </c>
      <c r="BJ371" s="122">
        <v>0</v>
      </c>
      <c r="BK371" s="122">
        <v>300000000</v>
      </c>
      <c r="BL371" s="122">
        <v>0</v>
      </c>
      <c r="BM371" s="122">
        <v>0</v>
      </c>
      <c r="BN371" s="122">
        <v>0</v>
      </c>
      <c r="BO371" s="122">
        <v>0</v>
      </c>
      <c r="BP371" s="122">
        <v>0</v>
      </c>
      <c r="BQ371" s="122">
        <v>0</v>
      </c>
      <c r="BR371" s="122">
        <v>0</v>
      </c>
      <c r="BS371" s="122">
        <v>0</v>
      </c>
      <c r="BT371" s="122">
        <v>300000000</v>
      </c>
      <c r="BU371" s="122">
        <v>100000000</v>
      </c>
      <c r="BV371" s="122">
        <v>0</v>
      </c>
      <c r="BW371" s="122">
        <v>0</v>
      </c>
      <c r="BX371" s="122">
        <v>0</v>
      </c>
      <c r="BY371" s="122">
        <v>0</v>
      </c>
      <c r="BZ371" s="122">
        <v>0</v>
      </c>
      <c r="CA371" s="122">
        <v>0</v>
      </c>
      <c r="CB371" s="122">
        <v>0</v>
      </c>
      <c r="CC371" s="122">
        <v>0</v>
      </c>
      <c r="CD371" s="122">
        <v>0</v>
      </c>
      <c r="CE371" s="122">
        <v>100000000</v>
      </c>
      <c r="CF371" s="122">
        <v>50000000</v>
      </c>
      <c r="CG371" s="122">
        <v>0</v>
      </c>
      <c r="CH371" s="122">
        <v>0</v>
      </c>
      <c r="CI371" s="122">
        <v>0</v>
      </c>
      <c r="CJ371" s="122">
        <v>0</v>
      </c>
      <c r="CK371" s="122">
        <v>0</v>
      </c>
      <c r="CL371" s="122">
        <v>0</v>
      </c>
      <c r="CM371" s="122">
        <v>0</v>
      </c>
      <c r="CN371" s="122">
        <v>0</v>
      </c>
      <c r="CO371" s="122">
        <v>0</v>
      </c>
      <c r="CP371" s="122">
        <v>50000000</v>
      </c>
      <c r="CQ371" s="122">
        <v>750000000</v>
      </c>
      <c r="CR371" s="115"/>
      <c r="CS371" s="115" t="s">
        <v>4114</v>
      </c>
    </row>
    <row r="372" spans="1:97" ht="70.349999999999994" hidden="1" customHeight="1" x14ac:dyDescent="0.25">
      <c r="A372" s="114" t="s">
        <v>4115</v>
      </c>
      <c r="B372" s="115" t="s">
        <v>463</v>
      </c>
      <c r="C372" s="115" t="s">
        <v>4054</v>
      </c>
      <c r="D372" s="115" t="s">
        <v>4055</v>
      </c>
      <c r="E372" s="116" t="s">
        <v>2213</v>
      </c>
      <c r="F372" s="115" t="s">
        <v>2214</v>
      </c>
      <c r="G372" s="115" t="s">
        <v>552</v>
      </c>
      <c r="H372" s="115" t="s">
        <v>2215</v>
      </c>
      <c r="I372" s="116" t="s">
        <v>4056</v>
      </c>
      <c r="J372" s="115" t="s">
        <v>4057</v>
      </c>
      <c r="K372" s="115" t="s">
        <v>4058</v>
      </c>
      <c r="L372" s="115" t="s">
        <v>4059</v>
      </c>
      <c r="M372" s="115" t="s">
        <v>4060</v>
      </c>
      <c r="N372" s="115" t="s">
        <v>140</v>
      </c>
      <c r="O372" s="115" t="s">
        <v>141</v>
      </c>
      <c r="P372" s="115" t="s">
        <v>1042</v>
      </c>
      <c r="Q372" s="115" t="s">
        <v>1043</v>
      </c>
      <c r="R372" s="115" t="s">
        <v>4116</v>
      </c>
      <c r="S372" s="115" t="s">
        <v>4117</v>
      </c>
      <c r="T372" s="115" t="s">
        <v>4118</v>
      </c>
      <c r="U372" s="115" t="s">
        <v>4119</v>
      </c>
      <c r="V372" s="115" t="s">
        <v>4120</v>
      </c>
      <c r="W372" s="115" t="s">
        <v>1049</v>
      </c>
      <c r="X372" s="115" t="s">
        <v>247</v>
      </c>
      <c r="Y372" s="115" t="s">
        <v>126</v>
      </c>
      <c r="Z372" s="117">
        <v>1</v>
      </c>
      <c r="AA372" s="115" t="s">
        <v>127</v>
      </c>
      <c r="AB372" s="115" t="s">
        <v>4074</v>
      </c>
      <c r="AC372" s="117">
        <v>0</v>
      </c>
      <c r="AD372" s="117">
        <v>1</v>
      </c>
      <c r="AE372" s="117">
        <v>0</v>
      </c>
      <c r="AF372" s="117">
        <v>0</v>
      </c>
      <c r="AG372" s="118"/>
      <c r="AH372" s="118" t="s">
        <v>4121</v>
      </c>
      <c r="AI372" s="118"/>
      <c r="AJ372" s="115"/>
      <c r="AK372" s="115"/>
      <c r="AL372" s="115"/>
      <c r="AM372" s="116"/>
      <c r="AN372" s="119"/>
      <c r="AO372" s="120"/>
      <c r="AP372" s="116">
        <v>0</v>
      </c>
      <c r="AQ372" s="119">
        <v>0</v>
      </c>
      <c r="AR372" s="120" t="s">
        <v>175</v>
      </c>
      <c r="AS372" s="116"/>
      <c r="AT372" s="121"/>
      <c r="AU372" s="120"/>
      <c r="AV372" s="117">
        <v>0</v>
      </c>
      <c r="AW372" s="121">
        <v>0</v>
      </c>
      <c r="AX372" s="120" t="s">
        <v>175</v>
      </c>
      <c r="AY372" s="122">
        <v>300000000</v>
      </c>
      <c r="AZ372" s="122">
        <v>0</v>
      </c>
      <c r="BA372" s="122">
        <v>0</v>
      </c>
      <c r="BB372" s="122">
        <v>0</v>
      </c>
      <c r="BC372" s="122">
        <v>0</v>
      </c>
      <c r="BD372" s="122">
        <v>0</v>
      </c>
      <c r="BE372" s="122">
        <v>0</v>
      </c>
      <c r="BF372" s="122">
        <v>0</v>
      </c>
      <c r="BG372" s="122">
        <v>0</v>
      </c>
      <c r="BH372" s="122">
        <v>0</v>
      </c>
      <c r="BI372" s="122">
        <v>300000000</v>
      </c>
      <c r="BJ372" s="122">
        <v>350000000</v>
      </c>
      <c r="BK372" s="122">
        <v>0</v>
      </c>
      <c r="BL372" s="122">
        <v>0</v>
      </c>
      <c r="BM372" s="122">
        <v>0</v>
      </c>
      <c r="BN372" s="122">
        <v>0</v>
      </c>
      <c r="BO372" s="122">
        <v>0</v>
      </c>
      <c r="BP372" s="122">
        <v>0</v>
      </c>
      <c r="BQ372" s="122">
        <v>0</v>
      </c>
      <c r="BR372" s="122">
        <v>0</v>
      </c>
      <c r="BS372" s="122">
        <v>0</v>
      </c>
      <c r="BT372" s="122">
        <v>350000000</v>
      </c>
      <c r="BU372" s="122">
        <v>500000000</v>
      </c>
      <c r="BV372" s="122">
        <v>0</v>
      </c>
      <c r="BW372" s="122">
        <v>0</v>
      </c>
      <c r="BX372" s="122">
        <v>0</v>
      </c>
      <c r="BY372" s="122">
        <v>0</v>
      </c>
      <c r="BZ372" s="122">
        <v>0</v>
      </c>
      <c r="CA372" s="122">
        <v>0</v>
      </c>
      <c r="CB372" s="122">
        <v>0</v>
      </c>
      <c r="CC372" s="122">
        <v>0</v>
      </c>
      <c r="CD372" s="122">
        <v>0</v>
      </c>
      <c r="CE372" s="122">
        <v>500000000</v>
      </c>
      <c r="CF372" s="122">
        <v>530000000</v>
      </c>
      <c r="CG372" s="122">
        <v>0</v>
      </c>
      <c r="CH372" s="122">
        <v>0</v>
      </c>
      <c r="CI372" s="122">
        <v>0</v>
      </c>
      <c r="CJ372" s="122">
        <v>0</v>
      </c>
      <c r="CK372" s="122">
        <v>0</v>
      </c>
      <c r="CL372" s="122">
        <v>0</v>
      </c>
      <c r="CM372" s="122">
        <v>0</v>
      </c>
      <c r="CN372" s="122">
        <v>0</v>
      </c>
      <c r="CO372" s="122">
        <v>0</v>
      </c>
      <c r="CP372" s="122">
        <v>530000000</v>
      </c>
      <c r="CQ372" s="122">
        <v>1680000000</v>
      </c>
      <c r="CR372" s="115"/>
      <c r="CS372" s="115"/>
    </row>
    <row r="373" spans="1:97" ht="70.349999999999994" hidden="1" customHeight="1" x14ac:dyDescent="0.25">
      <c r="A373" s="114" t="s">
        <v>4122</v>
      </c>
      <c r="B373" s="115" t="s">
        <v>478</v>
      </c>
      <c r="C373" s="115" t="s">
        <v>4054</v>
      </c>
      <c r="D373" s="115" t="s">
        <v>4055</v>
      </c>
      <c r="E373" s="116" t="s">
        <v>2213</v>
      </c>
      <c r="F373" s="115" t="s">
        <v>2214</v>
      </c>
      <c r="G373" s="115" t="s">
        <v>552</v>
      </c>
      <c r="H373" s="115" t="s">
        <v>2215</v>
      </c>
      <c r="I373" s="116" t="s">
        <v>4056</v>
      </c>
      <c r="J373" s="115" t="s">
        <v>4057</v>
      </c>
      <c r="K373" s="115" t="s">
        <v>4058</v>
      </c>
      <c r="L373" s="115" t="s">
        <v>4059</v>
      </c>
      <c r="M373" s="115" t="s">
        <v>4060</v>
      </c>
      <c r="N373" s="115" t="s">
        <v>140</v>
      </c>
      <c r="O373" s="115" t="s">
        <v>141</v>
      </c>
      <c r="P373" s="115" t="s">
        <v>1042</v>
      </c>
      <c r="Q373" s="115" t="s">
        <v>1043</v>
      </c>
      <c r="R373" s="115" t="s">
        <v>4123</v>
      </c>
      <c r="S373" s="115" t="s">
        <v>4124</v>
      </c>
      <c r="T373" s="115" t="s">
        <v>4125</v>
      </c>
      <c r="U373" s="115" t="s">
        <v>4126</v>
      </c>
      <c r="V373" s="115" t="s">
        <v>4127</v>
      </c>
      <c r="W373" s="115" t="s">
        <v>4128</v>
      </c>
      <c r="X373" s="115" t="s">
        <v>125</v>
      </c>
      <c r="Y373" s="115" t="s">
        <v>126</v>
      </c>
      <c r="Z373" s="117">
        <v>1086</v>
      </c>
      <c r="AA373" s="115" t="s">
        <v>127</v>
      </c>
      <c r="AB373" s="115" t="s">
        <v>4074</v>
      </c>
      <c r="AC373" s="117">
        <v>195</v>
      </c>
      <c r="AD373" s="117">
        <v>5</v>
      </c>
      <c r="AE373" s="117">
        <v>5</v>
      </c>
      <c r="AF373" s="117">
        <v>881</v>
      </c>
      <c r="AG373" s="118" t="s">
        <v>4129</v>
      </c>
      <c r="AH373" s="118" t="s">
        <v>4130</v>
      </c>
      <c r="AI373" s="118" t="s">
        <v>4131</v>
      </c>
      <c r="AJ373" s="115" t="s">
        <v>4132</v>
      </c>
      <c r="AK373" s="115"/>
      <c r="AL373" s="115" t="s">
        <v>4133</v>
      </c>
      <c r="AM373" s="116">
        <v>206</v>
      </c>
      <c r="AN373" s="119">
        <v>1</v>
      </c>
      <c r="AO373" s="120" t="s">
        <v>135</v>
      </c>
      <c r="AP373" s="116">
        <v>150</v>
      </c>
      <c r="AQ373" s="119">
        <v>1</v>
      </c>
      <c r="AR373" s="120" t="s">
        <v>135</v>
      </c>
      <c r="AS373" s="116"/>
      <c r="AT373" s="121">
        <v>1</v>
      </c>
      <c r="AU373" s="120" t="s">
        <v>135</v>
      </c>
      <c r="AV373" s="117">
        <v>356</v>
      </c>
      <c r="AW373" s="121">
        <v>0.32780847145488029</v>
      </c>
      <c r="AX373" s="120" t="s">
        <v>235</v>
      </c>
      <c r="AY373" s="122">
        <v>120000000</v>
      </c>
      <c r="AZ373" s="122">
        <v>0</v>
      </c>
      <c r="BA373" s="122">
        <v>0</v>
      </c>
      <c r="BB373" s="122">
        <v>0</v>
      </c>
      <c r="BC373" s="122">
        <v>0</v>
      </c>
      <c r="BD373" s="122">
        <v>0</v>
      </c>
      <c r="BE373" s="122">
        <v>0</v>
      </c>
      <c r="BF373" s="122">
        <v>0</v>
      </c>
      <c r="BG373" s="122">
        <v>0</v>
      </c>
      <c r="BH373" s="122">
        <v>0</v>
      </c>
      <c r="BI373" s="122">
        <v>120000000</v>
      </c>
      <c r="BJ373" s="122">
        <v>140000000</v>
      </c>
      <c r="BK373" s="122">
        <v>0</v>
      </c>
      <c r="BL373" s="122">
        <v>0</v>
      </c>
      <c r="BM373" s="122">
        <v>0</v>
      </c>
      <c r="BN373" s="122">
        <v>0</v>
      </c>
      <c r="BO373" s="122">
        <v>0</v>
      </c>
      <c r="BP373" s="122">
        <v>0</v>
      </c>
      <c r="BQ373" s="122">
        <v>0</v>
      </c>
      <c r="BR373" s="122">
        <v>0</v>
      </c>
      <c r="BS373" s="122">
        <v>0</v>
      </c>
      <c r="BT373" s="122">
        <v>140000000</v>
      </c>
      <c r="BU373" s="122">
        <v>160000000</v>
      </c>
      <c r="BV373" s="122">
        <v>0</v>
      </c>
      <c r="BW373" s="122">
        <v>0</v>
      </c>
      <c r="BX373" s="122">
        <v>0</v>
      </c>
      <c r="BY373" s="122">
        <v>0</v>
      </c>
      <c r="BZ373" s="122">
        <v>0</v>
      </c>
      <c r="CA373" s="122">
        <v>0</v>
      </c>
      <c r="CB373" s="122">
        <v>0</v>
      </c>
      <c r="CC373" s="122">
        <v>0</v>
      </c>
      <c r="CD373" s="122">
        <v>0</v>
      </c>
      <c r="CE373" s="122">
        <v>160000000</v>
      </c>
      <c r="CF373" s="122">
        <v>180000000</v>
      </c>
      <c r="CG373" s="122">
        <v>0</v>
      </c>
      <c r="CH373" s="122">
        <v>0</v>
      </c>
      <c r="CI373" s="122">
        <v>0</v>
      </c>
      <c r="CJ373" s="122">
        <v>0</v>
      </c>
      <c r="CK373" s="122">
        <v>0</v>
      </c>
      <c r="CL373" s="122">
        <v>0</v>
      </c>
      <c r="CM373" s="122">
        <v>0</v>
      </c>
      <c r="CN373" s="122">
        <v>0</v>
      </c>
      <c r="CO373" s="122">
        <v>0</v>
      </c>
      <c r="CP373" s="122">
        <v>180000000</v>
      </c>
      <c r="CQ373" s="122">
        <v>600000000</v>
      </c>
      <c r="CR373" s="115"/>
      <c r="CS373" s="115" t="s">
        <v>4134</v>
      </c>
    </row>
    <row r="374" spans="1:97" ht="70.349999999999994" hidden="1" customHeight="1" x14ac:dyDescent="0.25">
      <c r="A374" s="114" t="s">
        <v>4135</v>
      </c>
      <c r="B374" s="115" t="s">
        <v>668</v>
      </c>
      <c r="C374" s="115" t="s">
        <v>4054</v>
      </c>
      <c r="D374" s="115" t="s">
        <v>4055</v>
      </c>
      <c r="E374" s="116" t="s">
        <v>2213</v>
      </c>
      <c r="F374" s="115" t="s">
        <v>2214</v>
      </c>
      <c r="G374" s="115" t="s">
        <v>552</v>
      </c>
      <c r="H374" s="115" t="s">
        <v>2215</v>
      </c>
      <c r="I374" s="116" t="s">
        <v>4056</v>
      </c>
      <c r="J374" s="115" t="s">
        <v>4057</v>
      </c>
      <c r="K374" s="115" t="s">
        <v>4058</v>
      </c>
      <c r="L374" s="115" t="s">
        <v>4059</v>
      </c>
      <c r="M374" s="115" t="s">
        <v>4060</v>
      </c>
      <c r="N374" s="115" t="s">
        <v>140</v>
      </c>
      <c r="O374" s="115" t="s">
        <v>141</v>
      </c>
      <c r="P374" s="115" t="s">
        <v>1042</v>
      </c>
      <c r="Q374" s="115" t="s">
        <v>2287</v>
      </c>
      <c r="R374" s="115" t="s">
        <v>2286</v>
      </c>
      <c r="S374" s="115" t="s">
        <v>4136</v>
      </c>
      <c r="T374" s="115" t="s">
        <v>4137</v>
      </c>
      <c r="U374" s="115" t="s">
        <v>4138</v>
      </c>
      <c r="V374" s="115" t="s">
        <v>4139</v>
      </c>
      <c r="W374" s="115" t="s">
        <v>2037</v>
      </c>
      <c r="X374" s="115" t="s">
        <v>125</v>
      </c>
      <c r="Y374" s="115" t="s">
        <v>126</v>
      </c>
      <c r="Z374" s="117">
        <v>2</v>
      </c>
      <c r="AA374" s="115" t="s">
        <v>127</v>
      </c>
      <c r="AB374" s="115" t="s">
        <v>4140</v>
      </c>
      <c r="AC374" s="117">
        <v>1</v>
      </c>
      <c r="AD374" s="117">
        <v>1</v>
      </c>
      <c r="AE374" s="117">
        <v>0</v>
      </c>
      <c r="AF374" s="117">
        <v>0</v>
      </c>
      <c r="AG374" s="118" t="s">
        <v>4141</v>
      </c>
      <c r="AH374" s="118" t="s">
        <v>4142</v>
      </c>
      <c r="AI374" s="118" t="s">
        <v>4143</v>
      </c>
      <c r="AJ374" s="115"/>
      <c r="AK374" s="115"/>
      <c r="AL374" s="115"/>
      <c r="AM374" s="116">
        <v>1</v>
      </c>
      <c r="AN374" s="119">
        <v>1</v>
      </c>
      <c r="AO374" s="120" t="s">
        <v>135</v>
      </c>
      <c r="AP374" s="116">
        <v>1</v>
      </c>
      <c r="AQ374" s="119">
        <v>1</v>
      </c>
      <c r="AR374" s="120" t="s">
        <v>135</v>
      </c>
      <c r="AS374" s="116"/>
      <c r="AT374" s="121"/>
      <c r="AU374" s="120"/>
      <c r="AV374" s="117">
        <v>2</v>
      </c>
      <c r="AW374" s="121">
        <v>1</v>
      </c>
      <c r="AX374" s="120" t="s">
        <v>135</v>
      </c>
      <c r="AY374" s="122"/>
      <c r="AZ374" s="122"/>
      <c r="BA374" s="122"/>
      <c r="BB374" s="122"/>
      <c r="BC374" s="122"/>
      <c r="BD374" s="122"/>
      <c r="BE374" s="122"/>
      <c r="BF374" s="122"/>
      <c r="BG374" s="122"/>
      <c r="BH374" s="122"/>
      <c r="BI374" s="122">
        <v>0</v>
      </c>
      <c r="BJ374" s="122">
        <v>0</v>
      </c>
      <c r="BK374" s="122">
        <v>0</v>
      </c>
      <c r="BL374" s="122">
        <v>0</v>
      </c>
      <c r="BM374" s="122">
        <v>0</v>
      </c>
      <c r="BN374" s="122">
        <v>0</v>
      </c>
      <c r="BO374" s="122">
        <v>0</v>
      </c>
      <c r="BP374" s="122">
        <v>0</v>
      </c>
      <c r="BQ374" s="122">
        <v>0</v>
      </c>
      <c r="BR374" s="122">
        <v>0</v>
      </c>
      <c r="BS374" s="122">
        <v>0</v>
      </c>
      <c r="BT374" s="122">
        <v>0</v>
      </c>
      <c r="BU374" s="122">
        <v>0</v>
      </c>
      <c r="BV374" s="122">
        <v>0</v>
      </c>
      <c r="BW374" s="122">
        <v>0</v>
      </c>
      <c r="BX374" s="122">
        <v>0</v>
      </c>
      <c r="BY374" s="122">
        <v>0</v>
      </c>
      <c r="BZ374" s="122">
        <v>0</v>
      </c>
      <c r="CA374" s="122">
        <v>0</v>
      </c>
      <c r="CB374" s="122">
        <v>0</v>
      </c>
      <c r="CC374" s="122">
        <v>0</v>
      </c>
      <c r="CD374" s="122">
        <v>0</v>
      </c>
      <c r="CE374" s="122">
        <v>0</v>
      </c>
      <c r="CF374" s="122">
        <v>0</v>
      </c>
      <c r="CG374" s="122">
        <v>0</v>
      </c>
      <c r="CH374" s="122">
        <v>0</v>
      </c>
      <c r="CI374" s="122">
        <v>0</v>
      </c>
      <c r="CJ374" s="122">
        <v>0</v>
      </c>
      <c r="CK374" s="122">
        <v>0</v>
      </c>
      <c r="CL374" s="122">
        <v>0</v>
      </c>
      <c r="CM374" s="122">
        <v>0</v>
      </c>
      <c r="CN374" s="122">
        <v>0</v>
      </c>
      <c r="CO374" s="122">
        <v>0</v>
      </c>
      <c r="CP374" s="122">
        <v>0</v>
      </c>
      <c r="CQ374" s="122">
        <v>0</v>
      </c>
      <c r="CR374" s="115" t="s">
        <v>4144</v>
      </c>
      <c r="CS374" s="115" t="s">
        <v>4144</v>
      </c>
    </row>
    <row r="375" spans="1:97" ht="70.349999999999994" hidden="1" customHeight="1" x14ac:dyDescent="0.25">
      <c r="A375" s="114" t="s">
        <v>4145</v>
      </c>
      <c r="B375" s="115" t="s">
        <v>113</v>
      </c>
      <c r="C375" s="115" t="s">
        <v>4054</v>
      </c>
      <c r="D375" s="115" t="s">
        <v>4146</v>
      </c>
      <c r="E375" s="116" t="s">
        <v>2213</v>
      </c>
      <c r="F375" s="115" t="s">
        <v>2214</v>
      </c>
      <c r="G375" s="115" t="s">
        <v>552</v>
      </c>
      <c r="H375" s="115" t="s">
        <v>2215</v>
      </c>
      <c r="I375" s="116" t="s">
        <v>4056</v>
      </c>
      <c r="J375" s="115" t="s">
        <v>4147</v>
      </c>
      <c r="K375" s="115" t="s">
        <v>4058</v>
      </c>
      <c r="L375" s="115" t="s">
        <v>4148</v>
      </c>
      <c r="M375" s="115" t="s">
        <v>4149</v>
      </c>
      <c r="N375" s="115" t="s">
        <v>140</v>
      </c>
      <c r="O375" s="115" t="s">
        <v>141</v>
      </c>
      <c r="P375" s="115" t="s">
        <v>1042</v>
      </c>
      <c r="Q375" s="115" t="s">
        <v>1043</v>
      </c>
      <c r="R375" s="115" t="s">
        <v>4150</v>
      </c>
      <c r="S375" s="115" t="s">
        <v>4151</v>
      </c>
      <c r="T375" s="115" t="s">
        <v>4152</v>
      </c>
      <c r="U375" s="115" t="s">
        <v>4153</v>
      </c>
      <c r="V375" s="115" t="s">
        <v>4154</v>
      </c>
      <c r="W375" s="115" t="s">
        <v>1049</v>
      </c>
      <c r="X375" s="115" t="s">
        <v>125</v>
      </c>
      <c r="Y375" s="115" t="s">
        <v>126</v>
      </c>
      <c r="Z375" s="117">
        <v>1</v>
      </c>
      <c r="AA375" s="115" t="s">
        <v>127</v>
      </c>
      <c r="AB375" s="115" t="s">
        <v>2994</v>
      </c>
      <c r="AC375" s="117">
        <v>0</v>
      </c>
      <c r="AD375" s="117">
        <v>0</v>
      </c>
      <c r="AE375" s="117">
        <v>1</v>
      </c>
      <c r="AF375" s="117">
        <v>0</v>
      </c>
      <c r="AG375" s="118"/>
      <c r="AH375" s="118"/>
      <c r="AI375" s="118"/>
      <c r="AJ375" s="115" t="s">
        <v>4155</v>
      </c>
      <c r="AK375" s="115"/>
      <c r="AL375" s="115"/>
      <c r="AM375" s="116"/>
      <c r="AN375" s="119"/>
      <c r="AO375" s="120"/>
      <c r="AP375" s="116"/>
      <c r="AQ375" s="119"/>
      <c r="AR375" s="120"/>
      <c r="AS375" s="116"/>
      <c r="AT375" s="121">
        <v>0</v>
      </c>
      <c r="AU375" s="120" t="s">
        <v>175</v>
      </c>
      <c r="AV375" s="117">
        <v>0</v>
      </c>
      <c r="AW375" s="121">
        <v>0</v>
      </c>
      <c r="AX375" s="120" t="s">
        <v>175</v>
      </c>
      <c r="AY375" s="122">
        <v>60000000</v>
      </c>
      <c r="AZ375" s="122">
        <v>0</v>
      </c>
      <c r="BA375" s="122">
        <v>0</v>
      </c>
      <c r="BB375" s="122">
        <v>0</v>
      </c>
      <c r="BC375" s="122">
        <v>0</v>
      </c>
      <c r="BD375" s="122">
        <v>0</v>
      </c>
      <c r="BE375" s="122">
        <v>0</v>
      </c>
      <c r="BF375" s="122">
        <v>0</v>
      </c>
      <c r="BG375" s="122">
        <v>0</v>
      </c>
      <c r="BH375" s="122">
        <v>0</v>
      </c>
      <c r="BI375" s="122">
        <v>60000000</v>
      </c>
      <c r="BJ375" s="122">
        <v>70000000</v>
      </c>
      <c r="BK375" s="122">
        <v>0</v>
      </c>
      <c r="BL375" s="122">
        <v>0</v>
      </c>
      <c r="BM375" s="122">
        <v>0</v>
      </c>
      <c r="BN375" s="122">
        <v>0</v>
      </c>
      <c r="BO375" s="122">
        <v>0</v>
      </c>
      <c r="BP375" s="122">
        <v>0</v>
      </c>
      <c r="BQ375" s="122">
        <v>0</v>
      </c>
      <c r="BR375" s="122">
        <v>0</v>
      </c>
      <c r="BS375" s="122">
        <v>0</v>
      </c>
      <c r="BT375" s="122">
        <v>70000000</v>
      </c>
      <c r="BU375" s="122">
        <v>80000000</v>
      </c>
      <c r="BV375" s="122">
        <v>0</v>
      </c>
      <c r="BW375" s="122">
        <v>0</v>
      </c>
      <c r="BX375" s="122">
        <v>0</v>
      </c>
      <c r="BY375" s="122">
        <v>0</v>
      </c>
      <c r="BZ375" s="122">
        <v>0</v>
      </c>
      <c r="CA375" s="122">
        <v>0</v>
      </c>
      <c r="CB375" s="122">
        <v>0</v>
      </c>
      <c r="CC375" s="122">
        <v>0</v>
      </c>
      <c r="CD375" s="122">
        <v>0</v>
      </c>
      <c r="CE375" s="122">
        <v>80000000</v>
      </c>
      <c r="CF375" s="122">
        <v>90000000</v>
      </c>
      <c r="CG375" s="122">
        <v>0</v>
      </c>
      <c r="CH375" s="122">
        <v>0</v>
      </c>
      <c r="CI375" s="122">
        <v>0</v>
      </c>
      <c r="CJ375" s="122">
        <v>0</v>
      </c>
      <c r="CK375" s="122">
        <v>0</v>
      </c>
      <c r="CL375" s="122">
        <v>0</v>
      </c>
      <c r="CM375" s="122">
        <v>0</v>
      </c>
      <c r="CN375" s="122">
        <v>0</v>
      </c>
      <c r="CO375" s="122">
        <v>0</v>
      </c>
      <c r="CP375" s="122">
        <v>90000000</v>
      </c>
      <c r="CQ375" s="122">
        <v>300000000</v>
      </c>
      <c r="CR375" s="115"/>
      <c r="CS375" s="115" t="s">
        <v>4156</v>
      </c>
    </row>
    <row r="376" spans="1:97" ht="70.349999999999994" hidden="1" customHeight="1" x14ac:dyDescent="0.25">
      <c r="A376" s="114" t="s">
        <v>4157</v>
      </c>
      <c r="B376" s="115" t="s">
        <v>103</v>
      </c>
      <c r="C376" s="115" t="s">
        <v>4054</v>
      </c>
      <c r="D376" s="115" t="s">
        <v>4158</v>
      </c>
      <c r="E376" s="116" t="s">
        <v>1454</v>
      </c>
      <c r="F376" s="115" t="s">
        <v>2214</v>
      </c>
      <c r="G376" s="115" t="s">
        <v>552</v>
      </c>
      <c r="H376" s="115" t="s">
        <v>2215</v>
      </c>
      <c r="I376" s="116" t="s">
        <v>1598</v>
      </c>
      <c r="J376" s="115" t="s">
        <v>4147</v>
      </c>
      <c r="K376" s="115" t="s">
        <v>4058</v>
      </c>
      <c r="L376" s="115" t="s">
        <v>4148</v>
      </c>
      <c r="M376" s="115" t="s">
        <v>4149</v>
      </c>
      <c r="N376" s="115" t="s">
        <v>140</v>
      </c>
      <c r="O376" s="115" t="s">
        <v>141</v>
      </c>
      <c r="P376" s="115" t="s">
        <v>1042</v>
      </c>
      <c r="Q376" s="115" t="s">
        <v>1043</v>
      </c>
      <c r="R376" s="115" t="s">
        <v>874</v>
      </c>
      <c r="S376" s="115" t="s">
        <v>2989</v>
      </c>
      <c r="T376" s="115" t="s">
        <v>2990</v>
      </c>
      <c r="U376" s="115" t="s">
        <v>2991</v>
      </c>
      <c r="V376" s="115" t="s">
        <v>2992</v>
      </c>
      <c r="W376" s="115" t="s">
        <v>2993</v>
      </c>
      <c r="X376" s="115" t="s">
        <v>125</v>
      </c>
      <c r="Y376" s="115" t="s">
        <v>126</v>
      </c>
      <c r="Z376" s="117">
        <v>30</v>
      </c>
      <c r="AA376" s="115" t="s">
        <v>127</v>
      </c>
      <c r="AB376" s="115" t="s">
        <v>4159</v>
      </c>
      <c r="AC376" s="117">
        <v>6</v>
      </c>
      <c r="AD376" s="117">
        <v>10</v>
      </c>
      <c r="AE376" s="117">
        <v>9</v>
      </c>
      <c r="AF376" s="117">
        <v>5</v>
      </c>
      <c r="AG376" s="118" t="s">
        <v>4160</v>
      </c>
      <c r="AH376" s="118" t="s">
        <v>4161</v>
      </c>
      <c r="AI376" s="118" t="s">
        <v>4162</v>
      </c>
      <c r="AJ376" s="115" t="s">
        <v>4163</v>
      </c>
      <c r="AK376" s="115" t="s">
        <v>4164</v>
      </c>
      <c r="AL376" s="115" t="s">
        <v>4165</v>
      </c>
      <c r="AM376" s="116">
        <v>28</v>
      </c>
      <c r="AN376" s="119">
        <v>1</v>
      </c>
      <c r="AO376" s="120" t="s">
        <v>135</v>
      </c>
      <c r="AP376" s="116">
        <v>103</v>
      </c>
      <c r="AQ376" s="119">
        <v>1</v>
      </c>
      <c r="AR376" s="120" t="s">
        <v>135</v>
      </c>
      <c r="AS376" s="116">
        <v>28</v>
      </c>
      <c r="AT376" s="121">
        <v>1</v>
      </c>
      <c r="AU376" s="120" t="s">
        <v>135</v>
      </c>
      <c r="AV376" s="117">
        <v>159</v>
      </c>
      <c r="AW376" s="121">
        <v>1</v>
      </c>
      <c r="AX376" s="120" t="s">
        <v>135</v>
      </c>
      <c r="AY376" s="122">
        <v>200000000</v>
      </c>
      <c r="AZ376" s="122">
        <v>0</v>
      </c>
      <c r="BA376" s="122">
        <v>0</v>
      </c>
      <c r="BB376" s="122">
        <v>0</v>
      </c>
      <c r="BC376" s="122">
        <v>0</v>
      </c>
      <c r="BD376" s="122">
        <v>0</v>
      </c>
      <c r="BE376" s="122">
        <v>0</v>
      </c>
      <c r="BF376" s="122">
        <v>0</v>
      </c>
      <c r="BG376" s="122">
        <v>0</v>
      </c>
      <c r="BH376" s="122">
        <v>0</v>
      </c>
      <c r="BI376" s="122">
        <v>200000000</v>
      </c>
      <c r="BJ376" s="122">
        <v>220000000</v>
      </c>
      <c r="BK376" s="122">
        <v>0</v>
      </c>
      <c r="BL376" s="122">
        <v>0</v>
      </c>
      <c r="BM376" s="122">
        <v>0</v>
      </c>
      <c r="BN376" s="122">
        <v>0</v>
      </c>
      <c r="BO376" s="122">
        <v>0</v>
      </c>
      <c r="BP376" s="122">
        <v>0</v>
      </c>
      <c r="BQ376" s="122">
        <v>0</v>
      </c>
      <c r="BR376" s="122">
        <v>0</v>
      </c>
      <c r="BS376" s="122">
        <v>0</v>
      </c>
      <c r="BT376" s="122">
        <v>220000000</v>
      </c>
      <c r="BU376" s="122">
        <v>240000000</v>
      </c>
      <c r="BV376" s="122">
        <v>0</v>
      </c>
      <c r="BW376" s="122">
        <v>0</v>
      </c>
      <c r="BX376" s="122">
        <v>0</v>
      </c>
      <c r="BY376" s="122">
        <v>0</v>
      </c>
      <c r="BZ376" s="122">
        <v>0</v>
      </c>
      <c r="CA376" s="122">
        <v>0</v>
      </c>
      <c r="CB376" s="122">
        <v>0</v>
      </c>
      <c r="CC376" s="122">
        <v>0</v>
      </c>
      <c r="CD376" s="122">
        <v>0</v>
      </c>
      <c r="CE376" s="122">
        <v>240000000</v>
      </c>
      <c r="CF376" s="122">
        <v>260000000</v>
      </c>
      <c r="CG376" s="122">
        <v>0</v>
      </c>
      <c r="CH376" s="122">
        <v>0</v>
      </c>
      <c r="CI376" s="122">
        <v>0</v>
      </c>
      <c r="CJ376" s="122">
        <v>0</v>
      </c>
      <c r="CK376" s="122">
        <v>0</v>
      </c>
      <c r="CL376" s="122">
        <v>0</v>
      </c>
      <c r="CM376" s="122">
        <v>0</v>
      </c>
      <c r="CN376" s="122">
        <v>0</v>
      </c>
      <c r="CO376" s="122">
        <v>0</v>
      </c>
      <c r="CP376" s="122">
        <v>260000000</v>
      </c>
      <c r="CQ376" s="122">
        <v>920000000</v>
      </c>
      <c r="CR376" s="115"/>
      <c r="CS376" s="115" t="s">
        <v>4166</v>
      </c>
    </row>
    <row r="377" spans="1:97" ht="70.349999999999994" hidden="1" customHeight="1" x14ac:dyDescent="0.25">
      <c r="A377" s="114" t="s">
        <v>4167</v>
      </c>
      <c r="B377" s="115" t="s">
        <v>139</v>
      </c>
      <c r="C377" s="115" t="s">
        <v>4054</v>
      </c>
      <c r="D377" s="115" t="s">
        <v>4158</v>
      </c>
      <c r="E377" s="116" t="s">
        <v>1454</v>
      </c>
      <c r="F377" s="115" t="s">
        <v>2214</v>
      </c>
      <c r="G377" s="115" t="s">
        <v>552</v>
      </c>
      <c r="H377" s="115" t="s">
        <v>2215</v>
      </c>
      <c r="I377" s="116" t="s">
        <v>1598</v>
      </c>
      <c r="J377" s="115" t="s">
        <v>4147</v>
      </c>
      <c r="K377" s="115" t="s">
        <v>4058</v>
      </c>
      <c r="L377" s="115" t="s">
        <v>4148</v>
      </c>
      <c r="M377" s="115" t="s">
        <v>4149</v>
      </c>
      <c r="N377" s="115" t="s">
        <v>140</v>
      </c>
      <c r="O377" s="115" t="s">
        <v>141</v>
      </c>
      <c r="P377" s="115" t="s">
        <v>1042</v>
      </c>
      <c r="Q377" s="115" t="s">
        <v>1043</v>
      </c>
      <c r="R377" s="115" t="s">
        <v>981</v>
      </c>
      <c r="S377" s="115" t="s">
        <v>4106</v>
      </c>
      <c r="T377" s="115" t="s">
        <v>981</v>
      </c>
      <c r="U377" s="115" t="s">
        <v>4107</v>
      </c>
      <c r="V377" s="115" t="s">
        <v>4108</v>
      </c>
      <c r="W377" s="115" t="s">
        <v>837</v>
      </c>
      <c r="X377" s="115" t="s">
        <v>247</v>
      </c>
      <c r="Y377" s="115" t="s">
        <v>126</v>
      </c>
      <c r="Z377" s="117">
        <v>25</v>
      </c>
      <c r="AA377" s="115" t="s">
        <v>127</v>
      </c>
      <c r="AB377" s="115" t="s">
        <v>2994</v>
      </c>
      <c r="AC377" s="117">
        <v>0</v>
      </c>
      <c r="AD377" s="117">
        <v>16</v>
      </c>
      <c r="AE377" s="117">
        <v>9</v>
      </c>
      <c r="AF377" s="117">
        <v>0</v>
      </c>
      <c r="AG377" s="118"/>
      <c r="AH377" s="118" t="s">
        <v>4168</v>
      </c>
      <c r="AI377" s="118" t="s">
        <v>4169</v>
      </c>
      <c r="AJ377" s="115"/>
      <c r="AK377" s="115"/>
      <c r="AL377" s="115"/>
      <c r="AM377" s="116"/>
      <c r="AN377" s="119"/>
      <c r="AO377" s="120"/>
      <c r="AP377" s="116">
        <v>11</v>
      </c>
      <c r="AQ377" s="119">
        <v>0.6875</v>
      </c>
      <c r="AR377" s="120" t="s">
        <v>174</v>
      </c>
      <c r="AS377" s="116"/>
      <c r="AT377" s="121">
        <v>0</v>
      </c>
      <c r="AU377" s="120" t="s">
        <v>175</v>
      </c>
      <c r="AV377" s="117">
        <v>11</v>
      </c>
      <c r="AW377" s="121">
        <v>0.44</v>
      </c>
      <c r="AX377" s="120" t="s">
        <v>235</v>
      </c>
      <c r="AY377" s="122">
        <v>120000000</v>
      </c>
      <c r="AZ377" s="122">
        <v>0</v>
      </c>
      <c r="BA377" s="122">
        <v>0</v>
      </c>
      <c r="BB377" s="122">
        <v>0</v>
      </c>
      <c r="BC377" s="122">
        <v>0</v>
      </c>
      <c r="BD377" s="122">
        <v>0</v>
      </c>
      <c r="BE377" s="122">
        <v>0</v>
      </c>
      <c r="BF377" s="122">
        <v>0</v>
      </c>
      <c r="BG377" s="122">
        <v>0</v>
      </c>
      <c r="BH377" s="122">
        <v>0</v>
      </c>
      <c r="BI377" s="122">
        <v>120000000</v>
      </c>
      <c r="BJ377" s="122">
        <v>0</v>
      </c>
      <c r="BK377" s="122">
        <v>0</v>
      </c>
      <c r="BL377" s="122">
        <v>0</v>
      </c>
      <c r="BM377" s="122">
        <v>0</v>
      </c>
      <c r="BN377" s="122">
        <v>0</v>
      </c>
      <c r="BO377" s="122">
        <v>0</v>
      </c>
      <c r="BP377" s="122">
        <v>0</v>
      </c>
      <c r="BQ377" s="122">
        <v>0</v>
      </c>
      <c r="BR377" s="122">
        <v>0</v>
      </c>
      <c r="BS377" s="122">
        <v>0</v>
      </c>
      <c r="BT377" s="122">
        <v>0</v>
      </c>
      <c r="BU377" s="122">
        <v>0</v>
      </c>
      <c r="BV377" s="122">
        <v>0</v>
      </c>
      <c r="BW377" s="122">
        <v>0</v>
      </c>
      <c r="BX377" s="122">
        <v>0</v>
      </c>
      <c r="BY377" s="122">
        <v>0</v>
      </c>
      <c r="BZ377" s="122">
        <v>0</v>
      </c>
      <c r="CA377" s="122">
        <v>0</v>
      </c>
      <c r="CB377" s="122">
        <v>0</v>
      </c>
      <c r="CC377" s="122">
        <v>0</v>
      </c>
      <c r="CD377" s="122">
        <v>0</v>
      </c>
      <c r="CE377" s="122">
        <v>0</v>
      </c>
      <c r="CF377" s="122">
        <v>0</v>
      </c>
      <c r="CG377" s="122">
        <v>0</v>
      </c>
      <c r="CH377" s="122">
        <v>0</v>
      </c>
      <c r="CI377" s="122">
        <v>0</v>
      </c>
      <c r="CJ377" s="122">
        <v>0</v>
      </c>
      <c r="CK377" s="122">
        <v>0</v>
      </c>
      <c r="CL377" s="122">
        <v>0</v>
      </c>
      <c r="CM377" s="122">
        <v>0</v>
      </c>
      <c r="CN377" s="122">
        <v>0</v>
      </c>
      <c r="CO377" s="122">
        <v>0</v>
      </c>
      <c r="CP377" s="122">
        <v>0</v>
      </c>
      <c r="CQ377" s="122">
        <v>120000000</v>
      </c>
      <c r="CR377" s="115"/>
      <c r="CS377" s="115" t="s">
        <v>4170</v>
      </c>
    </row>
    <row r="378" spans="1:97" ht="70.349999999999994" hidden="1" customHeight="1" x14ac:dyDescent="0.25">
      <c r="A378" s="114" t="s">
        <v>4171</v>
      </c>
      <c r="B378" s="115" t="s">
        <v>179</v>
      </c>
      <c r="C378" s="115" t="s">
        <v>4054</v>
      </c>
      <c r="D378" s="115" t="s">
        <v>4158</v>
      </c>
      <c r="E378" s="116" t="s">
        <v>1454</v>
      </c>
      <c r="F378" s="115" t="s">
        <v>2214</v>
      </c>
      <c r="G378" s="115" t="s">
        <v>552</v>
      </c>
      <c r="H378" s="115" t="s">
        <v>2215</v>
      </c>
      <c r="I378" s="116" t="s">
        <v>1598</v>
      </c>
      <c r="J378" s="115" t="s">
        <v>4147</v>
      </c>
      <c r="K378" s="115" t="s">
        <v>4058</v>
      </c>
      <c r="L378" s="115" t="s">
        <v>4148</v>
      </c>
      <c r="M378" s="115" t="s">
        <v>4149</v>
      </c>
      <c r="N378" s="115" t="s">
        <v>140</v>
      </c>
      <c r="O378" s="115" t="s">
        <v>141</v>
      </c>
      <c r="P378" s="115" t="s">
        <v>1042</v>
      </c>
      <c r="Q378" s="115" t="s">
        <v>1043</v>
      </c>
      <c r="R378" s="115" t="s">
        <v>785</v>
      </c>
      <c r="S378" s="115" t="s">
        <v>4172</v>
      </c>
      <c r="T378" s="115" t="s">
        <v>3247</v>
      </c>
      <c r="U378" s="115" t="s">
        <v>4173</v>
      </c>
      <c r="V378" s="115" t="s">
        <v>2870</v>
      </c>
      <c r="W378" s="115" t="s">
        <v>1292</v>
      </c>
      <c r="X378" s="115" t="s">
        <v>125</v>
      </c>
      <c r="Y378" s="115" t="s">
        <v>126</v>
      </c>
      <c r="Z378" s="117">
        <v>5</v>
      </c>
      <c r="AA378" s="115" t="s">
        <v>127</v>
      </c>
      <c r="AB378" s="115" t="s">
        <v>2994</v>
      </c>
      <c r="AC378" s="117">
        <v>0</v>
      </c>
      <c r="AD378" s="117">
        <v>2</v>
      </c>
      <c r="AE378" s="117">
        <v>2</v>
      </c>
      <c r="AF378" s="117">
        <v>1</v>
      </c>
      <c r="AG378" s="118"/>
      <c r="AH378" s="118" t="s">
        <v>4174</v>
      </c>
      <c r="AI378" s="118"/>
      <c r="AJ378" s="115" t="s">
        <v>4175</v>
      </c>
      <c r="AK378" s="115"/>
      <c r="AL378" s="115" t="s">
        <v>4176</v>
      </c>
      <c r="AM378" s="116"/>
      <c r="AN378" s="119"/>
      <c r="AO378" s="120"/>
      <c r="AP378" s="116">
        <v>0</v>
      </c>
      <c r="AQ378" s="119">
        <v>0</v>
      </c>
      <c r="AR378" s="120" t="s">
        <v>175</v>
      </c>
      <c r="AS378" s="116"/>
      <c r="AT378" s="121">
        <v>0</v>
      </c>
      <c r="AU378" s="120" t="s">
        <v>175</v>
      </c>
      <c r="AV378" s="117">
        <v>0</v>
      </c>
      <c r="AW378" s="121">
        <v>0</v>
      </c>
      <c r="AX378" s="120" t="s">
        <v>175</v>
      </c>
      <c r="AY378" s="122">
        <v>0</v>
      </c>
      <c r="AZ378" s="122">
        <v>0</v>
      </c>
      <c r="BA378" s="122">
        <v>0</v>
      </c>
      <c r="BB378" s="122">
        <v>0</v>
      </c>
      <c r="BC378" s="122">
        <v>0</v>
      </c>
      <c r="BD378" s="122">
        <v>0</v>
      </c>
      <c r="BE378" s="122">
        <v>0</v>
      </c>
      <c r="BF378" s="122">
        <v>0</v>
      </c>
      <c r="BG378" s="122">
        <v>2000000000</v>
      </c>
      <c r="BH378" s="122">
        <v>0</v>
      </c>
      <c r="BI378" s="122">
        <v>2000000000</v>
      </c>
      <c r="BJ378" s="122">
        <v>0</v>
      </c>
      <c r="BK378" s="122">
        <v>0</v>
      </c>
      <c r="BL378" s="122">
        <v>0</v>
      </c>
      <c r="BM378" s="122">
        <v>0</v>
      </c>
      <c r="BN378" s="122">
        <v>0</v>
      </c>
      <c r="BO378" s="122">
        <v>0</v>
      </c>
      <c r="BP378" s="122">
        <v>0</v>
      </c>
      <c r="BQ378" s="122">
        <v>0</v>
      </c>
      <c r="BR378" s="122">
        <v>0</v>
      </c>
      <c r="BS378" s="122">
        <v>0</v>
      </c>
      <c r="BT378" s="122">
        <v>0</v>
      </c>
      <c r="BU378" s="122">
        <v>0</v>
      </c>
      <c r="BV378" s="122">
        <v>0</v>
      </c>
      <c r="BW378" s="122">
        <v>0</v>
      </c>
      <c r="BX378" s="122">
        <v>0</v>
      </c>
      <c r="BY378" s="122">
        <v>0</v>
      </c>
      <c r="BZ378" s="122">
        <v>0</v>
      </c>
      <c r="CA378" s="122">
        <v>0</v>
      </c>
      <c r="CB378" s="122">
        <v>0</v>
      </c>
      <c r="CC378" s="122">
        <v>0</v>
      </c>
      <c r="CD378" s="122">
        <v>0</v>
      </c>
      <c r="CE378" s="122">
        <v>0</v>
      </c>
      <c r="CF378" s="122">
        <v>0</v>
      </c>
      <c r="CG378" s="122">
        <v>0</v>
      </c>
      <c r="CH378" s="122">
        <v>0</v>
      </c>
      <c r="CI378" s="122">
        <v>0</v>
      </c>
      <c r="CJ378" s="122">
        <v>0</v>
      </c>
      <c r="CK378" s="122">
        <v>0</v>
      </c>
      <c r="CL378" s="122">
        <v>0</v>
      </c>
      <c r="CM378" s="122">
        <v>0</v>
      </c>
      <c r="CN378" s="122">
        <v>0</v>
      </c>
      <c r="CO378" s="122">
        <v>0</v>
      </c>
      <c r="CP378" s="122">
        <v>0</v>
      </c>
      <c r="CQ378" s="122">
        <v>2000000000</v>
      </c>
      <c r="CR378" s="115"/>
      <c r="CS378" s="115" t="s">
        <v>4177</v>
      </c>
    </row>
    <row r="379" spans="1:97" ht="70.349999999999994" hidden="1" customHeight="1" x14ac:dyDescent="0.25">
      <c r="A379" s="114" t="s">
        <v>4178</v>
      </c>
      <c r="B379" s="115" t="s">
        <v>254</v>
      </c>
      <c r="C379" s="115" t="s">
        <v>4054</v>
      </c>
      <c r="D379" s="115" t="s">
        <v>4158</v>
      </c>
      <c r="E379" s="116" t="s">
        <v>1454</v>
      </c>
      <c r="F379" s="115" t="s">
        <v>2214</v>
      </c>
      <c r="G379" s="115" t="s">
        <v>552</v>
      </c>
      <c r="H379" s="115" t="s">
        <v>2215</v>
      </c>
      <c r="I379" s="116" t="s">
        <v>1598</v>
      </c>
      <c r="J379" s="115" t="s">
        <v>4147</v>
      </c>
      <c r="K379" s="115" t="s">
        <v>4058</v>
      </c>
      <c r="L379" s="115" t="s">
        <v>4148</v>
      </c>
      <c r="M379" s="115" t="s">
        <v>4149</v>
      </c>
      <c r="N379" s="115" t="s">
        <v>140</v>
      </c>
      <c r="O379" s="115" t="s">
        <v>141</v>
      </c>
      <c r="P379" s="115" t="s">
        <v>1042</v>
      </c>
      <c r="Q379" s="115" t="s">
        <v>1043</v>
      </c>
      <c r="R379" s="115" t="s">
        <v>241</v>
      </c>
      <c r="S379" s="115" t="s">
        <v>2239</v>
      </c>
      <c r="T379" s="115" t="s">
        <v>1487</v>
      </c>
      <c r="U379" s="115" t="s">
        <v>2240</v>
      </c>
      <c r="V379" s="115" t="s">
        <v>1489</v>
      </c>
      <c r="W379" s="115" t="s">
        <v>1490</v>
      </c>
      <c r="X379" s="115" t="s">
        <v>247</v>
      </c>
      <c r="Y379" s="115" t="s">
        <v>126</v>
      </c>
      <c r="Z379" s="117">
        <v>2</v>
      </c>
      <c r="AA379" s="115" t="s">
        <v>127</v>
      </c>
      <c r="AB379" s="115" t="s">
        <v>2994</v>
      </c>
      <c r="AC379" s="117">
        <v>0</v>
      </c>
      <c r="AD379" s="117">
        <v>1</v>
      </c>
      <c r="AE379" s="117">
        <v>1</v>
      </c>
      <c r="AF379" s="117">
        <v>0</v>
      </c>
      <c r="AG379" s="118"/>
      <c r="AH379" s="118"/>
      <c r="AI379" s="118"/>
      <c r="AJ379" s="115" t="s">
        <v>4179</v>
      </c>
      <c r="AK379" s="115" t="s">
        <v>4180</v>
      </c>
      <c r="AL379" s="115" t="s">
        <v>4181</v>
      </c>
      <c r="AM379" s="116"/>
      <c r="AN379" s="119"/>
      <c r="AO379" s="120"/>
      <c r="AP379" s="116">
        <v>0</v>
      </c>
      <c r="AQ379" s="119">
        <v>0</v>
      </c>
      <c r="AR379" s="120" t="s">
        <v>175</v>
      </c>
      <c r="AS379" s="116">
        <v>1</v>
      </c>
      <c r="AT379" s="121">
        <v>1</v>
      </c>
      <c r="AU379" s="120" t="s">
        <v>135</v>
      </c>
      <c r="AV379" s="117">
        <v>1</v>
      </c>
      <c r="AW379" s="121">
        <v>0.5</v>
      </c>
      <c r="AX379" s="120" t="s">
        <v>235</v>
      </c>
      <c r="AY379" s="122">
        <v>200000000</v>
      </c>
      <c r="AZ379" s="122">
        <v>0</v>
      </c>
      <c r="BA379" s="122">
        <v>0</v>
      </c>
      <c r="BB379" s="122">
        <v>0</v>
      </c>
      <c r="BC379" s="122">
        <v>0</v>
      </c>
      <c r="BD379" s="122">
        <v>0</v>
      </c>
      <c r="BE379" s="122">
        <v>0</v>
      </c>
      <c r="BF379" s="122">
        <v>0</v>
      </c>
      <c r="BG379" s="122">
        <v>0</v>
      </c>
      <c r="BH379" s="122">
        <v>0</v>
      </c>
      <c r="BI379" s="122">
        <v>200000000</v>
      </c>
      <c r="BJ379" s="122">
        <v>0</v>
      </c>
      <c r="BK379" s="122">
        <v>0</v>
      </c>
      <c r="BL379" s="122">
        <v>0</v>
      </c>
      <c r="BM379" s="122">
        <v>0</v>
      </c>
      <c r="BN379" s="122">
        <v>0</v>
      </c>
      <c r="BO379" s="122">
        <v>0</v>
      </c>
      <c r="BP379" s="122">
        <v>0</v>
      </c>
      <c r="BQ379" s="122">
        <v>0</v>
      </c>
      <c r="BR379" s="122">
        <v>0</v>
      </c>
      <c r="BS379" s="122">
        <v>0</v>
      </c>
      <c r="BT379" s="122">
        <v>0</v>
      </c>
      <c r="BU379" s="122">
        <v>0</v>
      </c>
      <c r="BV379" s="122">
        <v>0</v>
      </c>
      <c r="BW379" s="122">
        <v>0</v>
      </c>
      <c r="BX379" s="122">
        <v>0</v>
      </c>
      <c r="BY379" s="122">
        <v>0</v>
      </c>
      <c r="BZ379" s="122">
        <v>0</v>
      </c>
      <c r="CA379" s="122">
        <v>0</v>
      </c>
      <c r="CB379" s="122">
        <v>0</v>
      </c>
      <c r="CC379" s="122">
        <v>0</v>
      </c>
      <c r="CD379" s="122">
        <v>0</v>
      </c>
      <c r="CE379" s="122">
        <v>0</v>
      </c>
      <c r="CF379" s="122">
        <v>0</v>
      </c>
      <c r="CG379" s="122">
        <v>0</v>
      </c>
      <c r="CH379" s="122">
        <v>0</v>
      </c>
      <c r="CI379" s="122">
        <v>0</v>
      </c>
      <c r="CJ379" s="122">
        <v>0</v>
      </c>
      <c r="CK379" s="122">
        <v>0</v>
      </c>
      <c r="CL379" s="122">
        <v>0</v>
      </c>
      <c r="CM379" s="122">
        <v>0</v>
      </c>
      <c r="CN379" s="122">
        <v>0</v>
      </c>
      <c r="CO379" s="122">
        <v>0</v>
      </c>
      <c r="CP379" s="122">
        <v>0</v>
      </c>
      <c r="CQ379" s="122">
        <v>200000000</v>
      </c>
      <c r="CR379" s="115"/>
      <c r="CS379" s="115" t="s">
        <v>4182</v>
      </c>
    </row>
    <row r="380" spans="1:97" ht="70.349999999999994" hidden="1" customHeight="1" x14ac:dyDescent="0.25">
      <c r="A380" s="114" t="s">
        <v>4183</v>
      </c>
      <c r="B380" s="115" t="s">
        <v>113</v>
      </c>
      <c r="C380" s="115" t="s">
        <v>4054</v>
      </c>
      <c r="D380" s="115" t="s">
        <v>4184</v>
      </c>
      <c r="E380" s="116" t="s">
        <v>2213</v>
      </c>
      <c r="F380" s="115" t="s">
        <v>2214</v>
      </c>
      <c r="G380" s="115" t="s">
        <v>552</v>
      </c>
      <c r="H380" s="115" t="s">
        <v>2215</v>
      </c>
      <c r="I380" s="116" t="s">
        <v>4056</v>
      </c>
      <c r="J380" s="115" t="s">
        <v>4057</v>
      </c>
      <c r="K380" s="115" t="s">
        <v>4058</v>
      </c>
      <c r="L380" s="115" t="s">
        <v>4185</v>
      </c>
      <c r="M380" s="115" t="s">
        <v>4186</v>
      </c>
      <c r="N380" s="115" t="s">
        <v>4187</v>
      </c>
      <c r="O380" s="115" t="s">
        <v>4188</v>
      </c>
      <c r="P380" s="115" t="s">
        <v>4189</v>
      </c>
      <c r="Q380" s="115" t="s">
        <v>4190</v>
      </c>
      <c r="R380" s="115" t="s">
        <v>241</v>
      </c>
      <c r="S380" s="115" t="s">
        <v>4191</v>
      </c>
      <c r="T380" s="115" t="s">
        <v>1487</v>
      </c>
      <c r="U380" s="115" t="s">
        <v>4192</v>
      </c>
      <c r="V380" s="115" t="s">
        <v>1489</v>
      </c>
      <c r="W380" s="115" t="s">
        <v>1049</v>
      </c>
      <c r="X380" s="115" t="s">
        <v>247</v>
      </c>
      <c r="Y380" s="115" t="s">
        <v>126</v>
      </c>
      <c r="Z380" s="117">
        <v>6</v>
      </c>
      <c r="AA380" s="115" t="s">
        <v>127</v>
      </c>
      <c r="AB380" s="115" t="s">
        <v>2994</v>
      </c>
      <c r="AC380" s="117">
        <v>0</v>
      </c>
      <c r="AD380" s="117">
        <v>2</v>
      </c>
      <c r="AE380" s="117">
        <v>2</v>
      </c>
      <c r="AF380" s="117">
        <v>2</v>
      </c>
      <c r="AG380" s="118"/>
      <c r="AH380" s="118" t="s">
        <v>4193</v>
      </c>
      <c r="AI380" s="118" t="s">
        <v>4194</v>
      </c>
      <c r="AJ380" s="115" t="s">
        <v>4195</v>
      </c>
      <c r="AK380" s="115"/>
      <c r="AL380" s="115" t="s">
        <v>4196</v>
      </c>
      <c r="AM380" s="116"/>
      <c r="AN380" s="119"/>
      <c r="AO380" s="120"/>
      <c r="AP380" s="116">
        <v>1</v>
      </c>
      <c r="AQ380" s="119">
        <v>0.5</v>
      </c>
      <c r="AR380" s="120" t="s">
        <v>235</v>
      </c>
      <c r="AS380" s="116"/>
      <c r="AT380" s="121">
        <v>0</v>
      </c>
      <c r="AU380" s="120" t="s">
        <v>175</v>
      </c>
      <c r="AV380" s="117">
        <v>1</v>
      </c>
      <c r="AW380" s="121">
        <v>0.16666666666666666</v>
      </c>
      <c r="AX380" s="120" t="s">
        <v>175</v>
      </c>
      <c r="AY380" s="122">
        <v>1000000000</v>
      </c>
      <c r="AZ380" s="122">
        <v>0</v>
      </c>
      <c r="BA380" s="122">
        <v>0</v>
      </c>
      <c r="BB380" s="122">
        <v>0</v>
      </c>
      <c r="BC380" s="122">
        <v>0</v>
      </c>
      <c r="BD380" s="122">
        <v>0</v>
      </c>
      <c r="BE380" s="122">
        <v>0</v>
      </c>
      <c r="BF380" s="122">
        <v>0</v>
      </c>
      <c r="BG380" s="122">
        <v>0</v>
      </c>
      <c r="BH380" s="122">
        <v>0</v>
      </c>
      <c r="BI380" s="122">
        <v>1000000000</v>
      </c>
      <c r="BJ380" s="122">
        <v>60000000</v>
      </c>
      <c r="BK380" s="122">
        <v>0</v>
      </c>
      <c r="BL380" s="122">
        <v>0</v>
      </c>
      <c r="BM380" s="122">
        <v>0</v>
      </c>
      <c r="BN380" s="122">
        <v>0</v>
      </c>
      <c r="BO380" s="122">
        <v>0</v>
      </c>
      <c r="BP380" s="122">
        <v>0</v>
      </c>
      <c r="BQ380" s="122">
        <v>0</v>
      </c>
      <c r="BR380" s="122">
        <v>0</v>
      </c>
      <c r="BS380" s="122">
        <v>0</v>
      </c>
      <c r="BT380" s="122">
        <v>60000000</v>
      </c>
      <c r="BU380" s="122">
        <v>60000000</v>
      </c>
      <c r="BV380" s="122">
        <v>0</v>
      </c>
      <c r="BW380" s="122">
        <v>0</v>
      </c>
      <c r="BX380" s="122">
        <v>0</v>
      </c>
      <c r="BY380" s="122">
        <v>0</v>
      </c>
      <c r="BZ380" s="122">
        <v>0</v>
      </c>
      <c r="CA380" s="122">
        <v>0</v>
      </c>
      <c r="CB380" s="122">
        <v>0</v>
      </c>
      <c r="CC380" s="122">
        <v>0</v>
      </c>
      <c r="CD380" s="122">
        <v>0</v>
      </c>
      <c r="CE380" s="122">
        <v>60000000</v>
      </c>
      <c r="CF380" s="122">
        <v>60000000</v>
      </c>
      <c r="CG380" s="122">
        <v>0</v>
      </c>
      <c r="CH380" s="122">
        <v>0</v>
      </c>
      <c r="CI380" s="122">
        <v>0</v>
      </c>
      <c r="CJ380" s="122">
        <v>0</v>
      </c>
      <c r="CK380" s="122">
        <v>0</v>
      </c>
      <c r="CL380" s="122">
        <v>0</v>
      </c>
      <c r="CM380" s="122">
        <v>0</v>
      </c>
      <c r="CN380" s="122">
        <v>0</v>
      </c>
      <c r="CO380" s="122">
        <v>0</v>
      </c>
      <c r="CP380" s="122">
        <v>60000000</v>
      </c>
      <c r="CQ380" s="122">
        <v>1180000000</v>
      </c>
      <c r="CR380" s="115"/>
      <c r="CS380" s="115" t="s">
        <v>4197</v>
      </c>
    </row>
    <row r="381" spans="1:97" ht="70.349999999999994" hidden="1" customHeight="1" x14ac:dyDescent="0.25">
      <c r="A381" s="114" t="s">
        <v>4198</v>
      </c>
      <c r="B381" s="115" t="s">
        <v>103</v>
      </c>
      <c r="C381" s="115" t="s">
        <v>4054</v>
      </c>
      <c r="D381" s="115" t="s">
        <v>4184</v>
      </c>
      <c r="E381" s="116" t="s">
        <v>2213</v>
      </c>
      <c r="F381" s="115" t="s">
        <v>2214</v>
      </c>
      <c r="G381" s="115" t="s">
        <v>552</v>
      </c>
      <c r="H381" s="115" t="s">
        <v>2215</v>
      </c>
      <c r="I381" s="116" t="s">
        <v>4056</v>
      </c>
      <c r="J381" s="115" t="s">
        <v>4057</v>
      </c>
      <c r="K381" s="115" t="s">
        <v>4058</v>
      </c>
      <c r="L381" s="115" t="s">
        <v>4185</v>
      </c>
      <c r="M381" s="115" t="s">
        <v>4186</v>
      </c>
      <c r="N381" s="115" t="s">
        <v>4187</v>
      </c>
      <c r="O381" s="115" t="s">
        <v>4188</v>
      </c>
      <c r="P381" s="115" t="s">
        <v>4189</v>
      </c>
      <c r="Q381" s="115" t="s">
        <v>4190</v>
      </c>
      <c r="R381" s="115" t="s">
        <v>4199</v>
      </c>
      <c r="S381" s="115" t="s">
        <v>4200</v>
      </c>
      <c r="T381" s="115" t="s">
        <v>4201</v>
      </c>
      <c r="U381" s="115" t="s">
        <v>4202</v>
      </c>
      <c r="V381" s="115" t="s">
        <v>4203</v>
      </c>
      <c r="W381" s="115" t="s">
        <v>530</v>
      </c>
      <c r="X381" s="115" t="s">
        <v>247</v>
      </c>
      <c r="Y381" s="115" t="s">
        <v>126</v>
      </c>
      <c r="Z381" s="117">
        <v>1</v>
      </c>
      <c r="AA381" s="115" t="s">
        <v>127</v>
      </c>
      <c r="AB381" s="115" t="s">
        <v>2994</v>
      </c>
      <c r="AC381" s="117">
        <v>0</v>
      </c>
      <c r="AD381" s="117">
        <v>1</v>
      </c>
      <c r="AE381" s="117">
        <v>0</v>
      </c>
      <c r="AF381" s="117">
        <v>0</v>
      </c>
      <c r="AG381" s="118"/>
      <c r="AH381" s="118" t="s">
        <v>4204</v>
      </c>
      <c r="AI381" s="118" t="s">
        <v>4205</v>
      </c>
      <c r="AJ381" s="115"/>
      <c r="AK381" s="115"/>
      <c r="AL381" s="115"/>
      <c r="AM381" s="116"/>
      <c r="AN381" s="119"/>
      <c r="AO381" s="120"/>
      <c r="AP381" s="116">
        <v>2</v>
      </c>
      <c r="AQ381" s="119">
        <v>1</v>
      </c>
      <c r="AR381" s="120" t="s">
        <v>135</v>
      </c>
      <c r="AS381" s="116"/>
      <c r="AT381" s="121"/>
      <c r="AU381" s="120"/>
      <c r="AV381" s="117">
        <v>2</v>
      </c>
      <c r="AW381" s="121">
        <v>1</v>
      </c>
      <c r="AX381" s="120" t="s">
        <v>135</v>
      </c>
      <c r="AY381" s="122">
        <v>150000000</v>
      </c>
      <c r="AZ381" s="122">
        <v>0</v>
      </c>
      <c r="BA381" s="122">
        <v>0</v>
      </c>
      <c r="BB381" s="122">
        <v>0</v>
      </c>
      <c r="BC381" s="122">
        <v>0</v>
      </c>
      <c r="BD381" s="122">
        <v>0</v>
      </c>
      <c r="BE381" s="122">
        <v>0</v>
      </c>
      <c r="BF381" s="122">
        <v>0</v>
      </c>
      <c r="BG381" s="122">
        <v>0</v>
      </c>
      <c r="BH381" s="122">
        <v>0</v>
      </c>
      <c r="BI381" s="122">
        <v>150000000</v>
      </c>
      <c r="BJ381" s="122">
        <v>0</v>
      </c>
      <c r="BK381" s="122">
        <v>0</v>
      </c>
      <c r="BL381" s="122">
        <v>0</v>
      </c>
      <c r="BM381" s="122">
        <v>0</v>
      </c>
      <c r="BN381" s="122">
        <v>0</v>
      </c>
      <c r="BO381" s="122">
        <v>0</v>
      </c>
      <c r="BP381" s="122">
        <v>0</v>
      </c>
      <c r="BQ381" s="122">
        <v>0</v>
      </c>
      <c r="BR381" s="122">
        <v>0</v>
      </c>
      <c r="BS381" s="122">
        <v>0</v>
      </c>
      <c r="BT381" s="122">
        <v>0</v>
      </c>
      <c r="BU381" s="122">
        <v>0</v>
      </c>
      <c r="BV381" s="122">
        <v>0</v>
      </c>
      <c r="BW381" s="122">
        <v>0</v>
      </c>
      <c r="BX381" s="122">
        <v>0</v>
      </c>
      <c r="BY381" s="122">
        <v>0</v>
      </c>
      <c r="BZ381" s="122">
        <v>0</v>
      </c>
      <c r="CA381" s="122">
        <v>0</v>
      </c>
      <c r="CB381" s="122">
        <v>0</v>
      </c>
      <c r="CC381" s="122">
        <v>0</v>
      </c>
      <c r="CD381" s="122">
        <v>0</v>
      </c>
      <c r="CE381" s="122">
        <v>0</v>
      </c>
      <c r="CF381" s="122">
        <v>0</v>
      </c>
      <c r="CG381" s="122">
        <v>0</v>
      </c>
      <c r="CH381" s="122">
        <v>0</v>
      </c>
      <c r="CI381" s="122">
        <v>0</v>
      </c>
      <c r="CJ381" s="122">
        <v>0</v>
      </c>
      <c r="CK381" s="122">
        <v>0</v>
      </c>
      <c r="CL381" s="122">
        <v>0</v>
      </c>
      <c r="CM381" s="122">
        <v>0</v>
      </c>
      <c r="CN381" s="122">
        <v>0</v>
      </c>
      <c r="CO381" s="122">
        <v>0</v>
      </c>
      <c r="CP381" s="122">
        <v>0</v>
      </c>
      <c r="CQ381" s="122">
        <v>150000000</v>
      </c>
      <c r="CR381" s="115"/>
      <c r="CS381" s="115" t="s">
        <v>4206</v>
      </c>
    </row>
    <row r="382" spans="1:97" ht="70.349999999999994" hidden="1" customHeight="1" x14ac:dyDescent="0.25">
      <c r="A382" s="114" t="s">
        <v>4207</v>
      </c>
      <c r="B382" s="115" t="s">
        <v>139</v>
      </c>
      <c r="C382" s="115" t="s">
        <v>4054</v>
      </c>
      <c r="D382" s="115" t="s">
        <v>4184</v>
      </c>
      <c r="E382" s="116" t="s">
        <v>2213</v>
      </c>
      <c r="F382" s="115" t="s">
        <v>2214</v>
      </c>
      <c r="G382" s="115" t="s">
        <v>552</v>
      </c>
      <c r="H382" s="115" t="s">
        <v>2215</v>
      </c>
      <c r="I382" s="116" t="s">
        <v>4056</v>
      </c>
      <c r="J382" s="115" t="s">
        <v>4057</v>
      </c>
      <c r="K382" s="115" t="s">
        <v>4058</v>
      </c>
      <c r="L382" s="115" t="s">
        <v>4185</v>
      </c>
      <c r="M382" s="115" t="s">
        <v>4186</v>
      </c>
      <c r="N382" s="115" t="s">
        <v>4187</v>
      </c>
      <c r="O382" s="115" t="s">
        <v>4188</v>
      </c>
      <c r="P382" s="115" t="s">
        <v>4189</v>
      </c>
      <c r="Q382" s="115" t="s">
        <v>4190</v>
      </c>
      <c r="R382" s="115" t="s">
        <v>4208</v>
      </c>
      <c r="S382" s="115" t="s">
        <v>4209</v>
      </c>
      <c r="T382" s="115" t="s">
        <v>4210</v>
      </c>
      <c r="U382" s="115" t="s">
        <v>4211</v>
      </c>
      <c r="V382" s="115" t="s">
        <v>4212</v>
      </c>
      <c r="W382" s="115" t="s">
        <v>367</v>
      </c>
      <c r="X382" s="115" t="s">
        <v>125</v>
      </c>
      <c r="Y382" s="115" t="s">
        <v>126</v>
      </c>
      <c r="Z382" s="117">
        <v>4</v>
      </c>
      <c r="AA382" s="115" t="s">
        <v>127</v>
      </c>
      <c r="AB382" s="115" t="s">
        <v>2994</v>
      </c>
      <c r="AC382" s="117">
        <v>0</v>
      </c>
      <c r="AD382" s="117">
        <v>2</v>
      </c>
      <c r="AE382" s="117">
        <v>1</v>
      </c>
      <c r="AF382" s="117">
        <v>1</v>
      </c>
      <c r="AG382" s="118"/>
      <c r="AH382" s="118" t="s">
        <v>4213</v>
      </c>
      <c r="AI382" s="118" t="s">
        <v>4214</v>
      </c>
      <c r="AJ382" s="115" t="s">
        <v>4215</v>
      </c>
      <c r="AK382" s="115"/>
      <c r="AL382" s="115" t="s">
        <v>4216</v>
      </c>
      <c r="AM382" s="116"/>
      <c r="AN382" s="119"/>
      <c r="AO382" s="120"/>
      <c r="AP382" s="116">
        <v>2</v>
      </c>
      <c r="AQ382" s="119">
        <v>1</v>
      </c>
      <c r="AR382" s="120" t="s">
        <v>135</v>
      </c>
      <c r="AS382" s="116"/>
      <c r="AT382" s="121">
        <v>0</v>
      </c>
      <c r="AU382" s="120" t="s">
        <v>175</v>
      </c>
      <c r="AV382" s="117">
        <v>2</v>
      </c>
      <c r="AW382" s="121">
        <v>0.5</v>
      </c>
      <c r="AX382" s="120" t="s">
        <v>235</v>
      </c>
      <c r="AY382" s="122">
        <v>200000000</v>
      </c>
      <c r="AZ382" s="122">
        <v>0</v>
      </c>
      <c r="BA382" s="122">
        <v>0</v>
      </c>
      <c r="BB382" s="122">
        <v>0</v>
      </c>
      <c r="BC382" s="122">
        <v>0</v>
      </c>
      <c r="BD382" s="122">
        <v>0</v>
      </c>
      <c r="BE382" s="122">
        <v>0</v>
      </c>
      <c r="BF382" s="122">
        <v>0</v>
      </c>
      <c r="BG382" s="122">
        <v>0</v>
      </c>
      <c r="BH382" s="122">
        <v>0</v>
      </c>
      <c r="BI382" s="122">
        <v>200000000</v>
      </c>
      <c r="BJ382" s="122">
        <v>220000000</v>
      </c>
      <c r="BK382" s="122">
        <v>0</v>
      </c>
      <c r="BL382" s="122">
        <v>0</v>
      </c>
      <c r="BM382" s="122">
        <v>0</v>
      </c>
      <c r="BN382" s="122">
        <v>0</v>
      </c>
      <c r="BO382" s="122">
        <v>0</v>
      </c>
      <c r="BP382" s="122">
        <v>0</v>
      </c>
      <c r="BQ382" s="122">
        <v>0</v>
      </c>
      <c r="BR382" s="122">
        <v>0</v>
      </c>
      <c r="BS382" s="122">
        <v>0</v>
      </c>
      <c r="BT382" s="122">
        <v>220000000</v>
      </c>
      <c r="BU382" s="122">
        <v>240000000</v>
      </c>
      <c r="BV382" s="122">
        <v>0</v>
      </c>
      <c r="BW382" s="122">
        <v>0</v>
      </c>
      <c r="BX382" s="122">
        <v>0</v>
      </c>
      <c r="BY382" s="122">
        <v>0</v>
      </c>
      <c r="BZ382" s="122">
        <v>0</v>
      </c>
      <c r="CA382" s="122">
        <v>0</v>
      </c>
      <c r="CB382" s="122">
        <v>0</v>
      </c>
      <c r="CC382" s="122">
        <v>0</v>
      </c>
      <c r="CD382" s="122">
        <v>0</v>
      </c>
      <c r="CE382" s="122">
        <v>240000000</v>
      </c>
      <c r="CF382" s="122">
        <v>260000000</v>
      </c>
      <c r="CG382" s="122">
        <v>0</v>
      </c>
      <c r="CH382" s="122">
        <v>0</v>
      </c>
      <c r="CI382" s="122">
        <v>0</v>
      </c>
      <c r="CJ382" s="122">
        <v>0</v>
      </c>
      <c r="CK382" s="122">
        <v>0</v>
      </c>
      <c r="CL382" s="122">
        <v>0</v>
      </c>
      <c r="CM382" s="122">
        <v>0</v>
      </c>
      <c r="CN382" s="122">
        <v>0</v>
      </c>
      <c r="CO382" s="122">
        <v>0</v>
      </c>
      <c r="CP382" s="122">
        <v>260000000</v>
      </c>
      <c r="CQ382" s="122">
        <v>920000000</v>
      </c>
      <c r="CR382" s="115"/>
      <c r="CS382" s="115" t="s">
        <v>4217</v>
      </c>
    </row>
    <row r="383" spans="1:97" ht="70.349999999999994" hidden="1" customHeight="1" x14ac:dyDescent="0.25">
      <c r="A383" s="114" t="s">
        <v>4218</v>
      </c>
      <c r="B383" s="115" t="s">
        <v>113</v>
      </c>
      <c r="C383" s="115" t="s">
        <v>4054</v>
      </c>
      <c r="D383" s="115" t="s">
        <v>4184</v>
      </c>
      <c r="E383" s="116" t="s">
        <v>2213</v>
      </c>
      <c r="F383" s="115" t="s">
        <v>2214</v>
      </c>
      <c r="G383" s="115" t="s">
        <v>552</v>
      </c>
      <c r="H383" s="115" t="s">
        <v>2215</v>
      </c>
      <c r="I383" s="116" t="s">
        <v>4056</v>
      </c>
      <c r="J383" s="115" t="s">
        <v>4057</v>
      </c>
      <c r="K383" s="115" t="s">
        <v>4058</v>
      </c>
      <c r="L383" s="115" t="s">
        <v>1202</v>
      </c>
      <c r="M383" s="115" t="s">
        <v>4219</v>
      </c>
      <c r="N383" s="115" t="s">
        <v>140</v>
      </c>
      <c r="O383" s="115" t="s">
        <v>141</v>
      </c>
      <c r="P383" s="115" t="s">
        <v>142</v>
      </c>
      <c r="Q383" s="115" t="s">
        <v>143</v>
      </c>
      <c r="R383" s="115" t="s">
        <v>223</v>
      </c>
      <c r="S383" s="115" t="s">
        <v>224</v>
      </c>
      <c r="T383" s="115" t="s">
        <v>225</v>
      </c>
      <c r="U383" s="115" t="s">
        <v>226</v>
      </c>
      <c r="V383" s="115" t="s">
        <v>227</v>
      </c>
      <c r="W383" s="115" t="s">
        <v>228</v>
      </c>
      <c r="X383" s="115" t="s">
        <v>125</v>
      </c>
      <c r="Y383" s="115" t="s">
        <v>126</v>
      </c>
      <c r="Z383" s="117">
        <v>8</v>
      </c>
      <c r="AA383" s="115" t="s">
        <v>127</v>
      </c>
      <c r="AB383" s="115" t="s">
        <v>2994</v>
      </c>
      <c r="AC383" s="117">
        <v>2</v>
      </c>
      <c r="AD383" s="117">
        <v>2</v>
      </c>
      <c r="AE383" s="117">
        <v>2</v>
      </c>
      <c r="AF383" s="117">
        <v>2</v>
      </c>
      <c r="AG383" s="118" t="s">
        <v>4220</v>
      </c>
      <c r="AH383" s="118" t="s">
        <v>4221</v>
      </c>
      <c r="AI383" s="118" t="s">
        <v>4222</v>
      </c>
      <c r="AJ383" s="115" t="s">
        <v>4223</v>
      </c>
      <c r="AK383" s="115"/>
      <c r="AL383" s="115" t="s">
        <v>4224</v>
      </c>
      <c r="AM383" s="116">
        <v>4</v>
      </c>
      <c r="AN383" s="119">
        <v>1</v>
      </c>
      <c r="AO383" s="120" t="s">
        <v>135</v>
      </c>
      <c r="AP383" s="116">
        <v>1</v>
      </c>
      <c r="AQ383" s="119">
        <v>1</v>
      </c>
      <c r="AR383" s="120" t="s">
        <v>135</v>
      </c>
      <c r="AS383" s="116"/>
      <c r="AT383" s="121">
        <v>0</v>
      </c>
      <c r="AU383" s="120" t="s">
        <v>175</v>
      </c>
      <c r="AV383" s="117">
        <v>5</v>
      </c>
      <c r="AW383" s="121">
        <v>0.625</v>
      </c>
      <c r="AX383" s="120" t="s">
        <v>174</v>
      </c>
      <c r="AY383" s="122">
        <v>150000000</v>
      </c>
      <c r="AZ383" s="122">
        <v>0</v>
      </c>
      <c r="BA383" s="122">
        <v>0</v>
      </c>
      <c r="BB383" s="122">
        <v>0</v>
      </c>
      <c r="BC383" s="122">
        <v>0</v>
      </c>
      <c r="BD383" s="122">
        <v>0</v>
      </c>
      <c r="BE383" s="122">
        <v>0</v>
      </c>
      <c r="BF383" s="122">
        <v>0</v>
      </c>
      <c r="BG383" s="122">
        <v>0</v>
      </c>
      <c r="BH383" s="122">
        <v>0</v>
      </c>
      <c r="BI383" s="122">
        <v>150000000</v>
      </c>
      <c r="BJ383" s="122">
        <v>160000000</v>
      </c>
      <c r="BK383" s="122">
        <v>0</v>
      </c>
      <c r="BL383" s="122">
        <v>0</v>
      </c>
      <c r="BM383" s="122">
        <v>0</v>
      </c>
      <c r="BN383" s="122">
        <v>0</v>
      </c>
      <c r="BO383" s="122">
        <v>0</v>
      </c>
      <c r="BP383" s="122">
        <v>0</v>
      </c>
      <c r="BQ383" s="122">
        <v>0</v>
      </c>
      <c r="BR383" s="122">
        <v>0</v>
      </c>
      <c r="BS383" s="122">
        <v>0</v>
      </c>
      <c r="BT383" s="122">
        <v>160000000</v>
      </c>
      <c r="BU383" s="122">
        <v>180000000</v>
      </c>
      <c r="BV383" s="122">
        <v>0</v>
      </c>
      <c r="BW383" s="122">
        <v>0</v>
      </c>
      <c r="BX383" s="122">
        <v>0</v>
      </c>
      <c r="BY383" s="122">
        <v>0</v>
      </c>
      <c r="BZ383" s="122">
        <v>0</v>
      </c>
      <c r="CA383" s="122">
        <v>0</v>
      </c>
      <c r="CB383" s="122">
        <v>0</v>
      </c>
      <c r="CC383" s="122">
        <v>0</v>
      </c>
      <c r="CD383" s="122">
        <v>0</v>
      </c>
      <c r="CE383" s="122">
        <v>180000000</v>
      </c>
      <c r="CF383" s="122">
        <v>200000000</v>
      </c>
      <c r="CG383" s="122">
        <v>0</v>
      </c>
      <c r="CH383" s="122">
        <v>0</v>
      </c>
      <c r="CI383" s="122">
        <v>0</v>
      </c>
      <c r="CJ383" s="122">
        <v>0</v>
      </c>
      <c r="CK383" s="122">
        <v>0</v>
      </c>
      <c r="CL383" s="122">
        <v>0</v>
      </c>
      <c r="CM383" s="122">
        <v>0</v>
      </c>
      <c r="CN383" s="122">
        <v>0</v>
      </c>
      <c r="CO383" s="122">
        <v>0</v>
      </c>
      <c r="CP383" s="122">
        <v>200000000</v>
      </c>
      <c r="CQ383" s="122">
        <v>690000000</v>
      </c>
      <c r="CR383" s="115"/>
      <c r="CS383" s="115" t="s">
        <v>4225</v>
      </c>
    </row>
    <row r="384" spans="1:97" ht="70.349999999999994" hidden="1" customHeight="1" x14ac:dyDescent="0.25">
      <c r="A384" s="114" t="s">
        <v>4226</v>
      </c>
      <c r="B384" s="115" t="s">
        <v>113</v>
      </c>
      <c r="C384" s="115" t="s">
        <v>4054</v>
      </c>
      <c r="D384" s="115" t="s">
        <v>4227</v>
      </c>
      <c r="E384" s="116" t="s">
        <v>2916</v>
      </c>
      <c r="F384" s="115" t="s">
        <v>107</v>
      </c>
      <c r="G384" s="115" t="s">
        <v>2917</v>
      </c>
      <c r="H384" s="115" t="s">
        <v>2256</v>
      </c>
      <c r="I384" s="116" t="s">
        <v>2918</v>
      </c>
      <c r="J384" s="115" t="s">
        <v>4228</v>
      </c>
      <c r="K384" s="115" t="s">
        <v>4058</v>
      </c>
      <c r="L384" s="115" t="s">
        <v>4229</v>
      </c>
      <c r="M384" s="115" t="s">
        <v>4230</v>
      </c>
      <c r="N384" s="115" t="s">
        <v>2922</v>
      </c>
      <c r="O384" s="115" t="s">
        <v>1053</v>
      </c>
      <c r="P384" s="115" t="s">
        <v>4231</v>
      </c>
      <c r="Q384" s="115" t="s">
        <v>4232</v>
      </c>
      <c r="R384" s="115" t="s">
        <v>4233</v>
      </c>
      <c r="S384" s="115" t="s">
        <v>4234</v>
      </c>
      <c r="T384" s="115" t="s">
        <v>4235</v>
      </c>
      <c r="U384" s="115" t="s">
        <v>4236</v>
      </c>
      <c r="V384" s="115" t="s">
        <v>2614</v>
      </c>
      <c r="W384" s="115" t="s">
        <v>530</v>
      </c>
      <c r="X384" s="115" t="s">
        <v>247</v>
      </c>
      <c r="Y384" s="115" t="s">
        <v>126</v>
      </c>
      <c r="Z384" s="117">
        <v>2</v>
      </c>
      <c r="AA384" s="115" t="s">
        <v>127</v>
      </c>
      <c r="AB384" s="115" t="s">
        <v>2994</v>
      </c>
      <c r="AC384" s="117">
        <v>1</v>
      </c>
      <c r="AD384" s="117">
        <v>1</v>
      </c>
      <c r="AE384" s="117">
        <v>0</v>
      </c>
      <c r="AF384" s="117">
        <v>0</v>
      </c>
      <c r="AG384" s="118" t="s">
        <v>4237</v>
      </c>
      <c r="AH384" s="118" t="s">
        <v>4238</v>
      </c>
      <c r="AI384" s="118"/>
      <c r="AJ384" s="115" t="s">
        <v>4239</v>
      </c>
      <c r="AK384" s="115"/>
      <c r="AL384" s="115"/>
      <c r="AM384" s="116">
        <v>2</v>
      </c>
      <c r="AN384" s="119">
        <v>1</v>
      </c>
      <c r="AO384" s="120" t="s">
        <v>135</v>
      </c>
      <c r="AP384" s="116">
        <v>0</v>
      </c>
      <c r="AQ384" s="119">
        <v>1</v>
      </c>
      <c r="AR384" s="120" t="s">
        <v>135</v>
      </c>
      <c r="AS384" s="116"/>
      <c r="AT384" s="121"/>
      <c r="AU384" s="120"/>
      <c r="AV384" s="117">
        <v>2</v>
      </c>
      <c r="AW384" s="121">
        <v>1</v>
      </c>
      <c r="AX384" s="120" t="s">
        <v>135</v>
      </c>
      <c r="AY384" s="122">
        <v>400000000</v>
      </c>
      <c r="AZ384" s="122">
        <v>0</v>
      </c>
      <c r="BA384" s="122">
        <v>0</v>
      </c>
      <c r="BB384" s="122">
        <v>0</v>
      </c>
      <c r="BC384" s="122">
        <v>0</v>
      </c>
      <c r="BD384" s="122">
        <v>0</v>
      </c>
      <c r="BE384" s="122">
        <v>0</v>
      </c>
      <c r="BF384" s="122">
        <v>0</v>
      </c>
      <c r="BG384" s="122">
        <v>0</v>
      </c>
      <c r="BH384" s="122">
        <v>0</v>
      </c>
      <c r="BI384" s="122">
        <v>400000000</v>
      </c>
      <c r="BJ384" s="122">
        <v>0</v>
      </c>
      <c r="BK384" s="122">
        <v>0</v>
      </c>
      <c r="BL384" s="122">
        <v>0</v>
      </c>
      <c r="BM384" s="122">
        <v>0</v>
      </c>
      <c r="BN384" s="122">
        <v>0</v>
      </c>
      <c r="BO384" s="122">
        <v>0</v>
      </c>
      <c r="BP384" s="122">
        <v>0</v>
      </c>
      <c r="BQ384" s="122">
        <v>0</v>
      </c>
      <c r="BR384" s="122">
        <v>0</v>
      </c>
      <c r="BS384" s="122">
        <v>0</v>
      </c>
      <c r="BT384" s="122">
        <v>0</v>
      </c>
      <c r="BU384" s="122">
        <v>0</v>
      </c>
      <c r="BV384" s="122">
        <v>0</v>
      </c>
      <c r="BW384" s="122">
        <v>0</v>
      </c>
      <c r="BX384" s="122">
        <v>0</v>
      </c>
      <c r="BY384" s="122">
        <v>0</v>
      </c>
      <c r="BZ384" s="122">
        <v>0</v>
      </c>
      <c r="CA384" s="122">
        <v>0</v>
      </c>
      <c r="CB384" s="122">
        <v>0</v>
      </c>
      <c r="CC384" s="122">
        <v>0</v>
      </c>
      <c r="CD384" s="122">
        <v>0</v>
      </c>
      <c r="CE384" s="122">
        <v>0</v>
      </c>
      <c r="CF384" s="122">
        <v>0</v>
      </c>
      <c r="CG384" s="122">
        <v>0</v>
      </c>
      <c r="CH384" s="122">
        <v>0</v>
      </c>
      <c r="CI384" s="122">
        <v>0</v>
      </c>
      <c r="CJ384" s="122">
        <v>0</v>
      </c>
      <c r="CK384" s="122">
        <v>0</v>
      </c>
      <c r="CL384" s="122">
        <v>0</v>
      </c>
      <c r="CM384" s="122">
        <v>0</v>
      </c>
      <c r="CN384" s="122">
        <v>0</v>
      </c>
      <c r="CO384" s="122">
        <v>0</v>
      </c>
      <c r="CP384" s="122">
        <v>0</v>
      </c>
      <c r="CQ384" s="122">
        <v>400000000</v>
      </c>
      <c r="CR384" s="115" t="s">
        <v>4240</v>
      </c>
      <c r="CS384" s="115" t="s">
        <v>4241</v>
      </c>
    </row>
    <row r="385" spans="1:97" ht="70.349999999999994" hidden="1" customHeight="1" x14ac:dyDescent="0.25">
      <c r="A385" s="114" t="s">
        <v>4242</v>
      </c>
      <c r="B385" s="115" t="s">
        <v>113</v>
      </c>
      <c r="C385" s="115" t="s">
        <v>4054</v>
      </c>
      <c r="D385" s="115" t="s">
        <v>4243</v>
      </c>
      <c r="E385" s="116" t="s">
        <v>4244</v>
      </c>
      <c r="F385" s="115" t="s">
        <v>2214</v>
      </c>
      <c r="G385" s="115" t="s">
        <v>552</v>
      </c>
      <c r="H385" s="115" t="s">
        <v>4245</v>
      </c>
      <c r="I385" s="116" t="s">
        <v>4246</v>
      </c>
      <c r="J385" s="115" t="s">
        <v>4247</v>
      </c>
      <c r="K385" s="115" t="s">
        <v>4058</v>
      </c>
      <c r="L385" s="115" t="s">
        <v>4248</v>
      </c>
      <c r="M385" s="115" t="s">
        <v>4249</v>
      </c>
      <c r="N385" s="115" t="s">
        <v>140</v>
      </c>
      <c r="O385" s="115" t="s">
        <v>141</v>
      </c>
      <c r="P385" s="115" t="s">
        <v>1042</v>
      </c>
      <c r="Q385" s="115" t="s">
        <v>1043</v>
      </c>
      <c r="R385" s="115" t="s">
        <v>241</v>
      </c>
      <c r="S385" s="115" t="s">
        <v>2239</v>
      </c>
      <c r="T385" s="115" t="s">
        <v>1487</v>
      </c>
      <c r="U385" s="115" t="s">
        <v>2240</v>
      </c>
      <c r="V385" s="115" t="s">
        <v>1489</v>
      </c>
      <c r="W385" s="115" t="s">
        <v>1490</v>
      </c>
      <c r="X385" s="115" t="s">
        <v>247</v>
      </c>
      <c r="Y385" s="115" t="s">
        <v>126</v>
      </c>
      <c r="Z385" s="117">
        <v>12</v>
      </c>
      <c r="AA385" s="115" t="s">
        <v>127</v>
      </c>
      <c r="AB385" s="115" t="s">
        <v>4250</v>
      </c>
      <c r="AC385" s="117">
        <v>3</v>
      </c>
      <c r="AD385" s="117">
        <v>3</v>
      </c>
      <c r="AE385" s="117">
        <v>3</v>
      </c>
      <c r="AF385" s="117">
        <v>3</v>
      </c>
      <c r="AG385" s="118" t="s">
        <v>4251</v>
      </c>
      <c r="AH385" s="118" t="s">
        <v>4252</v>
      </c>
      <c r="AI385" s="118" t="s">
        <v>4253</v>
      </c>
      <c r="AJ385" s="115" t="s">
        <v>6630</v>
      </c>
      <c r="AK385" s="115"/>
      <c r="AL385" s="115" t="s">
        <v>4254</v>
      </c>
      <c r="AM385" s="116">
        <v>3</v>
      </c>
      <c r="AN385" s="119">
        <v>1</v>
      </c>
      <c r="AO385" s="120" t="s">
        <v>135</v>
      </c>
      <c r="AP385" s="116">
        <v>2.75</v>
      </c>
      <c r="AQ385" s="119">
        <v>0.91666666666666663</v>
      </c>
      <c r="AR385" s="120" t="s">
        <v>174</v>
      </c>
      <c r="AS385" s="116"/>
      <c r="AT385" s="121">
        <v>0</v>
      </c>
      <c r="AU385" s="120" t="s">
        <v>175</v>
      </c>
      <c r="AV385" s="117">
        <v>5.75</v>
      </c>
      <c r="AW385" s="121">
        <v>0.47916666666666669</v>
      </c>
      <c r="AX385" s="120" t="s">
        <v>235</v>
      </c>
      <c r="AY385" s="122">
        <v>3000000000</v>
      </c>
      <c r="AZ385" s="122">
        <v>0</v>
      </c>
      <c r="BA385" s="122">
        <v>0</v>
      </c>
      <c r="BB385" s="122">
        <v>0</v>
      </c>
      <c r="BC385" s="122">
        <v>0</v>
      </c>
      <c r="BD385" s="122">
        <v>0</v>
      </c>
      <c r="BE385" s="122">
        <v>0</v>
      </c>
      <c r="BF385" s="122">
        <v>0</v>
      </c>
      <c r="BG385" s="122">
        <v>0</v>
      </c>
      <c r="BH385" s="122">
        <v>0</v>
      </c>
      <c r="BI385" s="122">
        <v>3000000000</v>
      </c>
      <c r="BJ385" s="122">
        <v>3210000000</v>
      </c>
      <c r="BK385" s="122">
        <v>0</v>
      </c>
      <c r="BL385" s="122">
        <v>0</v>
      </c>
      <c r="BM385" s="122">
        <v>0</v>
      </c>
      <c r="BN385" s="122">
        <v>0</v>
      </c>
      <c r="BO385" s="122">
        <v>0</v>
      </c>
      <c r="BP385" s="122">
        <v>0</v>
      </c>
      <c r="BQ385" s="122">
        <v>0</v>
      </c>
      <c r="BR385" s="122">
        <v>0</v>
      </c>
      <c r="BS385" s="122">
        <v>0</v>
      </c>
      <c r="BT385" s="122">
        <v>3210000000</v>
      </c>
      <c r="BU385" s="122">
        <v>3370500000</v>
      </c>
      <c r="BV385" s="122">
        <v>0</v>
      </c>
      <c r="BW385" s="122">
        <v>0</v>
      </c>
      <c r="BX385" s="122">
        <v>0</v>
      </c>
      <c r="BY385" s="122">
        <v>0</v>
      </c>
      <c r="BZ385" s="122">
        <v>0</v>
      </c>
      <c r="CA385" s="122">
        <v>0</v>
      </c>
      <c r="CB385" s="122">
        <v>0</v>
      </c>
      <c r="CC385" s="122">
        <v>0</v>
      </c>
      <c r="CD385" s="122">
        <v>0</v>
      </c>
      <c r="CE385" s="122">
        <v>3370500000</v>
      </c>
      <c r="CF385" s="122">
        <v>3539025000</v>
      </c>
      <c r="CG385" s="122">
        <v>0</v>
      </c>
      <c r="CH385" s="122">
        <v>0</v>
      </c>
      <c r="CI385" s="122">
        <v>0</v>
      </c>
      <c r="CJ385" s="122">
        <v>0</v>
      </c>
      <c r="CK385" s="122">
        <v>0</v>
      </c>
      <c r="CL385" s="122">
        <v>0</v>
      </c>
      <c r="CM385" s="122">
        <v>0</v>
      </c>
      <c r="CN385" s="122">
        <v>0</v>
      </c>
      <c r="CO385" s="122">
        <v>0</v>
      </c>
      <c r="CP385" s="122">
        <v>3539025000</v>
      </c>
      <c r="CQ385" s="122">
        <v>13119525000</v>
      </c>
      <c r="CR385" s="115" t="s">
        <v>4255</v>
      </c>
      <c r="CS385" s="115"/>
    </row>
    <row r="386" spans="1:97" ht="70.349999999999994" hidden="1" customHeight="1" x14ac:dyDescent="0.25">
      <c r="A386" s="114" t="s">
        <v>4256</v>
      </c>
      <c r="B386" s="115" t="s">
        <v>103</v>
      </c>
      <c r="C386" s="115" t="s">
        <v>4054</v>
      </c>
      <c r="D386" s="115" t="s">
        <v>4243</v>
      </c>
      <c r="E386" s="116" t="s">
        <v>4244</v>
      </c>
      <c r="F386" s="115" t="s">
        <v>2214</v>
      </c>
      <c r="G386" s="115" t="s">
        <v>552</v>
      </c>
      <c r="H386" s="115" t="s">
        <v>4245</v>
      </c>
      <c r="I386" s="116" t="s">
        <v>4246</v>
      </c>
      <c r="J386" s="115" t="s">
        <v>4247</v>
      </c>
      <c r="K386" s="115" t="s">
        <v>4058</v>
      </c>
      <c r="L386" s="115" t="s">
        <v>4248</v>
      </c>
      <c r="M386" s="115" t="s">
        <v>4249</v>
      </c>
      <c r="N386" s="115" t="s">
        <v>140</v>
      </c>
      <c r="O386" s="115" t="s">
        <v>141</v>
      </c>
      <c r="P386" s="115" t="s">
        <v>1042</v>
      </c>
      <c r="Q386" s="115" t="s">
        <v>1043</v>
      </c>
      <c r="R386" s="115" t="s">
        <v>4257</v>
      </c>
      <c r="S386" s="115" t="s">
        <v>4258</v>
      </c>
      <c r="T386" s="115" t="s">
        <v>4259</v>
      </c>
      <c r="U386" s="115" t="s">
        <v>4260</v>
      </c>
      <c r="V386" s="115" t="s">
        <v>4261</v>
      </c>
      <c r="W386" s="115" t="s">
        <v>107</v>
      </c>
      <c r="X386" s="115" t="s">
        <v>125</v>
      </c>
      <c r="Y386" s="115" t="s">
        <v>4262</v>
      </c>
      <c r="Z386" s="117">
        <v>1</v>
      </c>
      <c r="AA386" s="115" t="s">
        <v>186</v>
      </c>
      <c r="AB386" s="115" t="s">
        <v>4250</v>
      </c>
      <c r="AC386" s="117">
        <v>1</v>
      </c>
      <c r="AD386" s="117">
        <v>1</v>
      </c>
      <c r="AE386" s="117">
        <v>1</v>
      </c>
      <c r="AF386" s="117">
        <v>1</v>
      </c>
      <c r="AG386" s="118" t="s">
        <v>4263</v>
      </c>
      <c r="AH386" s="118" t="s">
        <v>4264</v>
      </c>
      <c r="AI386" s="118" t="s">
        <v>4265</v>
      </c>
      <c r="AJ386" s="115" t="s">
        <v>4266</v>
      </c>
      <c r="AK386" s="115" t="s">
        <v>4267</v>
      </c>
      <c r="AL386" s="115" t="s">
        <v>4268</v>
      </c>
      <c r="AM386" s="116">
        <v>1.7279</v>
      </c>
      <c r="AN386" s="119">
        <v>1</v>
      </c>
      <c r="AO386" s="120" t="s">
        <v>135</v>
      </c>
      <c r="AP386" s="116">
        <v>27</v>
      </c>
      <c r="AQ386" s="119">
        <v>1</v>
      </c>
      <c r="AR386" s="120" t="s">
        <v>135</v>
      </c>
      <c r="AS386" s="116">
        <v>34</v>
      </c>
      <c r="AT386" s="121">
        <v>1</v>
      </c>
      <c r="AU386" s="120" t="s">
        <v>135</v>
      </c>
      <c r="AV386" s="117">
        <v>62.727899999999998</v>
      </c>
      <c r="AW386" s="121">
        <v>1</v>
      </c>
      <c r="AX386" s="120" t="s">
        <v>135</v>
      </c>
      <c r="AY386" s="122">
        <v>300000000</v>
      </c>
      <c r="AZ386" s="122">
        <v>0</v>
      </c>
      <c r="BA386" s="122">
        <v>0</v>
      </c>
      <c r="BB386" s="122">
        <v>0</v>
      </c>
      <c r="BC386" s="122">
        <v>0</v>
      </c>
      <c r="BD386" s="122">
        <v>0</v>
      </c>
      <c r="BE386" s="122">
        <v>0</v>
      </c>
      <c r="BF386" s="122">
        <v>0</v>
      </c>
      <c r="BG386" s="122">
        <v>0</v>
      </c>
      <c r="BH386" s="122">
        <v>700000000</v>
      </c>
      <c r="BI386" s="122">
        <v>1000000000</v>
      </c>
      <c r="BJ386" s="122">
        <v>330000000</v>
      </c>
      <c r="BK386" s="122">
        <v>0</v>
      </c>
      <c r="BL386" s="122">
        <v>0</v>
      </c>
      <c r="BM386" s="122">
        <v>0</v>
      </c>
      <c r="BN386" s="122">
        <v>0</v>
      </c>
      <c r="BO386" s="122">
        <v>0</v>
      </c>
      <c r="BP386" s="122">
        <v>0</v>
      </c>
      <c r="BQ386" s="122">
        <v>0</v>
      </c>
      <c r="BR386" s="122">
        <v>0</v>
      </c>
      <c r="BS386" s="122">
        <v>770000000.00000012</v>
      </c>
      <c r="BT386" s="122">
        <v>1100000000</v>
      </c>
      <c r="BU386" s="122">
        <v>346500000</v>
      </c>
      <c r="BV386" s="122">
        <v>0</v>
      </c>
      <c r="BW386" s="122">
        <v>0</v>
      </c>
      <c r="BX386" s="122">
        <v>0</v>
      </c>
      <c r="BY386" s="122">
        <v>0</v>
      </c>
      <c r="BZ386" s="122">
        <v>0</v>
      </c>
      <c r="CA386" s="122">
        <v>0</v>
      </c>
      <c r="CB386" s="122">
        <v>0</v>
      </c>
      <c r="CC386" s="122">
        <v>0</v>
      </c>
      <c r="CD386" s="122">
        <v>808500000.00000012</v>
      </c>
      <c r="CE386" s="122">
        <v>1155000000</v>
      </c>
      <c r="CF386" s="122">
        <v>363825000</v>
      </c>
      <c r="CG386" s="122">
        <v>0</v>
      </c>
      <c r="CH386" s="122">
        <v>0</v>
      </c>
      <c r="CI386" s="122">
        <v>0</v>
      </c>
      <c r="CJ386" s="122">
        <v>0</v>
      </c>
      <c r="CK386" s="122">
        <v>0</v>
      </c>
      <c r="CL386" s="122">
        <v>0</v>
      </c>
      <c r="CM386" s="122">
        <v>0</v>
      </c>
      <c r="CN386" s="122">
        <v>0</v>
      </c>
      <c r="CO386" s="122">
        <v>848925000.00000024</v>
      </c>
      <c r="CP386" s="122">
        <v>1212750000</v>
      </c>
      <c r="CQ386" s="122">
        <v>4467750000</v>
      </c>
      <c r="CR386" s="115"/>
      <c r="CS386" s="115"/>
    </row>
    <row r="387" spans="1:97" ht="70.349999999999994" hidden="1" customHeight="1" x14ac:dyDescent="0.25">
      <c r="A387" s="114" t="s">
        <v>4269</v>
      </c>
      <c r="B387" s="115" t="s">
        <v>139</v>
      </c>
      <c r="C387" s="115" t="s">
        <v>4054</v>
      </c>
      <c r="D387" s="115" t="s">
        <v>4243</v>
      </c>
      <c r="E387" s="116" t="s">
        <v>4244</v>
      </c>
      <c r="F387" s="115" t="s">
        <v>2214</v>
      </c>
      <c r="G387" s="115" t="s">
        <v>552</v>
      </c>
      <c r="H387" s="115" t="s">
        <v>4245</v>
      </c>
      <c r="I387" s="116" t="s">
        <v>4246</v>
      </c>
      <c r="J387" s="115" t="s">
        <v>4247</v>
      </c>
      <c r="K387" s="115" t="s">
        <v>4058</v>
      </c>
      <c r="L387" s="115" t="s">
        <v>4248</v>
      </c>
      <c r="M387" s="115" t="s">
        <v>4249</v>
      </c>
      <c r="N387" s="115" t="s">
        <v>140</v>
      </c>
      <c r="O387" s="115" t="s">
        <v>141</v>
      </c>
      <c r="P387" s="115" t="s">
        <v>1042</v>
      </c>
      <c r="Q387" s="115" t="s">
        <v>1043</v>
      </c>
      <c r="R387" s="115" t="s">
        <v>4270</v>
      </c>
      <c r="S387" s="115" t="s">
        <v>4271</v>
      </c>
      <c r="T387" s="115" t="s">
        <v>4272</v>
      </c>
      <c r="U387" s="115" t="s">
        <v>4273</v>
      </c>
      <c r="V387" s="115" t="s">
        <v>4274</v>
      </c>
      <c r="W387" s="115" t="s">
        <v>107</v>
      </c>
      <c r="X387" s="115" t="s">
        <v>125</v>
      </c>
      <c r="Y387" s="115" t="s">
        <v>107</v>
      </c>
      <c r="Z387" s="117">
        <v>0.63</v>
      </c>
      <c r="AA387" s="115" t="s">
        <v>127</v>
      </c>
      <c r="AB387" s="115" t="s">
        <v>4250</v>
      </c>
      <c r="AC387" s="117">
        <v>0.2</v>
      </c>
      <c r="AD387" s="117">
        <v>0.2</v>
      </c>
      <c r="AE387" s="117">
        <v>0.13</v>
      </c>
      <c r="AF387" s="117">
        <v>0.1</v>
      </c>
      <c r="AG387" s="118" t="s">
        <v>4275</v>
      </c>
      <c r="AH387" s="118"/>
      <c r="AI387" s="118"/>
      <c r="AJ387" s="115" t="s">
        <v>4276</v>
      </c>
      <c r="AK387" s="115"/>
      <c r="AL387" s="115" t="s">
        <v>4277</v>
      </c>
      <c r="AM387" s="116">
        <v>0.18</v>
      </c>
      <c r="AN387" s="119">
        <v>0.89999999999999991</v>
      </c>
      <c r="AO387" s="120" t="s">
        <v>174</v>
      </c>
      <c r="AP387" s="116">
        <v>0</v>
      </c>
      <c r="AQ387" s="119">
        <v>0</v>
      </c>
      <c r="AR387" s="120" t="s">
        <v>175</v>
      </c>
      <c r="AS387" s="116"/>
      <c r="AT387" s="121">
        <v>0</v>
      </c>
      <c r="AU387" s="120" t="s">
        <v>175</v>
      </c>
      <c r="AV387" s="117">
        <v>0.18</v>
      </c>
      <c r="AW387" s="121">
        <v>0.2857142857142857</v>
      </c>
      <c r="AX387" s="120" t="s">
        <v>175</v>
      </c>
      <c r="AY387" s="122">
        <v>4576892716.4342098</v>
      </c>
      <c r="AZ387" s="122">
        <v>18128291457.4827</v>
      </c>
      <c r="BA387" s="122">
        <v>0</v>
      </c>
      <c r="BB387" s="122">
        <v>0</v>
      </c>
      <c r="BC387" s="122">
        <v>0</v>
      </c>
      <c r="BD387" s="122">
        <v>0</v>
      </c>
      <c r="BE387" s="122">
        <v>0</v>
      </c>
      <c r="BF387" s="122">
        <v>0</v>
      </c>
      <c r="BG387" s="122">
        <v>0</v>
      </c>
      <c r="BH387" s="122">
        <v>0</v>
      </c>
      <c r="BI387" s="122">
        <v>22705184173.916908</v>
      </c>
      <c r="BJ387" s="122">
        <v>4925960113.1987104</v>
      </c>
      <c r="BK387" s="122">
        <v>19231134585.278301</v>
      </c>
      <c r="BL387" s="122">
        <v>0</v>
      </c>
      <c r="BM387" s="122">
        <v>0</v>
      </c>
      <c r="BN387" s="122">
        <v>0</v>
      </c>
      <c r="BO387" s="122">
        <v>0</v>
      </c>
      <c r="BP387" s="122">
        <v>0</v>
      </c>
      <c r="BQ387" s="122">
        <v>0</v>
      </c>
      <c r="BR387" s="122">
        <v>0</v>
      </c>
      <c r="BS387" s="122">
        <v>0</v>
      </c>
      <c r="BT387" s="122">
        <v>24157094698.477009</v>
      </c>
      <c r="BU387" s="122">
        <v>5223721489.5397301</v>
      </c>
      <c r="BV387" s="122">
        <v>20339551883.967602</v>
      </c>
      <c r="BW387" s="122">
        <v>0</v>
      </c>
      <c r="BX387" s="122">
        <v>0</v>
      </c>
      <c r="BY387" s="122">
        <v>0</v>
      </c>
      <c r="BZ387" s="122">
        <v>0</v>
      </c>
      <c r="CA387" s="122">
        <v>0</v>
      </c>
      <c r="CB387" s="122">
        <v>0</v>
      </c>
      <c r="CC387" s="122">
        <v>0</v>
      </c>
      <c r="CD387" s="122">
        <v>0</v>
      </c>
      <c r="CE387" s="122">
        <v>25563273373.507332</v>
      </c>
      <c r="CF387" s="122">
        <v>5537322205.8141899</v>
      </c>
      <c r="CG387" s="122">
        <v>21466028338.482601</v>
      </c>
      <c r="CH387" s="122">
        <v>0</v>
      </c>
      <c r="CI387" s="122">
        <v>0</v>
      </c>
      <c r="CJ387" s="122">
        <v>0</v>
      </c>
      <c r="CK387" s="122">
        <v>0</v>
      </c>
      <c r="CL387" s="122">
        <v>0</v>
      </c>
      <c r="CM387" s="122">
        <v>0</v>
      </c>
      <c r="CN387" s="122">
        <v>0</v>
      </c>
      <c r="CO387" s="122">
        <v>0</v>
      </c>
      <c r="CP387" s="122">
        <v>27003350544.296791</v>
      </c>
      <c r="CQ387" s="122">
        <v>99428902790.198044</v>
      </c>
      <c r="CR387" s="115" t="s">
        <v>4278</v>
      </c>
      <c r="CS387" s="115"/>
    </row>
    <row r="388" spans="1:97" ht="70.349999999999994" hidden="1" customHeight="1" x14ac:dyDescent="0.25">
      <c r="A388" s="114" t="s">
        <v>4279</v>
      </c>
      <c r="B388" s="115" t="s">
        <v>179</v>
      </c>
      <c r="C388" s="115" t="s">
        <v>4054</v>
      </c>
      <c r="D388" s="115" t="s">
        <v>4243</v>
      </c>
      <c r="E388" s="116" t="s">
        <v>4244</v>
      </c>
      <c r="F388" s="115" t="s">
        <v>2214</v>
      </c>
      <c r="G388" s="115" t="s">
        <v>552</v>
      </c>
      <c r="H388" s="115" t="s">
        <v>4245</v>
      </c>
      <c r="I388" s="116" t="s">
        <v>4246</v>
      </c>
      <c r="J388" s="115" t="s">
        <v>4247</v>
      </c>
      <c r="K388" s="115" t="s">
        <v>4058</v>
      </c>
      <c r="L388" s="115" t="s">
        <v>4248</v>
      </c>
      <c r="M388" s="115" t="s">
        <v>4249</v>
      </c>
      <c r="N388" s="115" t="s">
        <v>140</v>
      </c>
      <c r="O388" s="115" t="s">
        <v>141</v>
      </c>
      <c r="P388" s="115" t="s">
        <v>1042</v>
      </c>
      <c r="Q388" s="115" t="s">
        <v>1043</v>
      </c>
      <c r="R388" s="115" t="s">
        <v>585</v>
      </c>
      <c r="S388" s="115" t="s">
        <v>4280</v>
      </c>
      <c r="T388" s="115" t="s">
        <v>1653</v>
      </c>
      <c r="U388" s="115" t="s">
        <v>4281</v>
      </c>
      <c r="V388" s="115" t="s">
        <v>4282</v>
      </c>
      <c r="W388" s="115" t="s">
        <v>530</v>
      </c>
      <c r="X388" s="115" t="s">
        <v>125</v>
      </c>
      <c r="Y388" s="115" t="s">
        <v>126</v>
      </c>
      <c r="Z388" s="117">
        <v>1</v>
      </c>
      <c r="AA388" s="115" t="s">
        <v>127</v>
      </c>
      <c r="AB388" s="115" t="s">
        <v>4250</v>
      </c>
      <c r="AC388" s="117">
        <v>0</v>
      </c>
      <c r="AD388" s="117">
        <v>0</v>
      </c>
      <c r="AE388" s="117">
        <v>1</v>
      </c>
      <c r="AF388" s="117">
        <v>0</v>
      </c>
      <c r="AG388" s="118"/>
      <c r="AH388" s="118" t="s">
        <v>4283</v>
      </c>
      <c r="AI388" s="118"/>
      <c r="AJ388" s="115" t="s">
        <v>4284</v>
      </c>
      <c r="AK388" s="115"/>
      <c r="AL388" s="115"/>
      <c r="AM388" s="116"/>
      <c r="AN388" s="119"/>
      <c r="AO388" s="120"/>
      <c r="AP388" s="116"/>
      <c r="AQ388" s="119"/>
      <c r="AR388" s="120"/>
      <c r="AS388" s="116"/>
      <c r="AT388" s="121">
        <v>0</v>
      </c>
      <c r="AU388" s="120" t="s">
        <v>175</v>
      </c>
      <c r="AV388" s="117">
        <v>0</v>
      </c>
      <c r="AW388" s="121">
        <v>0</v>
      </c>
      <c r="AX388" s="120" t="s">
        <v>175</v>
      </c>
      <c r="AY388" s="122"/>
      <c r="AZ388" s="122"/>
      <c r="BA388" s="122"/>
      <c r="BB388" s="122"/>
      <c r="BC388" s="122"/>
      <c r="BD388" s="122"/>
      <c r="BE388" s="122"/>
      <c r="BF388" s="122"/>
      <c r="BG388" s="122"/>
      <c r="BH388" s="122"/>
      <c r="BI388" s="122">
        <v>0</v>
      </c>
      <c r="BJ388" s="122">
        <v>150000000</v>
      </c>
      <c r="BK388" s="122">
        <v>0</v>
      </c>
      <c r="BL388" s="122">
        <v>0</v>
      </c>
      <c r="BM388" s="122">
        <v>0</v>
      </c>
      <c r="BN388" s="122">
        <v>0</v>
      </c>
      <c r="BO388" s="122">
        <v>0</v>
      </c>
      <c r="BP388" s="122">
        <v>0</v>
      </c>
      <c r="BQ388" s="122">
        <v>0</v>
      </c>
      <c r="BR388" s="122">
        <v>0</v>
      </c>
      <c r="BS388" s="122">
        <v>0</v>
      </c>
      <c r="BT388" s="122">
        <v>150000000</v>
      </c>
      <c r="BU388" s="122">
        <v>150000000</v>
      </c>
      <c r="BV388" s="122">
        <v>0</v>
      </c>
      <c r="BW388" s="122">
        <v>0</v>
      </c>
      <c r="BX388" s="122">
        <v>0</v>
      </c>
      <c r="BY388" s="122">
        <v>0</v>
      </c>
      <c r="BZ388" s="122">
        <v>0</v>
      </c>
      <c r="CA388" s="122">
        <v>0</v>
      </c>
      <c r="CB388" s="122">
        <v>0</v>
      </c>
      <c r="CC388" s="122">
        <v>0</v>
      </c>
      <c r="CD388" s="122">
        <v>0</v>
      </c>
      <c r="CE388" s="122">
        <v>150000000</v>
      </c>
      <c r="CF388" s="122">
        <v>0</v>
      </c>
      <c r="CG388" s="122">
        <v>0</v>
      </c>
      <c r="CH388" s="122">
        <v>0</v>
      </c>
      <c r="CI388" s="122">
        <v>0</v>
      </c>
      <c r="CJ388" s="122">
        <v>0</v>
      </c>
      <c r="CK388" s="122">
        <v>0</v>
      </c>
      <c r="CL388" s="122">
        <v>0</v>
      </c>
      <c r="CM388" s="122">
        <v>0</v>
      </c>
      <c r="CN388" s="122">
        <v>0</v>
      </c>
      <c r="CO388" s="122">
        <v>0</v>
      </c>
      <c r="CP388" s="122">
        <v>0</v>
      </c>
      <c r="CQ388" s="122">
        <v>300000000</v>
      </c>
      <c r="CR388" s="115" t="s">
        <v>4285</v>
      </c>
      <c r="CS388" s="115"/>
    </row>
    <row r="389" spans="1:97" ht="70.349999999999994" hidden="1" customHeight="1" x14ac:dyDescent="0.25">
      <c r="A389" s="114" t="s">
        <v>4286</v>
      </c>
      <c r="B389" s="115" t="s">
        <v>113</v>
      </c>
      <c r="C389" s="115" t="s">
        <v>4054</v>
      </c>
      <c r="D389" s="115" t="s">
        <v>4055</v>
      </c>
      <c r="E389" s="116" t="s">
        <v>2213</v>
      </c>
      <c r="F389" s="115" t="s">
        <v>2214</v>
      </c>
      <c r="G389" s="115" t="s">
        <v>552</v>
      </c>
      <c r="H389" s="115" t="s">
        <v>2215</v>
      </c>
      <c r="I389" s="116" t="s">
        <v>4056</v>
      </c>
      <c r="J389" s="115" t="s">
        <v>4057</v>
      </c>
      <c r="K389" s="115" t="s">
        <v>4058</v>
      </c>
      <c r="L389" s="115" t="s">
        <v>4287</v>
      </c>
      <c r="M389" s="115" t="s">
        <v>4288</v>
      </c>
      <c r="N389" s="115" t="s">
        <v>140</v>
      </c>
      <c r="O389" s="115" t="s">
        <v>141</v>
      </c>
      <c r="P389" s="115" t="s">
        <v>1042</v>
      </c>
      <c r="Q389" s="115" t="s">
        <v>1043</v>
      </c>
      <c r="R389" s="115" t="s">
        <v>241</v>
      </c>
      <c r="S389" s="115" t="s">
        <v>2239</v>
      </c>
      <c r="T389" s="115" t="s">
        <v>1487</v>
      </c>
      <c r="U389" s="115" t="s">
        <v>2240</v>
      </c>
      <c r="V389" s="115" t="s">
        <v>1489</v>
      </c>
      <c r="W389" s="115" t="s">
        <v>1490</v>
      </c>
      <c r="X389" s="115" t="s">
        <v>247</v>
      </c>
      <c r="Y389" s="115" t="s">
        <v>126</v>
      </c>
      <c r="Z389" s="117">
        <v>4</v>
      </c>
      <c r="AA389" s="115" t="s">
        <v>127</v>
      </c>
      <c r="AB389" s="115" t="s">
        <v>4289</v>
      </c>
      <c r="AC389" s="117">
        <v>1</v>
      </c>
      <c r="AD389" s="117">
        <v>1</v>
      </c>
      <c r="AE389" s="117">
        <v>1</v>
      </c>
      <c r="AF389" s="117">
        <v>1</v>
      </c>
      <c r="AG389" s="118" t="s">
        <v>4290</v>
      </c>
      <c r="AH389" s="118" t="s">
        <v>4291</v>
      </c>
      <c r="AI389" s="118" t="s">
        <v>4292</v>
      </c>
      <c r="AJ389" s="115" t="s">
        <v>4293</v>
      </c>
      <c r="AK389" s="115"/>
      <c r="AL389" s="115" t="s">
        <v>4294</v>
      </c>
      <c r="AM389" s="116">
        <v>0</v>
      </c>
      <c r="AN389" s="119">
        <v>0</v>
      </c>
      <c r="AO389" s="120" t="s">
        <v>175</v>
      </c>
      <c r="AP389" s="116">
        <v>2</v>
      </c>
      <c r="AQ389" s="119">
        <v>1</v>
      </c>
      <c r="AR389" s="120" t="s">
        <v>135</v>
      </c>
      <c r="AS389" s="116"/>
      <c r="AT389" s="121">
        <v>0</v>
      </c>
      <c r="AU389" s="120" t="s">
        <v>175</v>
      </c>
      <c r="AV389" s="117">
        <v>2</v>
      </c>
      <c r="AW389" s="121">
        <v>0.5</v>
      </c>
      <c r="AX389" s="120" t="s">
        <v>235</v>
      </c>
      <c r="AY389" s="122">
        <v>200000000</v>
      </c>
      <c r="AZ389" s="122">
        <v>0</v>
      </c>
      <c r="BA389" s="122">
        <v>0</v>
      </c>
      <c r="BB389" s="122">
        <v>0</v>
      </c>
      <c r="BC389" s="122">
        <v>0</v>
      </c>
      <c r="BD389" s="122">
        <v>0</v>
      </c>
      <c r="BE389" s="122">
        <v>0</v>
      </c>
      <c r="BF389" s="122">
        <v>0</v>
      </c>
      <c r="BG389" s="122">
        <v>0</v>
      </c>
      <c r="BH389" s="122">
        <v>0</v>
      </c>
      <c r="BI389" s="122">
        <v>200000000</v>
      </c>
      <c r="BJ389" s="122">
        <v>220000000</v>
      </c>
      <c r="BK389" s="122">
        <v>0</v>
      </c>
      <c r="BL389" s="122">
        <v>0</v>
      </c>
      <c r="BM389" s="122">
        <v>0</v>
      </c>
      <c r="BN389" s="122">
        <v>0</v>
      </c>
      <c r="BO389" s="122">
        <v>0</v>
      </c>
      <c r="BP389" s="122">
        <v>0</v>
      </c>
      <c r="BQ389" s="122">
        <v>0</v>
      </c>
      <c r="BR389" s="122">
        <v>0</v>
      </c>
      <c r="BS389" s="122">
        <v>0</v>
      </c>
      <c r="BT389" s="122">
        <v>220000000</v>
      </c>
      <c r="BU389" s="122">
        <v>231000000</v>
      </c>
      <c r="BV389" s="122">
        <v>0</v>
      </c>
      <c r="BW389" s="122">
        <v>0</v>
      </c>
      <c r="BX389" s="122">
        <v>0</v>
      </c>
      <c r="BY389" s="122">
        <v>0</v>
      </c>
      <c r="BZ389" s="122">
        <v>0</v>
      </c>
      <c r="CA389" s="122">
        <v>0</v>
      </c>
      <c r="CB389" s="122">
        <v>0</v>
      </c>
      <c r="CC389" s="122">
        <v>0</v>
      </c>
      <c r="CD389" s="122">
        <v>0</v>
      </c>
      <c r="CE389" s="122">
        <v>231000000</v>
      </c>
      <c r="CF389" s="122">
        <v>242550000</v>
      </c>
      <c r="CG389" s="122">
        <v>0</v>
      </c>
      <c r="CH389" s="122">
        <v>0</v>
      </c>
      <c r="CI389" s="122">
        <v>0</v>
      </c>
      <c r="CJ389" s="122">
        <v>0</v>
      </c>
      <c r="CK389" s="122">
        <v>0</v>
      </c>
      <c r="CL389" s="122">
        <v>0</v>
      </c>
      <c r="CM389" s="122">
        <v>0</v>
      </c>
      <c r="CN389" s="122">
        <v>0</v>
      </c>
      <c r="CO389" s="122">
        <v>0</v>
      </c>
      <c r="CP389" s="122">
        <v>242550000</v>
      </c>
      <c r="CQ389" s="122">
        <v>893550000</v>
      </c>
      <c r="CR389" s="115"/>
      <c r="CS389" s="115" t="s">
        <v>4295</v>
      </c>
    </row>
    <row r="390" spans="1:97" ht="70.349999999999994" hidden="1" customHeight="1" x14ac:dyDescent="0.25">
      <c r="A390" s="114" t="s">
        <v>4296</v>
      </c>
      <c r="B390" s="115" t="s">
        <v>103</v>
      </c>
      <c r="C390" s="115" t="s">
        <v>4054</v>
      </c>
      <c r="D390" s="115" t="s">
        <v>4055</v>
      </c>
      <c r="E390" s="116" t="s">
        <v>2213</v>
      </c>
      <c r="F390" s="115" t="s">
        <v>2214</v>
      </c>
      <c r="G390" s="115" t="s">
        <v>552</v>
      </c>
      <c r="H390" s="115" t="s">
        <v>2215</v>
      </c>
      <c r="I390" s="116" t="s">
        <v>4056</v>
      </c>
      <c r="J390" s="115" t="s">
        <v>4057</v>
      </c>
      <c r="K390" s="115" t="s">
        <v>4058</v>
      </c>
      <c r="L390" s="115" t="s">
        <v>4287</v>
      </c>
      <c r="M390" s="115" t="s">
        <v>4288</v>
      </c>
      <c r="N390" s="115" t="s">
        <v>140</v>
      </c>
      <c r="O390" s="115" t="s">
        <v>141</v>
      </c>
      <c r="P390" s="115" t="s">
        <v>1042</v>
      </c>
      <c r="Q390" s="115" t="s">
        <v>1043</v>
      </c>
      <c r="R390" s="115" t="s">
        <v>144</v>
      </c>
      <c r="S390" s="115" t="s">
        <v>3048</v>
      </c>
      <c r="T390" s="115" t="s">
        <v>257</v>
      </c>
      <c r="U390" s="115" t="s">
        <v>3049</v>
      </c>
      <c r="V390" s="115" t="s">
        <v>148</v>
      </c>
      <c r="W390" s="115" t="s">
        <v>149</v>
      </c>
      <c r="X390" s="115" t="s">
        <v>125</v>
      </c>
      <c r="Y390" s="115" t="s">
        <v>126</v>
      </c>
      <c r="Z390" s="117">
        <v>100</v>
      </c>
      <c r="AA390" s="115" t="s">
        <v>127</v>
      </c>
      <c r="AB390" s="115" t="s">
        <v>4289</v>
      </c>
      <c r="AC390" s="117">
        <v>0</v>
      </c>
      <c r="AD390" s="117">
        <v>25</v>
      </c>
      <c r="AE390" s="117">
        <v>25</v>
      </c>
      <c r="AF390" s="117">
        <v>50</v>
      </c>
      <c r="AG390" s="118"/>
      <c r="AH390" s="118" t="s">
        <v>4297</v>
      </c>
      <c r="AI390" s="118" t="s">
        <v>4298</v>
      </c>
      <c r="AJ390" s="115" t="s">
        <v>4299</v>
      </c>
      <c r="AK390" s="115"/>
      <c r="AL390" s="115" t="s">
        <v>4300</v>
      </c>
      <c r="AM390" s="116"/>
      <c r="AN390" s="119"/>
      <c r="AO390" s="120"/>
      <c r="AP390" s="116">
        <v>25</v>
      </c>
      <c r="AQ390" s="119">
        <v>1</v>
      </c>
      <c r="AR390" s="120" t="s">
        <v>135</v>
      </c>
      <c r="AS390" s="116"/>
      <c r="AT390" s="121">
        <v>0</v>
      </c>
      <c r="AU390" s="120" t="s">
        <v>175</v>
      </c>
      <c r="AV390" s="117">
        <v>25</v>
      </c>
      <c r="AW390" s="121">
        <v>0.25</v>
      </c>
      <c r="AX390" s="120" t="s">
        <v>175</v>
      </c>
      <c r="AY390" s="122">
        <v>400000000</v>
      </c>
      <c r="AZ390" s="122">
        <v>0</v>
      </c>
      <c r="BA390" s="122">
        <v>0</v>
      </c>
      <c r="BB390" s="122">
        <v>0</v>
      </c>
      <c r="BC390" s="122">
        <v>0</v>
      </c>
      <c r="BD390" s="122">
        <v>0</v>
      </c>
      <c r="BE390" s="122">
        <v>0</v>
      </c>
      <c r="BF390" s="122">
        <v>0</v>
      </c>
      <c r="BG390" s="122">
        <v>0</v>
      </c>
      <c r="BH390" s="122">
        <v>0</v>
      </c>
      <c r="BI390" s="122">
        <v>400000000</v>
      </c>
      <c r="BJ390" s="122">
        <v>450000000</v>
      </c>
      <c r="BK390" s="122">
        <v>0</v>
      </c>
      <c r="BL390" s="122">
        <v>0</v>
      </c>
      <c r="BM390" s="122">
        <v>0</v>
      </c>
      <c r="BN390" s="122">
        <v>0</v>
      </c>
      <c r="BO390" s="122">
        <v>0</v>
      </c>
      <c r="BP390" s="122">
        <v>0</v>
      </c>
      <c r="BQ390" s="122">
        <v>0</v>
      </c>
      <c r="BR390" s="122">
        <v>0</v>
      </c>
      <c r="BS390" s="122">
        <v>0</v>
      </c>
      <c r="BT390" s="122">
        <v>450000000</v>
      </c>
      <c r="BU390" s="122">
        <v>470000000</v>
      </c>
      <c r="BV390" s="122">
        <v>0</v>
      </c>
      <c r="BW390" s="122">
        <v>0</v>
      </c>
      <c r="BX390" s="122">
        <v>0</v>
      </c>
      <c r="BY390" s="122">
        <v>0</v>
      </c>
      <c r="BZ390" s="122">
        <v>0</v>
      </c>
      <c r="CA390" s="122">
        <v>0</v>
      </c>
      <c r="CB390" s="122">
        <v>0</v>
      </c>
      <c r="CC390" s="122">
        <v>0</v>
      </c>
      <c r="CD390" s="122">
        <v>0</v>
      </c>
      <c r="CE390" s="122">
        <v>470000000</v>
      </c>
      <c r="CF390" s="122">
        <v>493500000</v>
      </c>
      <c r="CG390" s="122">
        <v>0</v>
      </c>
      <c r="CH390" s="122">
        <v>0</v>
      </c>
      <c r="CI390" s="122">
        <v>0</v>
      </c>
      <c r="CJ390" s="122">
        <v>0</v>
      </c>
      <c r="CK390" s="122">
        <v>0</v>
      </c>
      <c r="CL390" s="122">
        <v>0</v>
      </c>
      <c r="CM390" s="122">
        <v>0</v>
      </c>
      <c r="CN390" s="122">
        <v>0</v>
      </c>
      <c r="CO390" s="122">
        <v>0</v>
      </c>
      <c r="CP390" s="122">
        <v>493500000</v>
      </c>
      <c r="CQ390" s="122">
        <v>1813500000</v>
      </c>
      <c r="CR390" s="115"/>
      <c r="CS390" s="115"/>
    </row>
    <row r="391" spans="1:97" ht="70.349999999999994" hidden="1" customHeight="1" x14ac:dyDescent="0.25">
      <c r="A391" s="114" t="s">
        <v>4301</v>
      </c>
      <c r="B391" s="115" t="s">
        <v>113</v>
      </c>
      <c r="C391" s="115" t="s">
        <v>4054</v>
      </c>
      <c r="D391" s="115" t="s">
        <v>4302</v>
      </c>
      <c r="E391" s="116" t="s">
        <v>4303</v>
      </c>
      <c r="F391" s="115" t="s">
        <v>1056</v>
      </c>
      <c r="G391" s="115" t="s">
        <v>108</v>
      </c>
      <c r="H391" s="115" t="s">
        <v>4304</v>
      </c>
      <c r="I391" s="116" t="s">
        <v>912</v>
      </c>
      <c r="J391" s="115" t="s">
        <v>4305</v>
      </c>
      <c r="K391" s="115" t="s">
        <v>4306</v>
      </c>
      <c r="L391" s="115" t="s">
        <v>1496</v>
      </c>
      <c r="M391" s="115" t="s">
        <v>4307</v>
      </c>
      <c r="N391" s="115" t="s">
        <v>140</v>
      </c>
      <c r="O391" s="115" t="s">
        <v>141</v>
      </c>
      <c r="P391" s="115" t="s">
        <v>2286</v>
      </c>
      <c r="Q391" s="115" t="s">
        <v>2287</v>
      </c>
      <c r="R391" s="115" t="s">
        <v>4308</v>
      </c>
      <c r="S391" s="115" t="s">
        <v>4309</v>
      </c>
      <c r="T391" s="115" t="s">
        <v>4310</v>
      </c>
      <c r="U391" s="115" t="s">
        <v>4311</v>
      </c>
      <c r="V391" s="115" t="s">
        <v>4312</v>
      </c>
      <c r="W391" s="115" t="s">
        <v>530</v>
      </c>
      <c r="X391" s="115" t="s">
        <v>125</v>
      </c>
      <c r="Y391" s="115" t="s">
        <v>126</v>
      </c>
      <c r="Z391" s="117">
        <v>1</v>
      </c>
      <c r="AA391" s="115" t="s">
        <v>127</v>
      </c>
      <c r="AB391" s="115" t="s">
        <v>4313</v>
      </c>
      <c r="AC391" s="117">
        <v>1</v>
      </c>
      <c r="AD391" s="117">
        <v>0</v>
      </c>
      <c r="AE391" s="117">
        <v>0</v>
      </c>
      <c r="AF391" s="117">
        <v>0</v>
      </c>
      <c r="AG391" s="118" t="s">
        <v>4314</v>
      </c>
      <c r="AH391" s="118"/>
      <c r="AI391" s="118"/>
      <c r="AJ391" s="115"/>
      <c r="AK391" s="115"/>
      <c r="AL391" s="115"/>
      <c r="AM391" s="116">
        <v>1</v>
      </c>
      <c r="AN391" s="119">
        <v>1</v>
      </c>
      <c r="AO391" s="120" t="s">
        <v>135</v>
      </c>
      <c r="AP391" s="116"/>
      <c r="AQ391" s="119"/>
      <c r="AR391" s="120"/>
      <c r="AS391" s="116"/>
      <c r="AT391" s="121"/>
      <c r="AU391" s="120"/>
      <c r="AV391" s="117">
        <v>1</v>
      </c>
      <c r="AW391" s="121">
        <v>1</v>
      </c>
      <c r="AX391" s="120" t="s">
        <v>135</v>
      </c>
      <c r="AY391" s="122">
        <v>0</v>
      </c>
      <c r="AZ391" s="122">
        <v>83600000</v>
      </c>
      <c r="BA391" s="122">
        <v>0</v>
      </c>
      <c r="BB391" s="122">
        <v>0</v>
      </c>
      <c r="BC391" s="122">
        <v>0</v>
      </c>
      <c r="BD391" s="122">
        <v>0</v>
      </c>
      <c r="BE391" s="122">
        <v>0</v>
      </c>
      <c r="BF391" s="122">
        <v>0</v>
      </c>
      <c r="BG391" s="122">
        <v>0</v>
      </c>
      <c r="BH391" s="122">
        <v>0</v>
      </c>
      <c r="BI391" s="122">
        <v>83600000</v>
      </c>
      <c r="BJ391" s="122">
        <v>0</v>
      </c>
      <c r="BK391" s="122">
        <v>0</v>
      </c>
      <c r="BL391" s="122">
        <v>0</v>
      </c>
      <c r="BM391" s="122">
        <v>0</v>
      </c>
      <c r="BN391" s="122">
        <v>0</v>
      </c>
      <c r="BO391" s="122">
        <v>0</v>
      </c>
      <c r="BP391" s="122">
        <v>0</v>
      </c>
      <c r="BQ391" s="122">
        <v>0</v>
      </c>
      <c r="BR391" s="122">
        <v>0</v>
      </c>
      <c r="BS391" s="122">
        <v>0</v>
      </c>
      <c r="BT391" s="122">
        <v>0</v>
      </c>
      <c r="BU391" s="122">
        <v>0</v>
      </c>
      <c r="BV391" s="122">
        <v>0</v>
      </c>
      <c r="BW391" s="122">
        <v>0</v>
      </c>
      <c r="BX391" s="122">
        <v>0</v>
      </c>
      <c r="BY391" s="122">
        <v>0</v>
      </c>
      <c r="BZ391" s="122">
        <v>0</v>
      </c>
      <c r="CA391" s="122">
        <v>0</v>
      </c>
      <c r="CB391" s="122">
        <v>0</v>
      </c>
      <c r="CC391" s="122">
        <v>0</v>
      </c>
      <c r="CD391" s="122">
        <v>0</v>
      </c>
      <c r="CE391" s="122">
        <v>0</v>
      </c>
      <c r="CF391" s="122">
        <v>0</v>
      </c>
      <c r="CG391" s="122">
        <v>0</v>
      </c>
      <c r="CH391" s="122">
        <v>0</v>
      </c>
      <c r="CI391" s="122">
        <v>0</v>
      </c>
      <c r="CJ391" s="122">
        <v>0</v>
      </c>
      <c r="CK391" s="122">
        <v>0</v>
      </c>
      <c r="CL391" s="122">
        <v>0</v>
      </c>
      <c r="CM391" s="122">
        <v>0</v>
      </c>
      <c r="CN391" s="122">
        <v>0</v>
      </c>
      <c r="CO391" s="122">
        <v>0</v>
      </c>
      <c r="CP391" s="122">
        <v>0</v>
      </c>
      <c r="CQ391" s="122">
        <v>83600000</v>
      </c>
      <c r="CR391" s="115" t="s">
        <v>4315</v>
      </c>
      <c r="CS391" s="115" t="s">
        <v>4316</v>
      </c>
    </row>
    <row r="392" spans="1:97" ht="70.349999999999994" hidden="1" customHeight="1" x14ac:dyDescent="0.25">
      <c r="A392" s="114" t="s">
        <v>4317</v>
      </c>
      <c r="B392" s="115" t="s">
        <v>103</v>
      </c>
      <c r="C392" s="115" t="s">
        <v>4054</v>
      </c>
      <c r="D392" s="115" t="s">
        <v>4302</v>
      </c>
      <c r="E392" s="116" t="s">
        <v>1013</v>
      </c>
      <c r="F392" s="115" t="s">
        <v>1056</v>
      </c>
      <c r="G392" s="115" t="s">
        <v>108</v>
      </c>
      <c r="H392" s="115" t="s">
        <v>4304</v>
      </c>
      <c r="I392" s="116" t="s">
        <v>954</v>
      </c>
      <c r="J392" s="115" t="s">
        <v>4305</v>
      </c>
      <c r="K392" s="115" t="s">
        <v>4306</v>
      </c>
      <c r="L392" s="115" t="s">
        <v>1496</v>
      </c>
      <c r="M392" s="115" t="s">
        <v>4307</v>
      </c>
      <c r="N392" s="115" t="s">
        <v>140</v>
      </c>
      <c r="O392" s="115" t="s">
        <v>141</v>
      </c>
      <c r="P392" s="115" t="s">
        <v>2286</v>
      </c>
      <c r="Q392" s="115" t="s">
        <v>2287</v>
      </c>
      <c r="R392" s="115" t="s">
        <v>4318</v>
      </c>
      <c r="S392" s="115" t="s">
        <v>4319</v>
      </c>
      <c r="T392" s="115" t="s">
        <v>4320</v>
      </c>
      <c r="U392" s="115" t="s">
        <v>4321</v>
      </c>
      <c r="V392" s="115" t="s">
        <v>4322</v>
      </c>
      <c r="W392" s="115" t="s">
        <v>4323</v>
      </c>
      <c r="X392" s="115" t="s">
        <v>125</v>
      </c>
      <c r="Y392" s="115" t="s">
        <v>126</v>
      </c>
      <c r="Z392" s="117">
        <v>4</v>
      </c>
      <c r="AA392" s="115" t="s">
        <v>127</v>
      </c>
      <c r="AB392" s="115" t="s">
        <v>4313</v>
      </c>
      <c r="AC392" s="117">
        <v>1</v>
      </c>
      <c r="AD392" s="117">
        <v>2</v>
      </c>
      <c r="AE392" s="117">
        <v>0</v>
      </c>
      <c r="AF392" s="117">
        <v>1</v>
      </c>
      <c r="AG392" s="118" t="s">
        <v>4324</v>
      </c>
      <c r="AH392" s="118" t="s">
        <v>4325</v>
      </c>
      <c r="AI392" s="118" t="s">
        <v>4326</v>
      </c>
      <c r="AJ392" s="115" t="s">
        <v>4327</v>
      </c>
      <c r="AK392" s="115"/>
      <c r="AL392" s="115" t="s">
        <v>4328</v>
      </c>
      <c r="AM392" s="116">
        <v>1</v>
      </c>
      <c r="AN392" s="119">
        <v>1</v>
      </c>
      <c r="AO392" s="120" t="s">
        <v>135</v>
      </c>
      <c r="AP392" s="116">
        <v>4</v>
      </c>
      <c r="AQ392" s="119">
        <v>1</v>
      </c>
      <c r="AR392" s="120" t="s">
        <v>135</v>
      </c>
      <c r="AS392" s="116"/>
      <c r="AT392" s="121"/>
      <c r="AU392" s="120"/>
      <c r="AV392" s="117">
        <v>5</v>
      </c>
      <c r="AW392" s="121">
        <v>1</v>
      </c>
      <c r="AX392" s="120" t="s">
        <v>135</v>
      </c>
      <c r="AY392" s="122">
        <v>0</v>
      </c>
      <c r="AZ392" s="122">
        <v>7500000000</v>
      </c>
      <c r="BA392" s="122">
        <v>0</v>
      </c>
      <c r="BB392" s="122">
        <v>0</v>
      </c>
      <c r="BC392" s="122">
        <v>0</v>
      </c>
      <c r="BD392" s="122">
        <v>100000000</v>
      </c>
      <c r="BE392" s="122">
        <v>13000000000</v>
      </c>
      <c r="BF392" s="122">
        <v>0</v>
      </c>
      <c r="BG392" s="122">
        <v>0</v>
      </c>
      <c r="BH392" s="122">
        <v>0</v>
      </c>
      <c r="BI392" s="122">
        <v>20600000000</v>
      </c>
      <c r="BJ392" s="122">
        <v>0</v>
      </c>
      <c r="BK392" s="122">
        <v>2600000000</v>
      </c>
      <c r="BL392" s="122">
        <v>0</v>
      </c>
      <c r="BM392" s="122">
        <v>0</v>
      </c>
      <c r="BN392" s="122">
        <v>0</v>
      </c>
      <c r="BO392" s="122">
        <v>0</v>
      </c>
      <c r="BP392" s="122">
        <v>20000000000</v>
      </c>
      <c r="BQ392" s="122">
        <v>0</v>
      </c>
      <c r="BR392" s="122">
        <v>0</v>
      </c>
      <c r="BS392" s="122">
        <v>0</v>
      </c>
      <c r="BT392" s="122">
        <v>22600000000</v>
      </c>
      <c r="BU392" s="122">
        <v>0</v>
      </c>
      <c r="BV392" s="122">
        <v>2600000000</v>
      </c>
      <c r="BW392" s="122">
        <v>0</v>
      </c>
      <c r="BX392" s="122">
        <v>0</v>
      </c>
      <c r="BY392" s="122">
        <v>0</v>
      </c>
      <c r="BZ392" s="122">
        <v>0</v>
      </c>
      <c r="CA392" s="122">
        <v>0</v>
      </c>
      <c r="CB392" s="122">
        <v>0</v>
      </c>
      <c r="CC392" s="122">
        <v>0</v>
      </c>
      <c r="CD392" s="122">
        <v>0</v>
      </c>
      <c r="CE392" s="122">
        <v>2600000000</v>
      </c>
      <c r="CF392" s="122">
        <v>0</v>
      </c>
      <c r="CG392" s="122">
        <v>3000000000</v>
      </c>
      <c r="CH392" s="122">
        <v>0</v>
      </c>
      <c r="CI392" s="122">
        <v>0</v>
      </c>
      <c r="CJ392" s="122">
        <v>0</v>
      </c>
      <c r="CK392" s="122">
        <v>0</v>
      </c>
      <c r="CL392" s="122">
        <v>0</v>
      </c>
      <c r="CM392" s="122">
        <v>0</v>
      </c>
      <c r="CN392" s="122">
        <v>0</v>
      </c>
      <c r="CO392" s="122">
        <v>0</v>
      </c>
      <c r="CP392" s="122">
        <v>3000000000</v>
      </c>
      <c r="CQ392" s="122">
        <v>48800000000</v>
      </c>
      <c r="CR392" s="115" t="s">
        <v>4329</v>
      </c>
      <c r="CS392" s="115" t="s">
        <v>4330</v>
      </c>
    </row>
    <row r="393" spans="1:97" ht="70.349999999999994" hidden="1" customHeight="1" x14ac:dyDescent="0.25">
      <c r="A393" s="114" t="s">
        <v>4331</v>
      </c>
      <c r="B393" s="115" t="s">
        <v>139</v>
      </c>
      <c r="C393" s="115" t="s">
        <v>4054</v>
      </c>
      <c r="D393" s="115" t="s">
        <v>4302</v>
      </c>
      <c r="E393" s="116" t="s">
        <v>4303</v>
      </c>
      <c r="F393" s="115" t="s">
        <v>1056</v>
      </c>
      <c r="G393" s="115" t="s">
        <v>108</v>
      </c>
      <c r="H393" s="115" t="s">
        <v>4304</v>
      </c>
      <c r="I393" s="116" t="s">
        <v>912</v>
      </c>
      <c r="J393" s="115" t="s">
        <v>4305</v>
      </c>
      <c r="K393" s="115" t="s">
        <v>4306</v>
      </c>
      <c r="L393" s="115" t="s">
        <v>1496</v>
      </c>
      <c r="M393" s="115" t="s">
        <v>4307</v>
      </c>
      <c r="N393" s="115" t="s">
        <v>140</v>
      </c>
      <c r="O393" s="115" t="s">
        <v>141</v>
      </c>
      <c r="P393" s="115" t="s">
        <v>2286</v>
      </c>
      <c r="Q393" s="115" t="s">
        <v>2287</v>
      </c>
      <c r="R393" s="115" t="s">
        <v>4199</v>
      </c>
      <c r="S393" s="115" t="s">
        <v>4332</v>
      </c>
      <c r="T393" s="115" t="s">
        <v>4333</v>
      </c>
      <c r="U393" s="115" t="s">
        <v>4334</v>
      </c>
      <c r="V393" s="115" t="s">
        <v>4335</v>
      </c>
      <c r="W393" s="115" t="s">
        <v>530</v>
      </c>
      <c r="X393" s="115" t="s">
        <v>247</v>
      </c>
      <c r="Y393" s="115" t="s">
        <v>126</v>
      </c>
      <c r="Z393" s="117">
        <v>1</v>
      </c>
      <c r="AA393" s="115" t="s">
        <v>127</v>
      </c>
      <c r="AB393" s="115" t="s">
        <v>4313</v>
      </c>
      <c r="AC393" s="117">
        <v>0</v>
      </c>
      <c r="AD393" s="117">
        <v>0</v>
      </c>
      <c r="AE393" s="117">
        <v>1</v>
      </c>
      <c r="AF393" s="117">
        <v>0</v>
      </c>
      <c r="AG393" s="118"/>
      <c r="AH393" s="118"/>
      <c r="AI393" s="118"/>
      <c r="AJ393" s="115" t="s">
        <v>4336</v>
      </c>
      <c r="AK393" s="115"/>
      <c r="AL393" s="115"/>
      <c r="AM393" s="116"/>
      <c r="AN393" s="119"/>
      <c r="AO393" s="120"/>
      <c r="AP393" s="116"/>
      <c r="AQ393" s="119"/>
      <c r="AR393" s="120"/>
      <c r="AS393" s="116"/>
      <c r="AT393" s="121">
        <v>0</v>
      </c>
      <c r="AU393" s="120" t="s">
        <v>175</v>
      </c>
      <c r="AV393" s="117">
        <v>0</v>
      </c>
      <c r="AW393" s="121">
        <v>0</v>
      </c>
      <c r="AX393" s="120" t="s">
        <v>175</v>
      </c>
      <c r="AY393" s="122">
        <v>0</v>
      </c>
      <c r="AZ393" s="122">
        <v>0</v>
      </c>
      <c r="BA393" s="122">
        <v>0</v>
      </c>
      <c r="BB393" s="122">
        <v>0</v>
      </c>
      <c r="BC393" s="122">
        <v>0</v>
      </c>
      <c r="BD393" s="122">
        <v>0</v>
      </c>
      <c r="BE393" s="122">
        <v>0</v>
      </c>
      <c r="BF393" s="122">
        <v>0</v>
      </c>
      <c r="BG393" s="122">
        <v>0</v>
      </c>
      <c r="BH393" s="122">
        <v>0</v>
      </c>
      <c r="BI393" s="122">
        <v>0</v>
      </c>
      <c r="BJ393" s="122">
        <v>0</v>
      </c>
      <c r="BK393" s="122">
        <v>0</v>
      </c>
      <c r="BL393" s="122">
        <v>0</v>
      </c>
      <c r="BM393" s="122">
        <v>0</v>
      </c>
      <c r="BN393" s="122">
        <v>0</v>
      </c>
      <c r="BO393" s="122">
        <v>0</v>
      </c>
      <c r="BP393" s="122">
        <v>0</v>
      </c>
      <c r="BQ393" s="122">
        <v>0</v>
      </c>
      <c r="BR393" s="122">
        <v>0</v>
      </c>
      <c r="BS393" s="122">
        <v>0</v>
      </c>
      <c r="BT393" s="122">
        <v>0</v>
      </c>
      <c r="BU393" s="122">
        <v>0</v>
      </c>
      <c r="BV393" s="122">
        <v>80000000</v>
      </c>
      <c r="BW393" s="122">
        <v>0</v>
      </c>
      <c r="BX393" s="122">
        <v>0</v>
      </c>
      <c r="BY393" s="122">
        <v>0</v>
      </c>
      <c r="BZ393" s="122">
        <v>0</v>
      </c>
      <c r="CA393" s="122">
        <v>0</v>
      </c>
      <c r="CB393" s="122">
        <v>0</v>
      </c>
      <c r="CC393" s="122">
        <v>0</v>
      </c>
      <c r="CD393" s="122">
        <v>0</v>
      </c>
      <c r="CE393" s="122">
        <v>80000000</v>
      </c>
      <c r="CF393" s="122">
        <v>0</v>
      </c>
      <c r="CG393" s="122">
        <v>0</v>
      </c>
      <c r="CH393" s="122">
        <v>0</v>
      </c>
      <c r="CI393" s="122">
        <v>0</v>
      </c>
      <c r="CJ393" s="122">
        <v>0</v>
      </c>
      <c r="CK393" s="122">
        <v>0</v>
      </c>
      <c r="CL393" s="122">
        <v>0</v>
      </c>
      <c r="CM393" s="122">
        <v>0</v>
      </c>
      <c r="CN393" s="122">
        <v>0</v>
      </c>
      <c r="CO393" s="122">
        <v>0</v>
      </c>
      <c r="CP393" s="122">
        <v>0</v>
      </c>
      <c r="CQ393" s="122">
        <v>80000000</v>
      </c>
      <c r="CR393" s="115"/>
      <c r="CS393" s="115" t="s">
        <v>4337</v>
      </c>
    </row>
    <row r="394" spans="1:97" ht="70.349999999999994" hidden="1" customHeight="1" x14ac:dyDescent="0.25">
      <c r="A394" s="114" t="s">
        <v>4338</v>
      </c>
      <c r="B394" s="115" t="s">
        <v>179</v>
      </c>
      <c r="C394" s="115" t="s">
        <v>4054</v>
      </c>
      <c r="D394" s="115" t="s">
        <v>4302</v>
      </c>
      <c r="E394" s="116" t="s">
        <v>1266</v>
      </c>
      <c r="F394" s="115" t="s">
        <v>1056</v>
      </c>
      <c r="G394" s="115" t="s">
        <v>108</v>
      </c>
      <c r="H394" s="115" t="s">
        <v>4304</v>
      </c>
      <c r="I394" s="116" t="s">
        <v>4339</v>
      </c>
      <c r="J394" s="115" t="s">
        <v>4305</v>
      </c>
      <c r="K394" s="115" t="s">
        <v>4306</v>
      </c>
      <c r="L394" s="115" t="s">
        <v>1496</v>
      </c>
      <c r="M394" s="115" t="s">
        <v>4307</v>
      </c>
      <c r="N394" s="115" t="s">
        <v>140</v>
      </c>
      <c r="O394" s="115" t="s">
        <v>141</v>
      </c>
      <c r="P394" s="115" t="s">
        <v>2286</v>
      </c>
      <c r="Q394" s="115" t="s">
        <v>2287</v>
      </c>
      <c r="R394" s="115" t="s">
        <v>4340</v>
      </c>
      <c r="S394" s="115" t="s">
        <v>4341</v>
      </c>
      <c r="T394" s="115" t="s">
        <v>4342</v>
      </c>
      <c r="U394" s="115" t="s">
        <v>4343</v>
      </c>
      <c r="V394" s="115" t="s">
        <v>4344</v>
      </c>
      <c r="W394" s="115" t="s">
        <v>4345</v>
      </c>
      <c r="X394" s="115" t="s">
        <v>125</v>
      </c>
      <c r="Y394" s="115" t="s">
        <v>126</v>
      </c>
      <c r="Z394" s="117">
        <v>4</v>
      </c>
      <c r="AA394" s="115" t="s">
        <v>127</v>
      </c>
      <c r="AB394" s="115" t="s">
        <v>4313</v>
      </c>
      <c r="AC394" s="117">
        <v>0</v>
      </c>
      <c r="AD394" s="117">
        <v>2</v>
      </c>
      <c r="AE394" s="117">
        <v>1</v>
      </c>
      <c r="AF394" s="117">
        <v>1</v>
      </c>
      <c r="AG394" s="118"/>
      <c r="AH394" s="118" t="s">
        <v>4346</v>
      </c>
      <c r="AI394" s="118" t="s">
        <v>4347</v>
      </c>
      <c r="AJ394" s="115" t="s">
        <v>4348</v>
      </c>
      <c r="AK394" s="115"/>
      <c r="AL394" s="115" t="s">
        <v>4349</v>
      </c>
      <c r="AM394" s="116"/>
      <c r="AN394" s="119"/>
      <c r="AO394" s="120"/>
      <c r="AP394" s="116">
        <v>215</v>
      </c>
      <c r="AQ394" s="119">
        <v>1</v>
      </c>
      <c r="AR394" s="120" t="s">
        <v>135</v>
      </c>
      <c r="AS394" s="116"/>
      <c r="AT394" s="121">
        <v>1</v>
      </c>
      <c r="AU394" s="120" t="s">
        <v>135</v>
      </c>
      <c r="AV394" s="117">
        <v>215</v>
      </c>
      <c r="AW394" s="121">
        <v>1</v>
      </c>
      <c r="AX394" s="120" t="s">
        <v>135</v>
      </c>
      <c r="AY394" s="122">
        <v>0</v>
      </c>
      <c r="AZ394" s="122">
        <v>1300000000</v>
      </c>
      <c r="BA394" s="122">
        <v>0</v>
      </c>
      <c r="BB394" s="122">
        <v>0</v>
      </c>
      <c r="BC394" s="122">
        <v>0</v>
      </c>
      <c r="BD394" s="122">
        <v>0</v>
      </c>
      <c r="BE394" s="122">
        <v>0</v>
      </c>
      <c r="BF394" s="122">
        <v>0</v>
      </c>
      <c r="BG394" s="122">
        <v>0</v>
      </c>
      <c r="BH394" s="122">
        <v>0</v>
      </c>
      <c r="BI394" s="122">
        <v>1300000000</v>
      </c>
      <c r="BJ394" s="122">
        <v>0</v>
      </c>
      <c r="BK394" s="122">
        <v>500000000</v>
      </c>
      <c r="BL394" s="122">
        <v>0</v>
      </c>
      <c r="BM394" s="122">
        <v>0</v>
      </c>
      <c r="BN394" s="122">
        <v>0</v>
      </c>
      <c r="BO394" s="122">
        <v>0</v>
      </c>
      <c r="BP394" s="122">
        <v>0</v>
      </c>
      <c r="BQ394" s="122">
        <v>0</v>
      </c>
      <c r="BR394" s="122">
        <v>0</v>
      </c>
      <c r="BS394" s="122">
        <v>0</v>
      </c>
      <c r="BT394" s="122">
        <v>500000000</v>
      </c>
      <c r="BU394" s="122">
        <v>0</v>
      </c>
      <c r="BV394" s="122">
        <v>700000000</v>
      </c>
      <c r="BW394" s="122">
        <v>0</v>
      </c>
      <c r="BX394" s="122">
        <v>0</v>
      </c>
      <c r="BY394" s="122">
        <v>0</v>
      </c>
      <c r="BZ394" s="122">
        <v>0</v>
      </c>
      <c r="CA394" s="122">
        <v>0</v>
      </c>
      <c r="CB394" s="122">
        <v>0</v>
      </c>
      <c r="CC394" s="122">
        <v>0</v>
      </c>
      <c r="CD394" s="122">
        <v>0</v>
      </c>
      <c r="CE394" s="122">
        <v>700000000</v>
      </c>
      <c r="CF394" s="122">
        <v>0</v>
      </c>
      <c r="CG394" s="122">
        <v>1100000000</v>
      </c>
      <c r="CH394" s="122">
        <v>0</v>
      </c>
      <c r="CI394" s="122">
        <v>0</v>
      </c>
      <c r="CJ394" s="122">
        <v>0</v>
      </c>
      <c r="CK394" s="122">
        <v>0</v>
      </c>
      <c r="CL394" s="122">
        <v>0</v>
      </c>
      <c r="CM394" s="122">
        <v>0</v>
      </c>
      <c r="CN394" s="122">
        <v>0</v>
      </c>
      <c r="CO394" s="122">
        <v>0</v>
      </c>
      <c r="CP394" s="122">
        <v>1100000000</v>
      </c>
      <c r="CQ394" s="122">
        <v>3600000000</v>
      </c>
      <c r="CR394" s="115" t="s">
        <v>4350</v>
      </c>
      <c r="CS394" s="115" t="s">
        <v>4351</v>
      </c>
    </row>
    <row r="395" spans="1:97" ht="70.349999999999994" hidden="1" customHeight="1" x14ac:dyDescent="0.25">
      <c r="A395" s="114" t="s">
        <v>4352</v>
      </c>
      <c r="B395" s="115" t="s">
        <v>254</v>
      </c>
      <c r="C395" s="115" t="s">
        <v>4054</v>
      </c>
      <c r="D395" s="115" t="s">
        <v>4302</v>
      </c>
      <c r="E395" s="116" t="s">
        <v>1013</v>
      </c>
      <c r="F395" s="115" t="s">
        <v>1056</v>
      </c>
      <c r="G395" s="115" t="s">
        <v>108</v>
      </c>
      <c r="H395" s="115" t="s">
        <v>4304</v>
      </c>
      <c r="I395" s="116" t="s">
        <v>954</v>
      </c>
      <c r="J395" s="115" t="s">
        <v>4305</v>
      </c>
      <c r="K395" s="115" t="s">
        <v>4306</v>
      </c>
      <c r="L395" s="115" t="s">
        <v>1496</v>
      </c>
      <c r="M395" s="115" t="s">
        <v>4307</v>
      </c>
      <c r="N395" s="115" t="s">
        <v>140</v>
      </c>
      <c r="O395" s="115" t="s">
        <v>141</v>
      </c>
      <c r="P395" s="115" t="s">
        <v>2286</v>
      </c>
      <c r="Q395" s="115" t="s">
        <v>2287</v>
      </c>
      <c r="R395" s="115" t="s">
        <v>4353</v>
      </c>
      <c r="S395" s="115" t="s">
        <v>4354</v>
      </c>
      <c r="T395" s="115" t="s">
        <v>4355</v>
      </c>
      <c r="U395" s="115" t="s">
        <v>4356</v>
      </c>
      <c r="V395" s="115" t="s">
        <v>4357</v>
      </c>
      <c r="W395" s="115" t="s">
        <v>4358</v>
      </c>
      <c r="X395" s="115" t="s">
        <v>125</v>
      </c>
      <c r="Y395" s="115" t="s">
        <v>126</v>
      </c>
      <c r="Z395" s="117">
        <v>12</v>
      </c>
      <c r="AA395" s="115" t="s">
        <v>127</v>
      </c>
      <c r="AB395" s="115" t="s">
        <v>4313</v>
      </c>
      <c r="AC395" s="117">
        <v>2</v>
      </c>
      <c r="AD395" s="117">
        <v>3</v>
      </c>
      <c r="AE395" s="117">
        <v>4</v>
      </c>
      <c r="AF395" s="117">
        <v>3</v>
      </c>
      <c r="AG395" s="118" t="s">
        <v>4359</v>
      </c>
      <c r="AH395" s="118" t="s">
        <v>4360</v>
      </c>
      <c r="AI395" s="118" t="s">
        <v>4361</v>
      </c>
      <c r="AJ395" s="115" t="s">
        <v>4362</v>
      </c>
      <c r="AK395" s="115"/>
      <c r="AL395" s="115" t="s">
        <v>4363</v>
      </c>
      <c r="AM395" s="116">
        <v>1</v>
      </c>
      <c r="AN395" s="119">
        <v>1</v>
      </c>
      <c r="AO395" s="120" t="s">
        <v>135</v>
      </c>
      <c r="AP395" s="116">
        <v>3</v>
      </c>
      <c r="AQ395" s="119">
        <v>1</v>
      </c>
      <c r="AR395" s="120" t="s">
        <v>135</v>
      </c>
      <c r="AS395" s="116"/>
      <c r="AT395" s="121">
        <v>1</v>
      </c>
      <c r="AU395" s="120" t="s">
        <v>135</v>
      </c>
      <c r="AV395" s="117">
        <v>4</v>
      </c>
      <c r="AW395" s="121">
        <v>0.33333333333333331</v>
      </c>
      <c r="AX395" s="120" t="s">
        <v>235</v>
      </c>
      <c r="AY395" s="122">
        <v>0</v>
      </c>
      <c r="AZ395" s="122">
        <v>300000000</v>
      </c>
      <c r="BA395" s="122">
        <v>0</v>
      </c>
      <c r="BB395" s="122">
        <v>0</v>
      </c>
      <c r="BC395" s="122">
        <v>0</v>
      </c>
      <c r="BD395" s="122">
        <v>0</v>
      </c>
      <c r="BE395" s="122">
        <v>0</v>
      </c>
      <c r="BF395" s="122">
        <v>0</v>
      </c>
      <c r="BG395" s="122">
        <v>0</v>
      </c>
      <c r="BH395" s="122">
        <v>0</v>
      </c>
      <c r="BI395" s="122">
        <v>300000000</v>
      </c>
      <c r="BJ395" s="122">
        <v>0</v>
      </c>
      <c r="BK395" s="122">
        <v>300000000</v>
      </c>
      <c r="BL395" s="122">
        <v>0</v>
      </c>
      <c r="BM395" s="122">
        <v>0</v>
      </c>
      <c r="BN395" s="122">
        <v>0</v>
      </c>
      <c r="BO395" s="122">
        <v>0</v>
      </c>
      <c r="BP395" s="122">
        <v>0</v>
      </c>
      <c r="BQ395" s="122">
        <v>0</v>
      </c>
      <c r="BR395" s="122">
        <v>0</v>
      </c>
      <c r="BS395" s="122">
        <v>0</v>
      </c>
      <c r="BT395" s="122">
        <v>300000000</v>
      </c>
      <c r="BU395" s="122">
        <v>0</v>
      </c>
      <c r="BV395" s="122">
        <v>300000000</v>
      </c>
      <c r="BW395" s="122">
        <v>0</v>
      </c>
      <c r="BX395" s="122">
        <v>0</v>
      </c>
      <c r="BY395" s="122">
        <v>0</v>
      </c>
      <c r="BZ395" s="122">
        <v>0</v>
      </c>
      <c r="CA395" s="122">
        <v>0</v>
      </c>
      <c r="CB395" s="122">
        <v>0</v>
      </c>
      <c r="CC395" s="122">
        <v>0</v>
      </c>
      <c r="CD395" s="122">
        <v>0</v>
      </c>
      <c r="CE395" s="122">
        <v>300000000</v>
      </c>
      <c r="CF395" s="122">
        <v>0</v>
      </c>
      <c r="CG395" s="122">
        <v>300000000</v>
      </c>
      <c r="CH395" s="122">
        <v>0</v>
      </c>
      <c r="CI395" s="122">
        <v>0</v>
      </c>
      <c r="CJ395" s="122">
        <v>0</v>
      </c>
      <c r="CK395" s="122">
        <v>0</v>
      </c>
      <c r="CL395" s="122">
        <v>0</v>
      </c>
      <c r="CM395" s="122">
        <v>0</v>
      </c>
      <c r="CN395" s="122">
        <v>0</v>
      </c>
      <c r="CO395" s="122">
        <v>0</v>
      </c>
      <c r="CP395" s="122">
        <v>300000000</v>
      </c>
      <c r="CQ395" s="122">
        <v>1200000000</v>
      </c>
      <c r="CR395" s="115" t="s">
        <v>4364</v>
      </c>
      <c r="CS395" s="115" t="s">
        <v>4365</v>
      </c>
    </row>
    <row r="396" spans="1:97" ht="70.349999999999994" hidden="1" customHeight="1" x14ac:dyDescent="0.25">
      <c r="A396" s="114" t="s">
        <v>4366</v>
      </c>
      <c r="B396" s="115" t="s">
        <v>374</v>
      </c>
      <c r="C396" s="115" t="s">
        <v>4054</v>
      </c>
      <c r="D396" s="115" t="s">
        <v>4302</v>
      </c>
      <c r="E396" s="116" t="s">
        <v>1013</v>
      </c>
      <c r="F396" s="115" t="s">
        <v>1056</v>
      </c>
      <c r="G396" s="115" t="s">
        <v>108</v>
      </c>
      <c r="H396" s="115" t="s">
        <v>4304</v>
      </c>
      <c r="I396" s="116" t="s">
        <v>954</v>
      </c>
      <c r="J396" s="115" t="s">
        <v>4305</v>
      </c>
      <c r="K396" s="115" t="s">
        <v>4306</v>
      </c>
      <c r="L396" s="115" t="s">
        <v>1496</v>
      </c>
      <c r="M396" s="115" t="s">
        <v>4307</v>
      </c>
      <c r="N396" s="115" t="s">
        <v>140</v>
      </c>
      <c r="O396" s="115" t="s">
        <v>141</v>
      </c>
      <c r="P396" s="115" t="s">
        <v>2286</v>
      </c>
      <c r="Q396" s="115" t="s">
        <v>2287</v>
      </c>
      <c r="R396" s="115" t="s">
        <v>4367</v>
      </c>
      <c r="S396" s="115" t="s">
        <v>4368</v>
      </c>
      <c r="T396" s="115" t="s">
        <v>4367</v>
      </c>
      <c r="U396" s="115" t="s">
        <v>4369</v>
      </c>
      <c r="V396" s="115" t="s">
        <v>4370</v>
      </c>
      <c r="W396" s="115" t="s">
        <v>2037</v>
      </c>
      <c r="X396" s="115" t="s">
        <v>125</v>
      </c>
      <c r="Y396" s="115" t="s">
        <v>126</v>
      </c>
      <c r="Z396" s="117">
        <v>2</v>
      </c>
      <c r="AA396" s="115" t="s">
        <v>127</v>
      </c>
      <c r="AB396" s="115" t="s">
        <v>4313</v>
      </c>
      <c r="AC396" s="117">
        <v>0</v>
      </c>
      <c r="AD396" s="117">
        <v>2</v>
      </c>
      <c r="AE396" s="117">
        <v>0</v>
      </c>
      <c r="AF396" s="117">
        <v>0</v>
      </c>
      <c r="AG396" s="118"/>
      <c r="AH396" s="118" t="s">
        <v>4371</v>
      </c>
      <c r="AI396" s="118" t="s">
        <v>4372</v>
      </c>
      <c r="AJ396" s="115" t="s">
        <v>4373</v>
      </c>
      <c r="AK396" s="115"/>
      <c r="AL396" s="115"/>
      <c r="AM396" s="116"/>
      <c r="AN396" s="119"/>
      <c r="AO396" s="120"/>
      <c r="AP396" s="116">
        <v>12</v>
      </c>
      <c r="AQ396" s="119">
        <v>1</v>
      </c>
      <c r="AR396" s="120" t="s">
        <v>135</v>
      </c>
      <c r="AS396" s="116"/>
      <c r="AT396" s="121"/>
      <c r="AU396" s="120"/>
      <c r="AV396" s="117">
        <v>12</v>
      </c>
      <c r="AW396" s="121">
        <v>1</v>
      </c>
      <c r="AX396" s="120" t="s">
        <v>135</v>
      </c>
      <c r="AY396" s="122">
        <v>0</v>
      </c>
      <c r="AZ396" s="122">
        <v>4500000000</v>
      </c>
      <c r="BA396" s="122">
        <v>0</v>
      </c>
      <c r="BB396" s="122">
        <v>0</v>
      </c>
      <c r="BC396" s="122">
        <v>0</v>
      </c>
      <c r="BD396" s="122">
        <v>0</v>
      </c>
      <c r="BE396" s="122">
        <v>0</v>
      </c>
      <c r="BF396" s="122">
        <v>0</v>
      </c>
      <c r="BG396" s="122">
        <v>0</v>
      </c>
      <c r="BH396" s="122">
        <v>0</v>
      </c>
      <c r="BI396" s="122">
        <v>4500000000</v>
      </c>
      <c r="BJ396" s="122">
        <v>0</v>
      </c>
      <c r="BK396" s="122">
        <v>1450000000</v>
      </c>
      <c r="BL396" s="122">
        <v>0</v>
      </c>
      <c r="BM396" s="122">
        <v>0</v>
      </c>
      <c r="BN396" s="122">
        <v>0</v>
      </c>
      <c r="BO396" s="122">
        <v>0</v>
      </c>
      <c r="BP396" s="122">
        <v>0</v>
      </c>
      <c r="BQ396" s="122">
        <v>0</v>
      </c>
      <c r="BR396" s="122">
        <v>0</v>
      </c>
      <c r="BS396" s="122">
        <v>0</v>
      </c>
      <c r="BT396" s="122">
        <v>1450000000</v>
      </c>
      <c r="BU396" s="122">
        <v>0</v>
      </c>
      <c r="BV396" s="122">
        <v>0</v>
      </c>
      <c r="BW396" s="122">
        <v>0</v>
      </c>
      <c r="BX396" s="122">
        <v>0</v>
      </c>
      <c r="BY396" s="122">
        <v>0</v>
      </c>
      <c r="BZ396" s="122">
        <v>0</v>
      </c>
      <c r="CA396" s="122">
        <v>0</v>
      </c>
      <c r="CB396" s="122">
        <v>0</v>
      </c>
      <c r="CC396" s="122">
        <v>0</v>
      </c>
      <c r="CD396" s="122">
        <v>0</v>
      </c>
      <c r="CE396" s="122">
        <v>0</v>
      </c>
      <c r="CF396" s="122">
        <v>0</v>
      </c>
      <c r="CG396" s="122">
        <v>0</v>
      </c>
      <c r="CH396" s="122">
        <v>0</v>
      </c>
      <c r="CI396" s="122">
        <v>0</v>
      </c>
      <c r="CJ396" s="122">
        <v>0</v>
      </c>
      <c r="CK396" s="122">
        <v>0</v>
      </c>
      <c r="CL396" s="122">
        <v>0</v>
      </c>
      <c r="CM396" s="122">
        <v>0</v>
      </c>
      <c r="CN396" s="122">
        <v>0</v>
      </c>
      <c r="CO396" s="122">
        <v>0</v>
      </c>
      <c r="CP396" s="122">
        <v>0</v>
      </c>
      <c r="CQ396" s="122">
        <v>5950000000</v>
      </c>
      <c r="CR396" s="115" t="s">
        <v>4374</v>
      </c>
      <c r="CS396" s="115" t="s">
        <v>4375</v>
      </c>
    </row>
    <row r="397" spans="1:97" ht="70.349999999999994" hidden="1" customHeight="1" x14ac:dyDescent="0.25">
      <c r="A397" s="114" t="s">
        <v>4376</v>
      </c>
      <c r="B397" s="115" t="s">
        <v>444</v>
      </c>
      <c r="C397" s="115" t="s">
        <v>4054</v>
      </c>
      <c r="D397" s="115" t="s">
        <v>4302</v>
      </c>
      <c r="E397" s="116" t="s">
        <v>116</v>
      </c>
      <c r="F397" s="115" t="s">
        <v>1056</v>
      </c>
      <c r="G397" s="115" t="s">
        <v>108</v>
      </c>
      <c r="H397" s="115" t="s">
        <v>4304</v>
      </c>
      <c r="I397" s="116" t="s">
        <v>989</v>
      </c>
      <c r="J397" s="115" t="s">
        <v>4305</v>
      </c>
      <c r="K397" s="115" t="s">
        <v>4306</v>
      </c>
      <c r="L397" s="115" t="s">
        <v>1496</v>
      </c>
      <c r="M397" s="115" t="s">
        <v>4307</v>
      </c>
      <c r="N397" s="115" t="s">
        <v>140</v>
      </c>
      <c r="O397" s="115" t="s">
        <v>141</v>
      </c>
      <c r="P397" s="115" t="s">
        <v>2286</v>
      </c>
      <c r="Q397" s="115" t="s">
        <v>2287</v>
      </c>
      <c r="R397" s="115" t="s">
        <v>4377</v>
      </c>
      <c r="S397" s="115" t="s">
        <v>4378</v>
      </c>
      <c r="T397" s="115" t="s">
        <v>4379</v>
      </c>
      <c r="U397" s="115" t="s">
        <v>4380</v>
      </c>
      <c r="V397" s="115" t="s">
        <v>4381</v>
      </c>
      <c r="W397" s="115" t="s">
        <v>3499</v>
      </c>
      <c r="X397" s="115" t="s">
        <v>125</v>
      </c>
      <c r="Y397" s="115" t="s">
        <v>126</v>
      </c>
      <c r="Z397" s="117">
        <v>20</v>
      </c>
      <c r="AA397" s="115" t="s">
        <v>127</v>
      </c>
      <c r="AB397" s="115" t="s">
        <v>4313</v>
      </c>
      <c r="AC397" s="117">
        <v>7</v>
      </c>
      <c r="AD397" s="117">
        <v>5</v>
      </c>
      <c r="AE397" s="117">
        <v>4</v>
      </c>
      <c r="AF397" s="117">
        <v>4</v>
      </c>
      <c r="AG397" s="118" t="s">
        <v>4382</v>
      </c>
      <c r="AH397" s="118" t="s">
        <v>4383</v>
      </c>
      <c r="AI397" s="118" t="s">
        <v>4384</v>
      </c>
      <c r="AJ397" s="115"/>
      <c r="AK397" s="115"/>
      <c r="AL397" s="115"/>
      <c r="AM397" s="116">
        <v>6</v>
      </c>
      <c r="AN397" s="119">
        <v>0.8571428571428571</v>
      </c>
      <c r="AO397" s="120" t="s">
        <v>174</v>
      </c>
      <c r="AP397" s="116">
        <v>40</v>
      </c>
      <c r="AQ397" s="119">
        <v>1</v>
      </c>
      <c r="AR397" s="120" t="s">
        <v>135</v>
      </c>
      <c r="AS397" s="116"/>
      <c r="AT397" s="121">
        <v>1</v>
      </c>
      <c r="AU397" s="120" t="s">
        <v>135</v>
      </c>
      <c r="AV397" s="117">
        <v>46</v>
      </c>
      <c r="AW397" s="121">
        <v>1</v>
      </c>
      <c r="AX397" s="120" t="s">
        <v>135</v>
      </c>
      <c r="AY397" s="122">
        <v>0</v>
      </c>
      <c r="AZ397" s="122">
        <v>3200000000</v>
      </c>
      <c r="BA397" s="122">
        <v>0</v>
      </c>
      <c r="BB397" s="122">
        <v>0</v>
      </c>
      <c r="BC397" s="122">
        <v>0</v>
      </c>
      <c r="BD397" s="122">
        <v>0</v>
      </c>
      <c r="BE397" s="122">
        <v>0</v>
      </c>
      <c r="BF397" s="122">
        <v>0</v>
      </c>
      <c r="BG397" s="122">
        <v>0</v>
      </c>
      <c r="BH397" s="122">
        <v>0</v>
      </c>
      <c r="BI397" s="122">
        <v>3200000000</v>
      </c>
      <c r="BJ397" s="122">
        <v>0</v>
      </c>
      <c r="BK397" s="122">
        <v>1150000000</v>
      </c>
      <c r="BL397" s="122">
        <v>0</v>
      </c>
      <c r="BM397" s="122">
        <v>0</v>
      </c>
      <c r="BN397" s="122">
        <v>0</v>
      </c>
      <c r="BO397" s="122">
        <v>0</v>
      </c>
      <c r="BP397" s="122">
        <v>0</v>
      </c>
      <c r="BQ397" s="122">
        <v>0</v>
      </c>
      <c r="BR397" s="122">
        <v>0</v>
      </c>
      <c r="BS397" s="122">
        <v>0</v>
      </c>
      <c r="BT397" s="122">
        <v>1150000000</v>
      </c>
      <c r="BU397" s="122">
        <v>0</v>
      </c>
      <c r="BV397" s="122">
        <v>1000000000</v>
      </c>
      <c r="BW397" s="122">
        <v>0</v>
      </c>
      <c r="BX397" s="122">
        <v>0</v>
      </c>
      <c r="BY397" s="122">
        <v>0</v>
      </c>
      <c r="BZ397" s="122">
        <v>0</v>
      </c>
      <c r="CA397" s="122">
        <v>0</v>
      </c>
      <c r="CB397" s="122">
        <v>0</v>
      </c>
      <c r="CC397" s="122">
        <v>0</v>
      </c>
      <c r="CD397" s="122">
        <v>0</v>
      </c>
      <c r="CE397" s="122">
        <v>1000000000</v>
      </c>
      <c r="CF397" s="122">
        <v>0</v>
      </c>
      <c r="CG397" s="122">
        <v>1100000000</v>
      </c>
      <c r="CH397" s="122">
        <v>0</v>
      </c>
      <c r="CI397" s="122">
        <v>0</v>
      </c>
      <c r="CJ397" s="122">
        <v>0</v>
      </c>
      <c r="CK397" s="122">
        <v>0</v>
      </c>
      <c r="CL397" s="122">
        <v>0</v>
      </c>
      <c r="CM397" s="122">
        <v>0</v>
      </c>
      <c r="CN397" s="122">
        <v>0</v>
      </c>
      <c r="CO397" s="122">
        <v>0</v>
      </c>
      <c r="CP397" s="122">
        <v>1100000000</v>
      </c>
      <c r="CQ397" s="122">
        <v>6450000000</v>
      </c>
      <c r="CR397" s="115" t="s">
        <v>4385</v>
      </c>
      <c r="CS397" s="115" t="s">
        <v>4386</v>
      </c>
    </row>
    <row r="398" spans="1:97" ht="70.349999999999994" hidden="1" customHeight="1" x14ac:dyDescent="0.25">
      <c r="A398" s="114" t="s">
        <v>4387</v>
      </c>
      <c r="B398" s="115" t="s">
        <v>463</v>
      </c>
      <c r="C398" s="115" t="s">
        <v>4054</v>
      </c>
      <c r="D398" s="115" t="s">
        <v>4388</v>
      </c>
      <c r="E398" s="116" t="s">
        <v>116</v>
      </c>
      <c r="F398" s="115" t="s">
        <v>1056</v>
      </c>
      <c r="G398" s="115" t="s">
        <v>108</v>
      </c>
      <c r="H398" s="115" t="s">
        <v>4304</v>
      </c>
      <c r="I398" s="116" t="s">
        <v>989</v>
      </c>
      <c r="J398" s="115" t="s">
        <v>4305</v>
      </c>
      <c r="K398" s="115" t="s">
        <v>4306</v>
      </c>
      <c r="L398" s="115" t="s">
        <v>1496</v>
      </c>
      <c r="M398" s="115" t="s">
        <v>4307</v>
      </c>
      <c r="N398" s="115" t="s">
        <v>140</v>
      </c>
      <c r="O398" s="115" t="s">
        <v>141</v>
      </c>
      <c r="P398" s="115" t="s">
        <v>2286</v>
      </c>
      <c r="Q398" s="115" t="s">
        <v>143</v>
      </c>
      <c r="R398" s="115" t="s">
        <v>362</v>
      </c>
      <c r="S398" s="115" t="s">
        <v>363</v>
      </c>
      <c r="T398" s="115" t="s">
        <v>364</v>
      </c>
      <c r="U398" s="115" t="s">
        <v>365</v>
      </c>
      <c r="V398" s="115" t="s">
        <v>366</v>
      </c>
      <c r="W398" s="115" t="s">
        <v>367</v>
      </c>
      <c r="X398" s="115" t="s">
        <v>125</v>
      </c>
      <c r="Y398" s="115" t="s">
        <v>126</v>
      </c>
      <c r="Z398" s="117">
        <v>4</v>
      </c>
      <c r="AA398" s="115" t="s">
        <v>186</v>
      </c>
      <c r="AB398" s="115" t="s">
        <v>4313</v>
      </c>
      <c r="AC398" s="117">
        <v>4</v>
      </c>
      <c r="AD398" s="117">
        <v>4</v>
      </c>
      <c r="AE398" s="117">
        <v>4</v>
      </c>
      <c r="AF398" s="117">
        <v>4</v>
      </c>
      <c r="AG398" s="118" t="s">
        <v>4389</v>
      </c>
      <c r="AH398" s="118" t="s">
        <v>4390</v>
      </c>
      <c r="AI398" s="118" t="s">
        <v>4391</v>
      </c>
      <c r="AJ398" s="115" t="s">
        <v>4392</v>
      </c>
      <c r="AK398" s="115"/>
      <c r="AL398" s="115" t="s">
        <v>4393</v>
      </c>
      <c r="AM398" s="116">
        <v>4</v>
      </c>
      <c r="AN398" s="119">
        <v>1</v>
      </c>
      <c r="AO398" s="120" t="s">
        <v>135</v>
      </c>
      <c r="AP398" s="116">
        <v>4</v>
      </c>
      <c r="AQ398" s="119">
        <v>1</v>
      </c>
      <c r="AR398" s="120" t="s">
        <v>135</v>
      </c>
      <c r="AS398" s="116"/>
      <c r="AT398" s="121">
        <v>0</v>
      </c>
      <c r="AU398" s="120" t="s">
        <v>175</v>
      </c>
      <c r="AV398" s="117">
        <v>8</v>
      </c>
      <c r="AW398" s="121">
        <v>1</v>
      </c>
      <c r="AX398" s="120" t="s">
        <v>135</v>
      </c>
      <c r="AY398" s="122">
        <v>0</v>
      </c>
      <c r="AZ398" s="122">
        <v>2500000000</v>
      </c>
      <c r="BA398" s="122">
        <v>0</v>
      </c>
      <c r="BB398" s="122">
        <v>0</v>
      </c>
      <c r="BC398" s="122">
        <v>0</v>
      </c>
      <c r="BD398" s="122">
        <v>0</v>
      </c>
      <c r="BE398" s="122">
        <v>0</v>
      </c>
      <c r="BF398" s="122">
        <v>0</v>
      </c>
      <c r="BG398" s="122">
        <v>0</v>
      </c>
      <c r="BH398" s="122">
        <v>0</v>
      </c>
      <c r="BI398" s="122">
        <v>2500000000</v>
      </c>
      <c r="BJ398" s="122">
        <v>0</v>
      </c>
      <c r="BK398" s="122">
        <v>700000000</v>
      </c>
      <c r="BL398" s="122">
        <v>0</v>
      </c>
      <c r="BM398" s="122">
        <v>0</v>
      </c>
      <c r="BN398" s="122">
        <v>0</v>
      </c>
      <c r="BO398" s="122">
        <v>0</v>
      </c>
      <c r="BP398" s="122">
        <v>0</v>
      </c>
      <c r="BQ398" s="122">
        <v>0</v>
      </c>
      <c r="BR398" s="122">
        <v>0</v>
      </c>
      <c r="BS398" s="122">
        <v>0</v>
      </c>
      <c r="BT398" s="122">
        <v>700000000</v>
      </c>
      <c r="BU398" s="122">
        <v>0</v>
      </c>
      <c r="BV398" s="122">
        <v>800000000</v>
      </c>
      <c r="BW398" s="122">
        <v>0</v>
      </c>
      <c r="BX398" s="122">
        <v>0</v>
      </c>
      <c r="BY398" s="122">
        <v>0</v>
      </c>
      <c r="BZ398" s="122">
        <v>0</v>
      </c>
      <c r="CA398" s="122">
        <v>0</v>
      </c>
      <c r="CB398" s="122">
        <v>0</v>
      </c>
      <c r="CC398" s="122">
        <v>0</v>
      </c>
      <c r="CD398" s="122">
        <v>0</v>
      </c>
      <c r="CE398" s="122">
        <v>800000000</v>
      </c>
      <c r="CF398" s="122">
        <v>0</v>
      </c>
      <c r="CG398" s="122">
        <v>1000000000</v>
      </c>
      <c r="CH398" s="122">
        <v>0</v>
      </c>
      <c r="CI398" s="122">
        <v>0</v>
      </c>
      <c r="CJ398" s="122">
        <v>0</v>
      </c>
      <c r="CK398" s="122">
        <v>0</v>
      </c>
      <c r="CL398" s="122">
        <v>0</v>
      </c>
      <c r="CM398" s="122">
        <v>0</v>
      </c>
      <c r="CN398" s="122">
        <v>0</v>
      </c>
      <c r="CO398" s="122">
        <v>0</v>
      </c>
      <c r="CP398" s="122">
        <v>1000000000</v>
      </c>
      <c r="CQ398" s="122">
        <v>5000000000</v>
      </c>
      <c r="CR398" s="115" t="s">
        <v>4394</v>
      </c>
      <c r="CS398" s="115" t="s">
        <v>4395</v>
      </c>
    </row>
    <row r="399" spans="1:97" ht="70.349999999999994" hidden="1" customHeight="1" x14ac:dyDescent="0.25">
      <c r="A399" s="114" t="s">
        <v>4396</v>
      </c>
      <c r="B399" s="115" t="s">
        <v>113</v>
      </c>
      <c r="C399" s="115" t="s">
        <v>4054</v>
      </c>
      <c r="D399" s="115" t="s">
        <v>4397</v>
      </c>
      <c r="E399" s="116" t="s">
        <v>4059</v>
      </c>
      <c r="F399" s="115" t="s">
        <v>126</v>
      </c>
      <c r="G399" s="115" t="s">
        <v>108</v>
      </c>
      <c r="H399" s="115" t="s">
        <v>4398</v>
      </c>
      <c r="I399" s="116" t="s">
        <v>1350</v>
      </c>
      <c r="J399" s="115" t="s">
        <v>4399</v>
      </c>
      <c r="K399" s="115" t="s">
        <v>4306</v>
      </c>
      <c r="L399" s="115" t="s">
        <v>4400</v>
      </c>
      <c r="M399" s="115" t="s">
        <v>4401</v>
      </c>
      <c r="N399" s="115" t="s">
        <v>4402</v>
      </c>
      <c r="O399" s="115" t="s">
        <v>696</v>
      </c>
      <c r="P399" s="115" t="s">
        <v>4403</v>
      </c>
      <c r="Q399" s="115" t="s">
        <v>4404</v>
      </c>
      <c r="R399" s="115" t="s">
        <v>4405</v>
      </c>
      <c r="S399" s="115" t="s">
        <v>4406</v>
      </c>
      <c r="T399" s="115" t="s">
        <v>4407</v>
      </c>
      <c r="U399" s="115" t="s">
        <v>4408</v>
      </c>
      <c r="V399" s="115" t="s">
        <v>4409</v>
      </c>
      <c r="W399" s="115" t="s">
        <v>149</v>
      </c>
      <c r="X399" s="115" t="s">
        <v>125</v>
      </c>
      <c r="Y399" s="115" t="s">
        <v>126</v>
      </c>
      <c r="Z399" s="117">
        <v>120</v>
      </c>
      <c r="AA399" s="115" t="s">
        <v>127</v>
      </c>
      <c r="AB399" s="115" t="s">
        <v>4313</v>
      </c>
      <c r="AC399" s="117">
        <v>35</v>
      </c>
      <c r="AD399" s="117">
        <v>25</v>
      </c>
      <c r="AE399" s="117">
        <v>30</v>
      </c>
      <c r="AF399" s="117">
        <v>30</v>
      </c>
      <c r="AG399" s="118" t="s">
        <v>4410</v>
      </c>
      <c r="AH399" s="118" t="s">
        <v>4411</v>
      </c>
      <c r="AI399" s="118" t="s">
        <v>4412</v>
      </c>
      <c r="AJ399" s="115" t="s">
        <v>4413</v>
      </c>
      <c r="AK399" s="115"/>
      <c r="AL399" s="115" t="s">
        <v>4414</v>
      </c>
      <c r="AM399" s="116">
        <v>35</v>
      </c>
      <c r="AN399" s="119">
        <v>1</v>
      </c>
      <c r="AO399" s="120" t="s">
        <v>135</v>
      </c>
      <c r="AP399" s="116">
        <v>57</v>
      </c>
      <c r="AQ399" s="119">
        <v>1</v>
      </c>
      <c r="AR399" s="120" t="s">
        <v>135</v>
      </c>
      <c r="AS399" s="116"/>
      <c r="AT399" s="121">
        <v>1</v>
      </c>
      <c r="AU399" s="120" t="s">
        <v>135</v>
      </c>
      <c r="AV399" s="117">
        <v>92</v>
      </c>
      <c r="AW399" s="121">
        <v>0.76666666666666672</v>
      </c>
      <c r="AX399" s="120" t="s">
        <v>174</v>
      </c>
      <c r="AY399" s="122">
        <v>20000000</v>
      </c>
      <c r="AZ399" s="122">
        <v>0</v>
      </c>
      <c r="BA399" s="122">
        <v>0</v>
      </c>
      <c r="BB399" s="122">
        <v>0</v>
      </c>
      <c r="BC399" s="122">
        <v>0</v>
      </c>
      <c r="BD399" s="122">
        <v>0</v>
      </c>
      <c r="BE399" s="122">
        <v>0</v>
      </c>
      <c r="BF399" s="122">
        <v>0</v>
      </c>
      <c r="BG399" s="122">
        <v>0</v>
      </c>
      <c r="BH399" s="122">
        <v>0</v>
      </c>
      <c r="BI399" s="122">
        <v>20000000</v>
      </c>
      <c r="BJ399" s="122">
        <v>20000000</v>
      </c>
      <c r="BK399" s="122">
        <v>0</v>
      </c>
      <c r="BL399" s="122">
        <v>0</v>
      </c>
      <c r="BM399" s="122">
        <v>0</v>
      </c>
      <c r="BN399" s="122">
        <v>0</v>
      </c>
      <c r="BO399" s="122">
        <v>0</v>
      </c>
      <c r="BP399" s="122">
        <v>0</v>
      </c>
      <c r="BQ399" s="122">
        <v>0</v>
      </c>
      <c r="BR399" s="122">
        <v>0</v>
      </c>
      <c r="BS399" s="122">
        <v>0</v>
      </c>
      <c r="BT399" s="122">
        <v>20000000</v>
      </c>
      <c r="BU399" s="122">
        <v>20000000</v>
      </c>
      <c r="BV399" s="122">
        <v>0</v>
      </c>
      <c r="BW399" s="122">
        <v>0</v>
      </c>
      <c r="BX399" s="122">
        <v>0</v>
      </c>
      <c r="BY399" s="122">
        <v>0</v>
      </c>
      <c r="BZ399" s="122">
        <v>0</v>
      </c>
      <c r="CA399" s="122">
        <v>0</v>
      </c>
      <c r="CB399" s="122">
        <v>0</v>
      </c>
      <c r="CC399" s="122">
        <v>0</v>
      </c>
      <c r="CD399" s="122">
        <v>0</v>
      </c>
      <c r="CE399" s="122">
        <v>20000000</v>
      </c>
      <c r="CF399" s="122">
        <v>20000000</v>
      </c>
      <c r="CG399" s="122">
        <v>0</v>
      </c>
      <c r="CH399" s="122">
        <v>0</v>
      </c>
      <c r="CI399" s="122">
        <v>0</v>
      </c>
      <c r="CJ399" s="122">
        <v>0</v>
      </c>
      <c r="CK399" s="122">
        <v>0</v>
      </c>
      <c r="CL399" s="122">
        <v>0</v>
      </c>
      <c r="CM399" s="122">
        <v>0</v>
      </c>
      <c r="CN399" s="122">
        <v>0</v>
      </c>
      <c r="CO399" s="122">
        <v>0</v>
      </c>
      <c r="CP399" s="122">
        <v>20000000</v>
      </c>
      <c r="CQ399" s="122">
        <v>80000000</v>
      </c>
      <c r="CR399" s="115" t="s">
        <v>4415</v>
      </c>
      <c r="CS399" s="115" t="s">
        <v>4416</v>
      </c>
    </row>
    <row r="400" spans="1:97" ht="70.349999999999994" hidden="1" customHeight="1" x14ac:dyDescent="0.25">
      <c r="A400" s="114" t="s">
        <v>4417</v>
      </c>
      <c r="B400" s="115" t="s">
        <v>103</v>
      </c>
      <c r="C400" s="115" t="s">
        <v>4054</v>
      </c>
      <c r="D400" s="115" t="s">
        <v>4397</v>
      </c>
      <c r="E400" s="116" t="s">
        <v>4059</v>
      </c>
      <c r="F400" s="115" t="s">
        <v>126</v>
      </c>
      <c r="G400" s="115" t="s">
        <v>108</v>
      </c>
      <c r="H400" s="115" t="s">
        <v>4398</v>
      </c>
      <c r="I400" s="116" t="s">
        <v>1350</v>
      </c>
      <c r="J400" s="115" t="s">
        <v>4399</v>
      </c>
      <c r="K400" s="115" t="s">
        <v>4306</v>
      </c>
      <c r="L400" s="115" t="s">
        <v>4400</v>
      </c>
      <c r="M400" s="115" t="s">
        <v>4401</v>
      </c>
      <c r="N400" s="115" t="s">
        <v>4402</v>
      </c>
      <c r="O400" s="115" t="s">
        <v>696</v>
      </c>
      <c r="P400" s="115" t="s">
        <v>4403</v>
      </c>
      <c r="Q400" s="115" t="s">
        <v>4404</v>
      </c>
      <c r="R400" s="115" t="s">
        <v>4418</v>
      </c>
      <c r="S400" s="115" t="s">
        <v>4419</v>
      </c>
      <c r="T400" s="115" t="s">
        <v>4420</v>
      </c>
      <c r="U400" s="115" t="s">
        <v>4421</v>
      </c>
      <c r="V400" s="115" t="s">
        <v>4422</v>
      </c>
      <c r="W400" s="115" t="s">
        <v>149</v>
      </c>
      <c r="X400" s="115" t="s">
        <v>125</v>
      </c>
      <c r="Y400" s="115" t="s">
        <v>126</v>
      </c>
      <c r="Z400" s="117">
        <v>120</v>
      </c>
      <c r="AA400" s="115" t="s">
        <v>127</v>
      </c>
      <c r="AB400" s="115" t="s">
        <v>4313</v>
      </c>
      <c r="AC400" s="117">
        <v>32</v>
      </c>
      <c r="AD400" s="117">
        <v>28</v>
      </c>
      <c r="AE400" s="117">
        <v>30</v>
      </c>
      <c r="AF400" s="117">
        <v>30</v>
      </c>
      <c r="AG400" s="118" t="s">
        <v>4423</v>
      </c>
      <c r="AH400" s="118" t="s">
        <v>4424</v>
      </c>
      <c r="AI400" s="118" t="s">
        <v>4425</v>
      </c>
      <c r="AJ400" s="115" t="s">
        <v>4426</v>
      </c>
      <c r="AK400" s="115"/>
      <c r="AL400" s="115" t="s">
        <v>4427</v>
      </c>
      <c r="AM400" s="116">
        <v>32</v>
      </c>
      <c r="AN400" s="119">
        <v>1</v>
      </c>
      <c r="AO400" s="120" t="s">
        <v>135</v>
      </c>
      <c r="AP400" s="116">
        <v>36</v>
      </c>
      <c r="AQ400" s="119">
        <v>1</v>
      </c>
      <c r="AR400" s="120" t="s">
        <v>135</v>
      </c>
      <c r="AS400" s="116"/>
      <c r="AT400" s="121">
        <v>0</v>
      </c>
      <c r="AU400" s="120" t="s">
        <v>175</v>
      </c>
      <c r="AV400" s="117">
        <v>68</v>
      </c>
      <c r="AW400" s="121">
        <v>0.56666666666666665</v>
      </c>
      <c r="AX400" s="120" t="s">
        <v>235</v>
      </c>
      <c r="AY400" s="122">
        <v>30000000</v>
      </c>
      <c r="AZ400" s="122">
        <v>100000000</v>
      </c>
      <c r="BA400" s="122">
        <v>0</v>
      </c>
      <c r="BB400" s="122">
        <v>0</v>
      </c>
      <c r="BC400" s="122">
        <v>0</v>
      </c>
      <c r="BD400" s="122">
        <v>0</v>
      </c>
      <c r="BE400" s="122">
        <v>0</v>
      </c>
      <c r="BF400" s="122">
        <v>0</v>
      </c>
      <c r="BG400" s="122">
        <v>0</v>
      </c>
      <c r="BH400" s="122">
        <v>0</v>
      </c>
      <c r="BI400" s="122">
        <v>130000000</v>
      </c>
      <c r="BJ400" s="122">
        <v>30000000</v>
      </c>
      <c r="BK400" s="122">
        <v>100000000</v>
      </c>
      <c r="BL400" s="122">
        <v>0</v>
      </c>
      <c r="BM400" s="122">
        <v>0</v>
      </c>
      <c r="BN400" s="122">
        <v>0</v>
      </c>
      <c r="BO400" s="122">
        <v>0</v>
      </c>
      <c r="BP400" s="122">
        <v>0</v>
      </c>
      <c r="BQ400" s="122">
        <v>0</v>
      </c>
      <c r="BR400" s="122">
        <v>0</v>
      </c>
      <c r="BS400" s="122">
        <v>0</v>
      </c>
      <c r="BT400" s="122">
        <v>130000000</v>
      </c>
      <c r="BU400" s="122">
        <v>30000000</v>
      </c>
      <c r="BV400" s="122">
        <v>100000000</v>
      </c>
      <c r="BW400" s="122">
        <v>0</v>
      </c>
      <c r="BX400" s="122">
        <v>0</v>
      </c>
      <c r="BY400" s="122">
        <v>0</v>
      </c>
      <c r="BZ400" s="122">
        <v>0</v>
      </c>
      <c r="CA400" s="122">
        <v>0</v>
      </c>
      <c r="CB400" s="122">
        <v>0</v>
      </c>
      <c r="CC400" s="122">
        <v>0</v>
      </c>
      <c r="CD400" s="122">
        <v>0</v>
      </c>
      <c r="CE400" s="122">
        <v>130000000</v>
      </c>
      <c r="CF400" s="122">
        <v>30000000</v>
      </c>
      <c r="CG400" s="122">
        <v>100000000</v>
      </c>
      <c r="CH400" s="122">
        <v>0</v>
      </c>
      <c r="CI400" s="122">
        <v>0</v>
      </c>
      <c r="CJ400" s="122">
        <v>0</v>
      </c>
      <c r="CK400" s="122">
        <v>0</v>
      </c>
      <c r="CL400" s="122">
        <v>0</v>
      </c>
      <c r="CM400" s="122">
        <v>0</v>
      </c>
      <c r="CN400" s="122">
        <v>0</v>
      </c>
      <c r="CO400" s="122">
        <v>0</v>
      </c>
      <c r="CP400" s="122">
        <v>130000000</v>
      </c>
      <c r="CQ400" s="122">
        <v>520000000</v>
      </c>
      <c r="CR400" s="115" t="s">
        <v>4428</v>
      </c>
      <c r="CS400" s="115" t="s">
        <v>4429</v>
      </c>
    </row>
    <row r="401" spans="1:97" ht="70.349999999999994" hidden="1" customHeight="1" x14ac:dyDescent="0.25">
      <c r="A401" s="114" t="s">
        <v>4430</v>
      </c>
      <c r="B401" s="115" t="s">
        <v>139</v>
      </c>
      <c r="C401" s="115" t="s">
        <v>4054</v>
      </c>
      <c r="D401" s="115" t="s">
        <v>4397</v>
      </c>
      <c r="E401" s="116" t="s">
        <v>4059</v>
      </c>
      <c r="F401" s="115" t="s">
        <v>126</v>
      </c>
      <c r="G401" s="115" t="s">
        <v>108</v>
      </c>
      <c r="H401" s="115" t="s">
        <v>4398</v>
      </c>
      <c r="I401" s="116" t="s">
        <v>1350</v>
      </c>
      <c r="J401" s="115" t="s">
        <v>4399</v>
      </c>
      <c r="K401" s="115" t="s">
        <v>4306</v>
      </c>
      <c r="L401" s="115" t="s">
        <v>4400</v>
      </c>
      <c r="M401" s="115" t="s">
        <v>4401</v>
      </c>
      <c r="N401" s="115" t="s">
        <v>4402</v>
      </c>
      <c r="O401" s="115" t="s">
        <v>696</v>
      </c>
      <c r="P401" s="115" t="s">
        <v>4403</v>
      </c>
      <c r="Q401" s="115" t="s">
        <v>4404</v>
      </c>
      <c r="R401" s="115" t="s">
        <v>4431</v>
      </c>
      <c r="S401" s="115" t="s">
        <v>4432</v>
      </c>
      <c r="T401" s="115" t="s">
        <v>4433</v>
      </c>
      <c r="U401" s="115" t="s">
        <v>4434</v>
      </c>
      <c r="V401" s="115" t="s">
        <v>4435</v>
      </c>
      <c r="W401" s="115" t="s">
        <v>4436</v>
      </c>
      <c r="X401" s="115" t="s">
        <v>125</v>
      </c>
      <c r="Y401" s="115" t="s">
        <v>126</v>
      </c>
      <c r="Z401" s="117">
        <v>2</v>
      </c>
      <c r="AA401" s="115" t="s">
        <v>127</v>
      </c>
      <c r="AB401" s="115" t="s">
        <v>4313</v>
      </c>
      <c r="AC401" s="117">
        <v>0</v>
      </c>
      <c r="AD401" s="117">
        <v>0</v>
      </c>
      <c r="AE401" s="117">
        <v>1</v>
      </c>
      <c r="AF401" s="117">
        <v>1</v>
      </c>
      <c r="AG401" s="118"/>
      <c r="AH401" s="118"/>
      <c r="AI401" s="118"/>
      <c r="AJ401" s="115" t="s">
        <v>4437</v>
      </c>
      <c r="AK401" s="115"/>
      <c r="AL401" s="115"/>
      <c r="AM401" s="116"/>
      <c r="AN401" s="119"/>
      <c r="AO401" s="120"/>
      <c r="AP401" s="116">
        <v>0</v>
      </c>
      <c r="AQ401" s="119">
        <v>0</v>
      </c>
      <c r="AR401" s="120" t="s">
        <v>175</v>
      </c>
      <c r="AS401" s="116"/>
      <c r="AT401" s="121">
        <v>0</v>
      </c>
      <c r="AU401" s="120" t="s">
        <v>175</v>
      </c>
      <c r="AV401" s="117">
        <v>0</v>
      </c>
      <c r="AW401" s="121">
        <v>0</v>
      </c>
      <c r="AX401" s="120" t="s">
        <v>175</v>
      </c>
      <c r="AY401" s="122">
        <v>30000000</v>
      </c>
      <c r="AZ401" s="122">
        <v>100000000</v>
      </c>
      <c r="BA401" s="122">
        <v>0</v>
      </c>
      <c r="BB401" s="122">
        <v>0</v>
      </c>
      <c r="BC401" s="122">
        <v>0</v>
      </c>
      <c r="BD401" s="122">
        <v>0</v>
      </c>
      <c r="BE401" s="122">
        <v>0</v>
      </c>
      <c r="BF401" s="122">
        <v>0</v>
      </c>
      <c r="BG401" s="122">
        <v>0</v>
      </c>
      <c r="BH401" s="122">
        <v>0</v>
      </c>
      <c r="BI401" s="122">
        <v>130000000</v>
      </c>
      <c r="BJ401" s="122">
        <v>30000000</v>
      </c>
      <c r="BK401" s="122">
        <v>100000000</v>
      </c>
      <c r="BL401" s="122">
        <v>0</v>
      </c>
      <c r="BM401" s="122">
        <v>0</v>
      </c>
      <c r="BN401" s="122">
        <v>0</v>
      </c>
      <c r="BO401" s="122">
        <v>0</v>
      </c>
      <c r="BP401" s="122">
        <v>0</v>
      </c>
      <c r="BQ401" s="122">
        <v>0</v>
      </c>
      <c r="BR401" s="122">
        <v>0</v>
      </c>
      <c r="BS401" s="122">
        <v>0</v>
      </c>
      <c r="BT401" s="122">
        <v>130000000</v>
      </c>
      <c r="BU401" s="122">
        <v>30000000</v>
      </c>
      <c r="BV401" s="122">
        <v>100000000</v>
      </c>
      <c r="BW401" s="122">
        <v>0</v>
      </c>
      <c r="BX401" s="122">
        <v>0</v>
      </c>
      <c r="BY401" s="122">
        <v>0</v>
      </c>
      <c r="BZ401" s="122">
        <v>0</v>
      </c>
      <c r="CA401" s="122">
        <v>0</v>
      </c>
      <c r="CB401" s="122">
        <v>0</v>
      </c>
      <c r="CC401" s="122">
        <v>0</v>
      </c>
      <c r="CD401" s="122">
        <v>0</v>
      </c>
      <c r="CE401" s="122">
        <v>130000000</v>
      </c>
      <c r="CF401" s="122">
        <v>30000000</v>
      </c>
      <c r="CG401" s="122">
        <v>100000000</v>
      </c>
      <c r="CH401" s="122">
        <v>0</v>
      </c>
      <c r="CI401" s="122">
        <v>0</v>
      </c>
      <c r="CJ401" s="122">
        <v>0</v>
      </c>
      <c r="CK401" s="122">
        <v>0</v>
      </c>
      <c r="CL401" s="122">
        <v>0</v>
      </c>
      <c r="CM401" s="122">
        <v>0</v>
      </c>
      <c r="CN401" s="122">
        <v>0</v>
      </c>
      <c r="CO401" s="122">
        <v>0</v>
      </c>
      <c r="CP401" s="122">
        <v>130000000</v>
      </c>
      <c r="CQ401" s="122">
        <v>520000000</v>
      </c>
      <c r="CR401" s="115"/>
      <c r="CS401" s="115" t="s">
        <v>4438</v>
      </c>
    </row>
    <row r="402" spans="1:97" ht="70.349999999999994" hidden="1" customHeight="1" x14ac:dyDescent="0.25">
      <c r="A402" s="114" t="s">
        <v>4439</v>
      </c>
      <c r="B402" s="115" t="s">
        <v>113</v>
      </c>
      <c r="C402" s="115" t="s">
        <v>4054</v>
      </c>
      <c r="D402" s="115" t="s">
        <v>4440</v>
      </c>
      <c r="E402" s="116" t="s">
        <v>113</v>
      </c>
      <c r="F402" s="115" t="s">
        <v>107</v>
      </c>
      <c r="G402" s="115" t="s">
        <v>108</v>
      </c>
      <c r="H402" s="115" t="s">
        <v>4441</v>
      </c>
      <c r="I402" s="116" t="s">
        <v>113</v>
      </c>
      <c r="J402" s="115" t="s">
        <v>4442</v>
      </c>
      <c r="K402" s="115" t="s">
        <v>4306</v>
      </c>
      <c r="L402" s="115" t="s">
        <v>4443</v>
      </c>
      <c r="M402" s="115" t="s">
        <v>4444</v>
      </c>
      <c r="N402" s="115" t="s">
        <v>4445</v>
      </c>
      <c r="O402" s="115" t="s">
        <v>860</v>
      </c>
      <c r="P402" s="115" t="s">
        <v>4446</v>
      </c>
      <c r="Q402" s="115" t="s">
        <v>4447</v>
      </c>
      <c r="R402" s="115" t="s">
        <v>4448</v>
      </c>
      <c r="S402" s="115" t="s">
        <v>4449</v>
      </c>
      <c r="T402" s="115" t="s">
        <v>1914</v>
      </c>
      <c r="U402" s="115" t="s">
        <v>4450</v>
      </c>
      <c r="V402" s="115" t="s">
        <v>4451</v>
      </c>
      <c r="W402" s="115" t="s">
        <v>149</v>
      </c>
      <c r="X402" s="115" t="s">
        <v>125</v>
      </c>
      <c r="Y402" s="115" t="s">
        <v>126</v>
      </c>
      <c r="Z402" s="117">
        <v>8</v>
      </c>
      <c r="AA402" s="115" t="s">
        <v>127</v>
      </c>
      <c r="AB402" s="115" t="s">
        <v>4313</v>
      </c>
      <c r="AC402" s="117">
        <v>2</v>
      </c>
      <c r="AD402" s="117">
        <v>2</v>
      </c>
      <c r="AE402" s="117">
        <v>2</v>
      </c>
      <c r="AF402" s="117">
        <v>2</v>
      </c>
      <c r="AG402" s="118" t="s">
        <v>4452</v>
      </c>
      <c r="AH402" s="118" t="s">
        <v>4453</v>
      </c>
      <c r="AI402" s="118"/>
      <c r="AJ402" s="115" t="s">
        <v>4454</v>
      </c>
      <c r="AK402" s="115"/>
      <c r="AL402" s="115" t="s">
        <v>4455</v>
      </c>
      <c r="AM402" s="116">
        <v>0</v>
      </c>
      <c r="AN402" s="119">
        <v>1</v>
      </c>
      <c r="AO402" s="120" t="s">
        <v>135</v>
      </c>
      <c r="AP402" s="116">
        <v>0</v>
      </c>
      <c r="AQ402" s="119">
        <v>1</v>
      </c>
      <c r="AR402" s="120" t="s">
        <v>135</v>
      </c>
      <c r="AS402" s="116"/>
      <c r="AT402" s="121">
        <v>1</v>
      </c>
      <c r="AU402" s="120" t="s">
        <v>135</v>
      </c>
      <c r="AV402" s="117">
        <v>0</v>
      </c>
      <c r="AW402" s="121">
        <v>0</v>
      </c>
      <c r="AX402" s="120" t="s">
        <v>175</v>
      </c>
      <c r="AY402" s="122">
        <v>0</v>
      </c>
      <c r="AZ402" s="122">
        <v>50000000</v>
      </c>
      <c r="BA402" s="122">
        <v>0</v>
      </c>
      <c r="BB402" s="122">
        <v>0</v>
      </c>
      <c r="BC402" s="122">
        <v>0</v>
      </c>
      <c r="BD402" s="122">
        <v>0</v>
      </c>
      <c r="BE402" s="122">
        <v>0</v>
      </c>
      <c r="BF402" s="122">
        <v>0</v>
      </c>
      <c r="BG402" s="122">
        <v>0</v>
      </c>
      <c r="BH402" s="122">
        <v>0</v>
      </c>
      <c r="BI402" s="122">
        <v>50000000</v>
      </c>
      <c r="BJ402" s="122">
        <v>0</v>
      </c>
      <c r="BK402" s="122">
        <v>50000000</v>
      </c>
      <c r="BL402" s="122">
        <v>0</v>
      </c>
      <c r="BM402" s="122">
        <v>0</v>
      </c>
      <c r="BN402" s="122">
        <v>0</v>
      </c>
      <c r="BO402" s="122">
        <v>0</v>
      </c>
      <c r="BP402" s="122">
        <v>0</v>
      </c>
      <c r="BQ402" s="122">
        <v>0</v>
      </c>
      <c r="BR402" s="122">
        <v>0</v>
      </c>
      <c r="BS402" s="122">
        <v>0</v>
      </c>
      <c r="BT402" s="122">
        <v>50000000</v>
      </c>
      <c r="BU402" s="122">
        <v>0</v>
      </c>
      <c r="BV402" s="122">
        <v>100000000</v>
      </c>
      <c r="BW402" s="122">
        <v>0</v>
      </c>
      <c r="BX402" s="122">
        <v>0</v>
      </c>
      <c r="BY402" s="122">
        <v>0</v>
      </c>
      <c r="BZ402" s="122">
        <v>0</v>
      </c>
      <c r="CA402" s="122">
        <v>0</v>
      </c>
      <c r="CB402" s="122">
        <v>0</v>
      </c>
      <c r="CC402" s="122">
        <v>0</v>
      </c>
      <c r="CD402" s="122">
        <v>0</v>
      </c>
      <c r="CE402" s="122">
        <v>100000000</v>
      </c>
      <c r="CF402" s="122">
        <v>0</v>
      </c>
      <c r="CG402" s="122">
        <v>100000000</v>
      </c>
      <c r="CH402" s="122">
        <v>0</v>
      </c>
      <c r="CI402" s="122">
        <v>0</v>
      </c>
      <c r="CJ402" s="122">
        <v>0</v>
      </c>
      <c r="CK402" s="122">
        <v>0</v>
      </c>
      <c r="CL402" s="122">
        <v>0</v>
      </c>
      <c r="CM402" s="122">
        <v>0</v>
      </c>
      <c r="CN402" s="122">
        <v>0</v>
      </c>
      <c r="CO402" s="122">
        <v>0</v>
      </c>
      <c r="CP402" s="122">
        <v>100000000</v>
      </c>
      <c r="CQ402" s="122">
        <v>300000000</v>
      </c>
      <c r="CR402" s="115" t="s">
        <v>4456</v>
      </c>
      <c r="CS402" s="115" t="s">
        <v>4457</v>
      </c>
    </row>
    <row r="403" spans="1:97" ht="70.349999999999994" hidden="1" customHeight="1" x14ac:dyDescent="0.25">
      <c r="A403" s="114" t="s">
        <v>4458</v>
      </c>
      <c r="B403" s="115" t="s">
        <v>103</v>
      </c>
      <c r="C403" s="115" t="s">
        <v>4054</v>
      </c>
      <c r="D403" s="115" t="s">
        <v>4459</v>
      </c>
      <c r="E403" s="116" t="s">
        <v>198</v>
      </c>
      <c r="F403" s="115" t="s">
        <v>107</v>
      </c>
      <c r="G403" s="115" t="s">
        <v>108</v>
      </c>
      <c r="H403" s="115" t="s">
        <v>4460</v>
      </c>
      <c r="I403" s="116" t="s">
        <v>113</v>
      </c>
      <c r="J403" s="115" t="s">
        <v>4461</v>
      </c>
      <c r="K403" s="115" t="s">
        <v>4306</v>
      </c>
      <c r="L403" s="115" t="s">
        <v>4443</v>
      </c>
      <c r="M403" s="115" t="s">
        <v>4444</v>
      </c>
      <c r="N403" s="115" t="s">
        <v>140</v>
      </c>
      <c r="O403" s="115" t="s">
        <v>141</v>
      </c>
      <c r="P403" s="115" t="s">
        <v>142</v>
      </c>
      <c r="Q403" s="115" t="s">
        <v>143</v>
      </c>
      <c r="R403" s="115" t="s">
        <v>223</v>
      </c>
      <c r="S403" s="115" t="s">
        <v>224</v>
      </c>
      <c r="T403" s="115" t="s">
        <v>225</v>
      </c>
      <c r="U403" s="115" t="s">
        <v>226</v>
      </c>
      <c r="V403" s="115" t="s">
        <v>227</v>
      </c>
      <c r="W403" s="115" t="s">
        <v>228</v>
      </c>
      <c r="X403" s="115" t="s">
        <v>125</v>
      </c>
      <c r="Y403" s="115" t="s">
        <v>126</v>
      </c>
      <c r="Z403" s="117">
        <v>1</v>
      </c>
      <c r="AA403" s="115" t="s">
        <v>186</v>
      </c>
      <c r="AB403" s="115" t="s">
        <v>4313</v>
      </c>
      <c r="AC403" s="117">
        <v>1</v>
      </c>
      <c r="AD403" s="117">
        <v>1</v>
      </c>
      <c r="AE403" s="117">
        <v>1</v>
      </c>
      <c r="AF403" s="117">
        <v>1</v>
      </c>
      <c r="AG403" s="118" t="s">
        <v>4462</v>
      </c>
      <c r="AH403" s="118" t="s">
        <v>4463</v>
      </c>
      <c r="AI403" s="118" t="s">
        <v>4464</v>
      </c>
      <c r="AJ403" s="115" t="s">
        <v>4465</v>
      </c>
      <c r="AK403" s="115"/>
      <c r="AL403" s="115" t="s">
        <v>4466</v>
      </c>
      <c r="AM403" s="116">
        <v>1</v>
      </c>
      <c r="AN403" s="119">
        <v>1</v>
      </c>
      <c r="AO403" s="120" t="s">
        <v>135</v>
      </c>
      <c r="AP403" s="116">
        <v>1</v>
      </c>
      <c r="AQ403" s="119">
        <v>1</v>
      </c>
      <c r="AR403" s="120" t="s">
        <v>135</v>
      </c>
      <c r="AS403" s="116"/>
      <c r="AT403" s="121">
        <v>0</v>
      </c>
      <c r="AU403" s="120" t="s">
        <v>175</v>
      </c>
      <c r="AV403" s="117">
        <v>2</v>
      </c>
      <c r="AW403" s="121">
        <v>1</v>
      </c>
      <c r="AX403" s="120" t="s">
        <v>135</v>
      </c>
      <c r="AY403" s="122">
        <v>0</v>
      </c>
      <c r="AZ403" s="122">
        <v>50000000</v>
      </c>
      <c r="BA403" s="122">
        <v>0</v>
      </c>
      <c r="BB403" s="122">
        <v>0</v>
      </c>
      <c r="BC403" s="122">
        <v>0</v>
      </c>
      <c r="BD403" s="122">
        <v>0</v>
      </c>
      <c r="BE403" s="122">
        <v>0</v>
      </c>
      <c r="BF403" s="122">
        <v>0</v>
      </c>
      <c r="BG403" s="122">
        <v>0</v>
      </c>
      <c r="BH403" s="122">
        <v>0</v>
      </c>
      <c r="BI403" s="122">
        <v>50000000</v>
      </c>
      <c r="BJ403" s="122">
        <v>0</v>
      </c>
      <c r="BK403" s="122">
        <v>50000000</v>
      </c>
      <c r="BL403" s="122">
        <v>0</v>
      </c>
      <c r="BM403" s="122">
        <v>0</v>
      </c>
      <c r="BN403" s="122">
        <v>0</v>
      </c>
      <c r="BO403" s="122">
        <v>0</v>
      </c>
      <c r="BP403" s="122">
        <v>0</v>
      </c>
      <c r="BQ403" s="122">
        <v>0</v>
      </c>
      <c r="BR403" s="122">
        <v>0</v>
      </c>
      <c r="BS403" s="122">
        <v>0</v>
      </c>
      <c r="BT403" s="122">
        <v>50000000</v>
      </c>
      <c r="BU403" s="122">
        <v>30000000</v>
      </c>
      <c r="BV403" s="122">
        <v>80000000</v>
      </c>
      <c r="BW403" s="122">
        <v>0</v>
      </c>
      <c r="BX403" s="122">
        <v>0</v>
      </c>
      <c r="BY403" s="122">
        <v>0</v>
      </c>
      <c r="BZ403" s="122">
        <v>0</v>
      </c>
      <c r="CA403" s="122">
        <v>0</v>
      </c>
      <c r="CB403" s="122">
        <v>0</v>
      </c>
      <c r="CC403" s="122">
        <v>0</v>
      </c>
      <c r="CD403" s="122">
        <v>0</v>
      </c>
      <c r="CE403" s="122">
        <v>110000000</v>
      </c>
      <c r="CF403" s="122">
        <v>0</v>
      </c>
      <c r="CG403" s="122">
        <v>100000000</v>
      </c>
      <c r="CH403" s="122">
        <v>0</v>
      </c>
      <c r="CI403" s="122">
        <v>0</v>
      </c>
      <c r="CJ403" s="122">
        <v>0</v>
      </c>
      <c r="CK403" s="122">
        <v>0</v>
      </c>
      <c r="CL403" s="122">
        <v>0</v>
      </c>
      <c r="CM403" s="122">
        <v>0</v>
      </c>
      <c r="CN403" s="122">
        <v>0</v>
      </c>
      <c r="CO403" s="122">
        <v>0</v>
      </c>
      <c r="CP403" s="122">
        <v>100000000</v>
      </c>
      <c r="CQ403" s="122">
        <v>310000000</v>
      </c>
      <c r="CR403" s="115" t="s">
        <v>4467</v>
      </c>
      <c r="CS403" s="115" t="s">
        <v>4468</v>
      </c>
    </row>
    <row r="404" spans="1:97" ht="70.349999999999994" hidden="1" customHeight="1" x14ac:dyDescent="0.25">
      <c r="A404" s="114" t="s">
        <v>4469</v>
      </c>
      <c r="B404" s="115" t="s">
        <v>113</v>
      </c>
      <c r="C404" s="115" t="s">
        <v>4054</v>
      </c>
      <c r="D404" s="115" t="s">
        <v>4470</v>
      </c>
      <c r="E404" s="116" t="s">
        <v>4471</v>
      </c>
      <c r="F404" s="115" t="s">
        <v>1056</v>
      </c>
      <c r="G404" s="115" t="s">
        <v>108</v>
      </c>
      <c r="H404" s="115" t="s">
        <v>4304</v>
      </c>
      <c r="I404" s="116" t="s">
        <v>4472</v>
      </c>
      <c r="J404" s="115" t="s">
        <v>4473</v>
      </c>
      <c r="K404" s="115" t="s">
        <v>4306</v>
      </c>
      <c r="L404" s="115" t="s">
        <v>4474</v>
      </c>
      <c r="M404" s="115" t="s">
        <v>4475</v>
      </c>
      <c r="N404" s="115" t="s">
        <v>115</v>
      </c>
      <c r="O404" s="115" t="s">
        <v>116</v>
      </c>
      <c r="P404" s="115" t="s">
        <v>4476</v>
      </c>
      <c r="Q404" s="115" t="s">
        <v>118</v>
      </c>
      <c r="R404" s="115" t="s">
        <v>4477</v>
      </c>
      <c r="S404" s="115" t="s">
        <v>4478</v>
      </c>
      <c r="T404" s="115" t="s">
        <v>4477</v>
      </c>
      <c r="U404" s="115" t="s">
        <v>4479</v>
      </c>
      <c r="V404" s="115" t="s">
        <v>4480</v>
      </c>
      <c r="W404" s="115" t="s">
        <v>336</v>
      </c>
      <c r="X404" s="115" t="s">
        <v>125</v>
      </c>
      <c r="Y404" s="115" t="s">
        <v>126</v>
      </c>
      <c r="Z404" s="117">
        <v>1</v>
      </c>
      <c r="AA404" s="115" t="s">
        <v>127</v>
      </c>
      <c r="AB404" s="115" t="s">
        <v>4313</v>
      </c>
      <c r="AC404" s="117">
        <v>0</v>
      </c>
      <c r="AD404" s="117">
        <v>0</v>
      </c>
      <c r="AE404" s="117">
        <v>0</v>
      </c>
      <c r="AF404" s="117">
        <v>1</v>
      </c>
      <c r="AG404" s="118"/>
      <c r="AH404" s="118"/>
      <c r="AI404" s="118"/>
      <c r="AJ404" s="115"/>
      <c r="AK404" s="115"/>
      <c r="AL404" s="115" t="s">
        <v>4481</v>
      </c>
      <c r="AM404" s="116"/>
      <c r="AN404" s="119"/>
      <c r="AO404" s="120"/>
      <c r="AP404" s="116"/>
      <c r="AQ404" s="119"/>
      <c r="AR404" s="120"/>
      <c r="AS404" s="116"/>
      <c r="AT404" s="121"/>
      <c r="AU404" s="120"/>
      <c r="AV404" s="117">
        <v>0</v>
      </c>
      <c r="AW404" s="121">
        <v>0</v>
      </c>
      <c r="AX404" s="120" t="s">
        <v>175</v>
      </c>
      <c r="AY404" s="122">
        <v>0</v>
      </c>
      <c r="AZ404" s="122">
        <v>100000000</v>
      </c>
      <c r="BA404" s="122">
        <v>0</v>
      </c>
      <c r="BB404" s="122">
        <v>0</v>
      </c>
      <c r="BC404" s="122">
        <v>0</v>
      </c>
      <c r="BD404" s="122">
        <v>0</v>
      </c>
      <c r="BE404" s="122">
        <v>0</v>
      </c>
      <c r="BF404" s="122">
        <v>0</v>
      </c>
      <c r="BG404" s="122">
        <v>0</v>
      </c>
      <c r="BH404" s="122">
        <v>0</v>
      </c>
      <c r="BI404" s="122">
        <v>100000000</v>
      </c>
      <c r="BJ404" s="122">
        <v>0</v>
      </c>
      <c r="BK404" s="122">
        <v>1000000000</v>
      </c>
      <c r="BL404" s="122">
        <v>0</v>
      </c>
      <c r="BM404" s="122">
        <v>0</v>
      </c>
      <c r="BN404" s="122">
        <v>0</v>
      </c>
      <c r="BO404" s="122">
        <v>0</v>
      </c>
      <c r="BP404" s="122">
        <v>0</v>
      </c>
      <c r="BQ404" s="122">
        <v>0</v>
      </c>
      <c r="BR404" s="122">
        <v>0</v>
      </c>
      <c r="BS404" s="122">
        <v>0</v>
      </c>
      <c r="BT404" s="122">
        <v>1000000000</v>
      </c>
      <c r="BU404" s="122">
        <v>0</v>
      </c>
      <c r="BV404" s="122">
        <v>1000000000</v>
      </c>
      <c r="BW404" s="122">
        <v>0</v>
      </c>
      <c r="BX404" s="122">
        <v>0</v>
      </c>
      <c r="BY404" s="122">
        <v>0</v>
      </c>
      <c r="BZ404" s="122">
        <v>0</v>
      </c>
      <c r="CA404" s="122">
        <v>0</v>
      </c>
      <c r="CB404" s="122">
        <v>0</v>
      </c>
      <c r="CC404" s="122">
        <v>0</v>
      </c>
      <c r="CD404" s="122">
        <v>0</v>
      </c>
      <c r="CE404" s="122">
        <v>1000000000</v>
      </c>
      <c r="CF404" s="122">
        <v>0</v>
      </c>
      <c r="CG404" s="122">
        <v>0</v>
      </c>
      <c r="CH404" s="122">
        <v>0</v>
      </c>
      <c r="CI404" s="122">
        <v>0</v>
      </c>
      <c r="CJ404" s="122">
        <v>0</v>
      </c>
      <c r="CK404" s="122">
        <v>0</v>
      </c>
      <c r="CL404" s="122">
        <v>0</v>
      </c>
      <c r="CM404" s="122">
        <v>0</v>
      </c>
      <c r="CN404" s="122">
        <v>0</v>
      </c>
      <c r="CO404" s="122">
        <v>0</v>
      </c>
      <c r="CP404" s="122">
        <v>0</v>
      </c>
      <c r="CQ404" s="122">
        <v>2100000000</v>
      </c>
      <c r="CR404" s="115" t="s">
        <v>4482</v>
      </c>
      <c r="CS404" s="115" t="s">
        <v>4483</v>
      </c>
    </row>
    <row r="405" spans="1:97" ht="70.349999999999994" hidden="1" customHeight="1" x14ac:dyDescent="0.25">
      <c r="A405" s="114" t="s">
        <v>4484</v>
      </c>
      <c r="B405" s="115" t="s">
        <v>113</v>
      </c>
      <c r="C405" s="115" t="s">
        <v>4054</v>
      </c>
      <c r="D405" s="115" t="s">
        <v>4485</v>
      </c>
      <c r="E405" s="116" t="s">
        <v>4486</v>
      </c>
      <c r="F405" s="115" t="s">
        <v>126</v>
      </c>
      <c r="G405" s="115" t="s">
        <v>108</v>
      </c>
      <c r="H405" s="115" t="s">
        <v>4304</v>
      </c>
      <c r="I405" s="116" t="s">
        <v>4487</v>
      </c>
      <c r="J405" s="115" t="s">
        <v>4399</v>
      </c>
      <c r="K405" s="115" t="s">
        <v>4306</v>
      </c>
      <c r="L405" s="115" t="s">
        <v>1925</v>
      </c>
      <c r="M405" s="115" t="s">
        <v>4488</v>
      </c>
      <c r="N405" s="115" t="s">
        <v>140</v>
      </c>
      <c r="O405" s="115" t="s">
        <v>141</v>
      </c>
      <c r="P405" s="115" t="s">
        <v>2286</v>
      </c>
      <c r="Q405" s="115" t="s">
        <v>2287</v>
      </c>
      <c r="R405" s="115" t="s">
        <v>4377</v>
      </c>
      <c r="S405" s="115" t="s">
        <v>4378</v>
      </c>
      <c r="T405" s="115" t="s">
        <v>4379</v>
      </c>
      <c r="U405" s="115" t="s">
        <v>4380</v>
      </c>
      <c r="V405" s="115" t="s">
        <v>4381</v>
      </c>
      <c r="W405" s="115" t="s">
        <v>3499</v>
      </c>
      <c r="X405" s="115" t="s">
        <v>125</v>
      </c>
      <c r="Y405" s="115" t="s">
        <v>126</v>
      </c>
      <c r="Z405" s="117">
        <v>5</v>
      </c>
      <c r="AA405" s="115" t="s">
        <v>127</v>
      </c>
      <c r="AB405" s="115" t="s">
        <v>4313</v>
      </c>
      <c r="AC405" s="117">
        <v>0</v>
      </c>
      <c r="AD405" s="117">
        <v>0</v>
      </c>
      <c r="AE405" s="117">
        <v>5</v>
      </c>
      <c r="AF405" s="117">
        <v>0</v>
      </c>
      <c r="AG405" s="118"/>
      <c r="AH405" s="118"/>
      <c r="AI405" s="118"/>
      <c r="AJ405" s="115" t="s">
        <v>4489</v>
      </c>
      <c r="AK405" s="115"/>
      <c r="AL405" s="115"/>
      <c r="AM405" s="116"/>
      <c r="AN405" s="119"/>
      <c r="AO405" s="120"/>
      <c r="AP405" s="116"/>
      <c r="AQ405" s="119"/>
      <c r="AR405" s="120"/>
      <c r="AS405" s="116"/>
      <c r="AT405" s="121">
        <v>0</v>
      </c>
      <c r="AU405" s="120" t="s">
        <v>175</v>
      </c>
      <c r="AV405" s="117">
        <v>0</v>
      </c>
      <c r="AW405" s="121">
        <v>0</v>
      </c>
      <c r="AX405" s="120" t="s">
        <v>175</v>
      </c>
      <c r="AY405" s="122">
        <v>0</v>
      </c>
      <c r="AZ405" s="122">
        <v>800000000</v>
      </c>
      <c r="BA405" s="122">
        <v>0</v>
      </c>
      <c r="BB405" s="122">
        <v>0</v>
      </c>
      <c r="BC405" s="122">
        <v>0</v>
      </c>
      <c r="BD405" s="122">
        <v>0</v>
      </c>
      <c r="BE405" s="122">
        <v>0</v>
      </c>
      <c r="BF405" s="122">
        <v>0</v>
      </c>
      <c r="BG405" s="122">
        <v>0</v>
      </c>
      <c r="BH405" s="122">
        <v>0</v>
      </c>
      <c r="BI405" s="122">
        <v>800000000</v>
      </c>
      <c r="BJ405" s="122">
        <v>0</v>
      </c>
      <c r="BK405" s="122">
        <v>300000000</v>
      </c>
      <c r="BL405" s="122">
        <v>0</v>
      </c>
      <c r="BM405" s="122">
        <v>0</v>
      </c>
      <c r="BN405" s="122">
        <v>0</v>
      </c>
      <c r="BO405" s="122">
        <v>0</v>
      </c>
      <c r="BP405" s="122">
        <v>0</v>
      </c>
      <c r="BQ405" s="122">
        <v>0</v>
      </c>
      <c r="BR405" s="122">
        <v>0</v>
      </c>
      <c r="BS405" s="122">
        <v>0</v>
      </c>
      <c r="BT405" s="122">
        <v>300000000</v>
      </c>
      <c r="BU405" s="122">
        <v>0</v>
      </c>
      <c r="BV405" s="122">
        <v>300000000</v>
      </c>
      <c r="BW405" s="122">
        <v>0</v>
      </c>
      <c r="BX405" s="122">
        <v>0</v>
      </c>
      <c r="BY405" s="122">
        <v>0</v>
      </c>
      <c r="BZ405" s="122">
        <v>0</v>
      </c>
      <c r="CA405" s="122">
        <v>0</v>
      </c>
      <c r="CB405" s="122">
        <v>0</v>
      </c>
      <c r="CC405" s="122">
        <v>0</v>
      </c>
      <c r="CD405" s="122">
        <v>0</v>
      </c>
      <c r="CE405" s="122">
        <v>300000000</v>
      </c>
      <c r="CF405" s="122">
        <v>0</v>
      </c>
      <c r="CG405" s="122">
        <v>300000000</v>
      </c>
      <c r="CH405" s="122">
        <v>0</v>
      </c>
      <c r="CI405" s="122">
        <v>0</v>
      </c>
      <c r="CJ405" s="122">
        <v>0</v>
      </c>
      <c r="CK405" s="122">
        <v>0</v>
      </c>
      <c r="CL405" s="122">
        <v>0</v>
      </c>
      <c r="CM405" s="122">
        <v>0</v>
      </c>
      <c r="CN405" s="122">
        <v>0</v>
      </c>
      <c r="CO405" s="122">
        <v>0</v>
      </c>
      <c r="CP405" s="122">
        <v>300000000</v>
      </c>
      <c r="CQ405" s="122">
        <v>1700000000</v>
      </c>
      <c r="CR405" s="115"/>
      <c r="CS405" s="115"/>
    </row>
    <row r="406" spans="1:97" ht="70.349999999999994" hidden="1" customHeight="1" x14ac:dyDescent="0.25">
      <c r="A406" s="114" t="s">
        <v>4490</v>
      </c>
      <c r="B406" s="115" t="s">
        <v>113</v>
      </c>
      <c r="C406" s="115" t="s">
        <v>4054</v>
      </c>
      <c r="D406" s="115" t="s">
        <v>4055</v>
      </c>
      <c r="E406" s="116" t="s">
        <v>4491</v>
      </c>
      <c r="F406" s="115" t="s">
        <v>2214</v>
      </c>
      <c r="G406" s="115" t="s">
        <v>552</v>
      </c>
      <c r="H406" s="115" t="s">
        <v>4492</v>
      </c>
      <c r="I406" s="116" t="s">
        <v>4493</v>
      </c>
      <c r="J406" s="115" t="s">
        <v>4494</v>
      </c>
      <c r="K406" s="115" t="s">
        <v>4495</v>
      </c>
      <c r="L406" s="115" t="s">
        <v>4496</v>
      </c>
      <c r="M406" s="115" t="s">
        <v>4497</v>
      </c>
      <c r="N406" s="115" t="s">
        <v>140</v>
      </c>
      <c r="O406" s="115" t="s">
        <v>141</v>
      </c>
      <c r="P406" s="115" t="s">
        <v>142</v>
      </c>
      <c r="Q406" s="115" t="s">
        <v>143</v>
      </c>
      <c r="R406" s="115" t="s">
        <v>223</v>
      </c>
      <c r="S406" s="115" t="s">
        <v>224</v>
      </c>
      <c r="T406" s="115" t="s">
        <v>225</v>
      </c>
      <c r="U406" s="115" t="s">
        <v>226</v>
      </c>
      <c r="V406" s="115" t="s">
        <v>227</v>
      </c>
      <c r="W406" s="115" t="s">
        <v>228</v>
      </c>
      <c r="X406" s="115" t="s">
        <v>125</v>
      </c>
      <c r="Y406" s="115" t="s">
        <v>126</v>
      </c>
      <c r="Z406" s="117">
        <v>14</v>
      </c>
      <c r="AA406" s="115" t="s">
        <v>127</v>
      </c>
      <c r="AB406" s="115" t="s">
        <v>4313</v>
      </c>
      <c r="AC406" s="117">
        <v>6</v>
      </c>
      <c r="AD406" s="117">
        <v>3</v>
      </c>
      <c r="AE406" s="117">
        <v>2</v>
      </c>
      <c r="AF406" s="117">
        <v>3</v>
      </c>
      <c r="AG406" s="118" t="s">
        <v>4498</v>
      </c>
      <c r="AH406" s="118" t="s">
        <v>4499</v>
      </c>
      <c r="AI406" s="118" t="s">
        <v>4500</v>
      </c>
      <c r="AJ406" s="115" t="s">
        <v>4501</v>
      </c>
      <c r="AK406" s="115" t="s">
        <v>4502</v>
      </c>
      <c r="AL406" s="115" t="s">
        <v>4503</v>
      </c>
      <c r="AM406" s="116">
        <v>8</v>
      </c>
      <c r="AN406" s="119">
        <v>1</v>
      </c>
      <c r="AO406" s="120" t="s">
        <v>135</v>
      </c>
      <c r="AP406" s="116">
        <v>3</v>
      </c>
      <c r="AQ406" s="119">
        <v>1</v>
      </c>
      <c r="AR406" s="120" t="s">
        <v>135</v>
      </c>
      <c r="AS406" s="116">
        <v>1</v>
      </c>
      <c r="AT406" s="121">
        <v>1</v>
      </c>
      <c r="AU406" s="120" t="s">
        <v>135</v>
      </c>
      <c r="AV406" s="117">
        <v>12</v>
      </c>
      <c r="AW406" s="121">
        <v>0.8571428571428571</v>
      </c>
      <c r="AX406" s="120" t="s">
        <v>174</v>
      </c>
      <c r="AY406" s="122">
        <v>241617500</v>
      </c>
      <c r="AZ406" s="122">
        <v>0</v>
      </c>
      <c r="BA406" s="122">
        <v>0</v>
      </c>
      <c r="BB406" s="122">
        <v>0</v>
      </c>
      <c r="BC406" s="122">
        <v>0</v>
      </c>
      <c r="BD406" s="122">
        <v>0</v>
      </c>
      <c r="BE406" s="122">
        <v>0</v>
      </c>
      <c r="BF406" s="122">
        <v>0</v>
      </c>
      <c r="BG406" s="122">
        <v>0</v>
      </c>
      <c r="BH406" s="122">
        <v>0</v>
      </c>
      <c r="BI406" s="122">
        <v>241617500</v>
      </c>
      <c r="BJ406" s="122">
        <v>170000000</v>
      </c>
      <c r="BK406" s="122">
        <v>0</v>
      </c>
      <c r="BL406" s="122">
        <v>0</v>
      </c>
      <c r="BM406" s="122">
        <v>0</v>
      </c>
      <c r="BN406" s="122">
        <v>0</v>
      </c>
      <c r="BO406" s="122">
        <v>0</v>
      </c>
      <c r="BP406" s="122">
        <v>0</v>
      </c>
      <c r="BQ406" s="122">
        <v>0</v>
      </c>
      <c r="BR406" s="122">
        <v>0</v>
      </c>
      <c r="BS406" s="122">
        <v>0</v>
      </c>
      <c r="BT406" s="122">
        <v>170000000</v>
      </c>
      <c r="BU406" s="122">
        <v>170000000</v>
      </c>
      <c r="BV406" s="122">
        <v>0</v>
      </c>
      <c r="BW406" s="122">
        <v>0</v>
      </c>
      <c r="BX406" s="122">
        <v>0</v>
      </c>
      <c r="BY406" s="122">
        <v>0</v>
      </c>
      <c r="BZ406" s="122">
        <v>0</v>
      </c>
      <c r="CA406" s="122">
        <v>0</v>
      </c>
      <c r="CB406" s="122">
        <v>0</v>
      </c>
      <c r="CC406" s="122">
        <v>0</v>
      </c>
      <c r="CD406" s="122">
        <v>0</v>
      </c>
      <c r="CE406" s="122">
        <v>170000000</v>
      </c>
      <c r="CF406" s="122">
        <v>170000000</v>
      </c>
      <c r="CG406" s="122">
        <v>0</v>
      </c>
      <c r="CH406" s="122">
        <v>0</v>
      </c>
      <c r="CI406" s="122">
        <v>0</v>
      </c>
      <c r="CJ406" s="122">
        <v>0</v>
      </c>
      <c r="CK406" s="122">
        <v>0</v>
      </c>
      <c r="CL406" s="122">
        <v>0</v>
      </c>
      <c r="CM406" s="122">
        <v>0</v>
      </c>
      <c r="CN406" s="122">
        <v>0</v>
      </c>
      <c r="CO406" s="122">
        <v>0</v>
      </c>
      <c r="CP406" s="122">
        <v>170000000</v>
      </c>
      <c r="CQ406" s="122">
        <v>751617500.00000012</v>
      </c>
      <c r="CR406" s="115" t="s">
        <v>4504</v>
      </c>
      <c r="CS406" s="115" t="s">
        <v>4505</v>
      </c>
    </row>
    <row r="407" spans="1:97" ht="70.349999999999994" hidden="1" customHeight="1" x14ac:dyDescent="0.25">
      <c r="A407" s="114" t="s">
        <v>4506</v>
      </c>
      <c r="B407" s="115" t="s">
        <v>103</v>
      </c>
      <c r="C407" s="115" t="s">
        <v>4054</v>
      </c>
      <c r="D407" s="115" t="s">
        <v>4055</v>
      </c>
      <c r="E407" s="116" t="s">
        <v>4491</v>
      </c>
      <c r="F407" s="115" t="s">
        <v>2214</v>
      </c>
      <c r="G407" s="115" t="s">
        <v>552</v>
      </c>
      <c r="H407" s="115" t="s">
        <v>4492</v>
      </c>
      <c r="I407" s="116" t="s">
        <v>4493</v>
      </c>
      <c r="J407" s="115" t="s">
        <v>4494</v>
      </c>
      <c r="K407" s="115" t="s">
        <v>4495</v>
      </c>
      <c r="L407" s="115" t="s">
        <v>4496</v>
      </c>
      <c r="M407" s="115" t="s">
        <v>4497</v>
      </c>
      <c r="N407" s="115" t="s">
        <v>140</v>
      </c>
      <c r="O407" s="115" t="s">
        <v>141</v>
      </c>
      <c r="P407" s="115" t="s">
        <v>142</v>
      </c>
      <c r="Q407" s="115" t="s">
        <v>143</v>
      </c>
      <c r="R407" s="115" t="s">
        <v>288</v>
      </c>
      <c r="S407" s="115" t="s">
        <v>289</v>
      </c>
      <c r="T407" s="115" t="s">
        <v>290</v>
      </c>
      <c r="U407" s="115" t="s">
        <v>291</v>
      </c>
      <c r="V407" s="115" t="s">
        <v>292</v>
      </c>
      <c r="W407" s="115" t="s">
        <v>293</v>
      </c>
      <c r="X407" s="115" t="s">
        <v>125</v>
      </c>
      <c r="Y407" s="115" t="s">
        <v>126</v>
      </c>
      <c r="Z407" s="117">
        <v>4</v>
      </c>
      <c r="AA407" s="115" t="s">
        <v>127</v>
      </c>
      <c r="AB407" s="115" t="s">
        <v>4313</v>
      </c>
      <c r="AC407" s="117">
        <v>0</v>
      </c>
      <c r="AD407" s="117">
        <v>0</v>
      </c>
      <c r="AE407" s="117">
        <v>3</v>
      </c>
      <c r="AF407" s="117">
        <v>1</v>
      </c>
      <c r="AG407" s="118"/>
      <c r="AH407" s="118" t="s">
        <v>4507</v>
      </c>
      <c r="AI407" s="118" t="s">
        <v>4508</v>
      </c>
      <c r="AJ407" s="115"/>
      <c r="AK407" s="115"/>
      <c r="AL407" s="115"/>
      <c r="AM407" s="116"/>
      <c r="AN407" s="119"/>
      <c r="AO407" s="120"/>
      <c r="AP407" s="116">
        <v>1</v>
      </c>
      <c r="AQ407" s="119">
        <v>1</v>
      </c>
      <c r="AR407" s="120" t="s">
        <v>135</v>
      </c>
      <c r="AS407" s="116"/>
      <c r="AT407" s="121">
        <v>0</v>
      </c>
      <c r="AU407" s="120" t="s">
        <v>175</v>
      </c>
      <c r="AV407" s="117">
        <v>1</v>
      </c>
      <c r="AW407" s="121">
        <v>0.25</v>
      </c>
      <c r="AX407" s="120" t="s">
        <v>175</v>
      </c>
      <c r="AY407" s="122">
        <v>50000000</v>
      </c>
      <c r="AZ407" s="122">
        <v>0</v>
      </c>
      <c r="BA407" s="122">
        <v>0</v>
      </c>
      <c r="BB407" s="122">
        <v>0</v>
      </c>
      <c r="BC407" s="122">
        <v>0</v>
      </c>
      <c r="BD407" s="122">
        <v>0</v>
      </c>
      <c r="BE407" s="122">
        <v>0</v>
      </c>
      <c r="BF407" s="122">
        <v>0</v>
      </c>
      <c r="BG407" s="122">
        <v>0</v>
      </c>
      <c r="BH407" s="122">
        <v>0</v>
      </c>
      <c r="BI407" s="122">
        <v>50000000</v>
      </c>
      <c r="BJ407" s="122">
        <v>50000000</v>
      </c>
      <c r="BK407" s="122">
        <v>0</v>
      </c>
      <c r="BL407" s="122">
        <v>0</v>
      </c>
      <c r="BM407" s="122">
        <v>0</v>
      </c>
      <c r="BN407" s="122">
        <v>0</v>
      </c>
      <c r="BO407" s="122">
        <v>0</v>
      </c>
      <c r="BP407" s="122">
        <v>0</v>
      </c>
      <c r="BQ407" s="122">
        <v>0</v>
      </c>
      <c r="BR407" s="122">
        <v>0</v>
      </c>
      <c r="BS407" s="122">
        <v>0</v>
      </c>
      <c r="BT407" s="122">
        <v>50000000</v>
      </c>
      <c r="BU407" s="122">
        <v>50000000</v>
      </c>
      <c r="BV407" s="122">
        <v>0</v>
      </c>
      <c r="BW407" s="122">
        <v>0</v>
      </c>
      <c r="BX407" s="122">
        <v>0</v>
      </c>
      <c r="BY407" s="122">
        <v>0</v>
      </c>
      <c r="BZ407" s="122">
        <v>0</v>
      </c>
      <c r="CA407" s="122">
        <v>0</v>
      </c>
      <c r="CB407" s="122">
        <v>0</v>
      </c>
      <c r="CC407" s="122">
        <v>0</v>
      </c>
      <c r="CD407" s="122">
        <v>0</v>
      </c>
      <c r="CE407" s="122">
        <v>50000000</v>
      </c>
      <c r="CF407" s="122">
        <v>50000000</v>
      </c>
      <c r="CG407" s="122">
        <v>0</v>
      </c>
      <c r="CH407" s="122">
        <v>0</v>
      </c>
      <c r="CI407" s="122">
        <v>0</v>
      </c>
      <c r="CJ407" s="122">
        <v>0</v>
      </c>
      <c r="CK407" s="122">
        <v>0</v>
      </c>
      <c r="CL407" s="122">
        <v>0</v>
      </c>
      <c r="CM407" s="122">
        <v>0</v>
      </c>
      <c r="CN407" s="122">
        <v>0</v>
      </c>
      <c r="CO407" s="122">
        <v>0</v>
      </c>
      <c r="CP407" s="122">
        <v>50000000</v>
      </c>
      <c r="CQ407" s="122">
        <v>200000000</v>
      </c>
      <c r="CR407" s="115"/>
      <c r="CS407" s="115" t="s">
        <v>4509</v>
      </c>
    </row>
    <row r="408" spans="1:97" ht="70.349999999999994" hidden="1" customHeight="1" x14ac:dyDescent="0.25">
      <c r="A408" s="114" t="s">
        <v>4510</v>
      </c>
      <c r="B408" s="115" t="s">
        <v>139</v>
      </c>
      <c r="C408" s="115" t="s">
        <v>4054</v>
      </c>
      <c r="D408" s="115" t="s">
        <v>4055</v>
      </c>
      <c r="E408" s="116" t="s">
        <v>4491</v>
      </c>
      <c r="F408" s="115" t="s">
        <v>2214</v>
      </c>
      <c r="G408" s="115" t="s">
        <v>552</v>
      </c>
      <c r="H408" s="115" t="s">
        <v>4492</v>
      </c>
      <c r="I408" s="116" t="s">
        <v>4493</v>
      </c>
      <c r="J408" s="115" t="s">
        <v>4494</v>
      </c>
      <c r="K408" s="115" t="s">
        <v>4495</v>
      </c>
      <c r="L408" s="115" t="s">
        <v>4496</v>
      </c>
      <c r="M408" s="115" t="s">
        <v>4497</v>
      </c>
      <c r="N408" s="115" t="s">
        <v>140</v>
      </c>
      <c r="O408" s="115" t="s">
        <v>141</v>
      </c>
      <c r="P408" s="115" t="s">
        <v>142</v>
      </c>
      <c r="Q408" s="115" t="s">
        <v>143</v>
      </c>
      <c r="R408" s="115" t="s">
        <v>4511</v>
      </c>
      <c r="S408" s="115" t="s">
        <v>4512</v>
      </c>
      <c r="T408" s="115" t="s">
        <v>4513</v>
      </c>
      <c r="U408" s="115" t="s">
        <v>4514</v>
      </c>
      <c r="V408" s="115" t="s">
        <v>4515</v>
      </c>
      <c r="W408" s="115" t="s">
        <v>4516</v>
      </c>
      <c r="X408" s="115" t="s">
        <v>125</v>
      </c>
      <c r="Y408" s="115" t="s">
        <v>126</v>
      </c>
      <c r="Z408" s="117">
        <v>5</v>
      </c>
      <c r="AA408" s="115" t="s">
        <v>127</v>
      </c>
      <c r="AB408" s="115" t="s">
        <v>4313</v>
      </c>
      <c r="AC408" s="117">
        <v>0</v>
      </c>
      <c r="AD408" s="117">
        <v>0</v>
      </c>
      <c r="AE408" s="117">
        <v>5</v>
      </c>
      <c r="AF408" s="117">
        <v>0</v>
      </c>
      <c r="AG408" s="118"/>
      <c r="AH408" s="118" t="s">
        <v>4517</v>
      </c>
      <c r="AI408" s="118" t="s">
        <v>4518</v>
      </c>
      <c r="AJ408" s="115" t="s">
        <v>4519</v>
      </c>
      <c r="AK408" s="115"/>
      <c r="AL408" s="115"/>
      <c r="AM408" s="116"/>
      <c r="AN408" s="119"/>
      <c r="AO408" s="120"/>
      <c r="AP408" s="116">
        <v>1</v>
      </c>
      <c r="AQ408" s="119">
        <v>1</v>
      </c>
      <c r="AR408" s="120" t="s">
        <v>135</v>
      </c>
      <c r="AS408" s="116"/>
      <c r="AT408" s="121">
        <v>0</v>
      </c>
      <c r="AU408" s="120" t="s">
        <v>175</v>
      </c>
      <c r="AV408" s="117">
        <v>1</v>
      </c>
      <c r="AW408" s="121">
        <v>0.2</v>
      </c>
      <c r="AX408" s="120" t="s">
        <v>175</v>
      </c>
      <c r="AY408" s="122">
        <v>0</v>
      </c>
      <c r="AZ408" s="122">
        <v>0</v>
      </c>
      <c r="BA408" s="122">
        <v>0</v>
      </c>
      <c r="BB408" s="122">
        <v>0</v>
      </c>
      <c r="BC408" s="122">
        <v>0</v>
      </c>
      <c r="BD408" s="122">
        <v>0</v>
      </c>
      <c r="BE408" s="122">
        <v>0</v>
      </c>
      <c r="BF408" s="122">
        <v>0</v>
      </c>
      <c r="BG408" s="122">
        <v>0</v>
      </c>
      <c r="BH408" s="122">
        <v>0</v>
      </c>
      <c r="BI408" s="122">
        <v>0</v>
      </c>
      <c r="BJ408" s="122">
        <v>0</v>
      </c>
      <c r="BK408" s="122">
        <v>0</v>
      </c>
      <c r="BL408" s="122">
        <v>0</v>
      </c>
      <c r="BM408" s="122">
        <v>0</v>
      </c>
      <c r="BN408" s="122">
        <v>0</v>
      </c>
      <c r="BO408" s="122">
        <v>0</v>
      </c>
      <c r="BP408" s="122">
        <v>0</v>
      </c>
      <c r="BQ408" s="122">
        <v>0</v>
      </c>
      <c r="BR408" s="122">
        <v>0</v>
      </c>
      <c r="BS408" s="122">
        <v>0</v>
      </c>
      <c r="BT408" s="122">
        <v>0</v>
      </c>
      <c r="BU408" s="122">
        <v>0</v>
      </c>
      <c r="BV408" s="122">
        <v>0</v>
      </c>
      <c r="BW408" s="122">
        <v>0</v>
      </c>
      <c r="BX408" s="122">
        <v>0</v>
      </c>
      <c r="BY408" s="122">
        <v>0</v>
      </c>
      <c r="BZ408" s="122">
        <v>0</v>
      </c>
      <c r="CA408" s="122">
        <v>0</v>
      </c>
      <c r="CB408" s="122">
        <v>0</v>
      </c>
      <c r="CC408" s="122">
        <v>0</v>
      </c>
      <c r="CD408" s="122">
        <v>0</v>
      </c>
      <c r="CE408" s="122">
        <v>0</v>
      </c>
      <c r="CF408" s="122">
        <v>80000000</v>
      </c>
      <c r="CG408" s="122">
        <v>0</v>
      </c>
      <c r="CH408" s="122">
        <v>0</v>
      </c>
      <c r="CI408" s="122">
        <v>0</v>
      </c>
      <c r="CJ408" s="122">
        <v>0</v>
      </c>
      <c r="CK408" s="122">
        <v>0</v>
      </c>
      <c r="CL408" s="122">
        <v>0</v>
      </c>
      <c r="CM408" s="122">
        <v>0</v>
      </c>
      <c r="CN408" s="122">
        <v>0</v>
      </c>
      <c r="CO408" s="122">
        <v>0</v>
      </c>
      <c r="CP408" s="122">
        <v>80000000</v>
      </c>
      <c r="CQ408" s="122">
        <v>80000000</v>
      </c>
      <c r="CR408" s="115"/>
      <c r="CS408" s="115" t="s">
        <v>4520</v>
      </c>
    </row>
    <row r="409" spans="1:97" ht="70.349999999999994" hidden="1" customHeight="1" x14ac:dyDescent="0.25">
      <c r="A409" s="114" t="s">
        <v>4521</v>
      </c>
      <c r="B409" s="115" t="s">
        <v>179</v>
      </c>
      <c r="C409" s="115" t="s">
        <v>4054</v>
      </c>
      <c r="D409" s="115" t="s">
        <v>4055</v>
      </c>
      <c r="E409" s="116" t="s">
        <v>4491</v>
      </c>
      <c r="F409" s="115" t="s">
        <v>2214</v>
      </c>
      <c r="G409" s="115" t="s">
        <v>552</v>
      </c>
      <c r="H409" s="115" t="s">
        <v>4492</v>
      </c>
      <c r="I409" s="116" t="s">
        <v>4493</v>
      </c>
      <c r="J409" s="115" t="s">
        <v>4494</v>
      </c>
      <c r="K409" s="115" t="s">
        <v>4495</v>
      </c>
      <c r="L409" s="115" t="s">
        <v>4496</v>
      </c>
      <c r="M409" s="115" t="s">
        <v>4497</v>
      </c>
      <c r="N409" s="115" t="s">
        <v>140</v>
      </c>
      <c r="O409" s="115" t="s">
        <v>141</v>
      </c>
      <c r="P409" s="115" t="s">
        <v>142</v>
      </c>
      <c r="Q409" s="115" t="s">
        <v>143</v>
      </c>
      <c r="R409" s="115" t="s">
        <v>585</v>
      </c>
      <c r="S409" s="115" t="s">
        <v>4522</v>
      </c>
      <c r="T409" s="115" t="s">
        <v>1653</v>
      </c>
      <c r="U409" s="115" t="s">
        <v>4523</v>
      </c>
      <c r="V409" s="115" t="s">
        <v>4524</v>
      </c>
      <c r="W409" s="115" t="s">
        <v>530</v>
      </c>
      <c r="X409" s="115" t="s">
        <v>125</v>
      </c>
      <c r="Y409" s="115" t="s">
        <v>126</v>
      </c>
      <c r="Z409" s="117">
        <v>2</v>
      </c>
      <c r="AA409" s="115" t="s">
        <v>127</v>
      </c>
      <c r="AB409" s="115" t="s">
        <v>4313</v>
      </c>
      <c r="AC409" s="117">
        <v>0</v>
      </c>
      <c r="AD409" s="117">
        <v>2</v>
      </c>
      <c r="AE409" s="117">
        <v>0</v>
      </c>
      <c r="AF409" s="117">
        <v>0</v>
      </c>
      <c r="AG409" s="118"/>
      <c r="AH409" s="118" t="s">
        <v>4525</v>
      </c>
      <c r="AI409" s="118" t="s">
        <v>4526</v>
      </c>
      <c r="AJ409" s="115"/>
      <c r="AK409" s="115"/>
      <c r="AL409" s="115"/>
      <c r="AM409" s="116"/>
      <c r="AN409" s="119"/>
      <c r="AO409" s="120"/>
      <c r="AP409" s="116">
        <v>2</v>
      </c>
      <c r="AQ409" s="119">
        <v>1</v>
      </c>
      <c r="AR409" s="120" t="s">
        <v>135</v>
      </c>
      <c r="AS409" s="116"/>
      <c r="AT409" s="121"/>
      <c r="AU409" s="120"/>
      <c r="AV409" s="117">
        <v>2</v>
      </c>
      <c r="AW409" s="121">
        <v>1</v>
      </c>
      <c r="AX409" s="120" t="s">
        <v>135</v>
      </c>
      <c r="AY409" s="122">
        <v>0</v>
      </c>
      <c r="AZ409" s="122">
        <v>0</v>
      </c>
      <c r="BA409" s="122">
        <v>0</v>
      </c>
      <c r="BB409" s="122">
        <v>0</v>
      </c>
      <c r="BC409" s="122">
        <v>0</v>
      </c>
      <c r="BD409" s="122">
        <v>0</v>
      </c>
      <c r="BE409" s="122">
        <v>0</v>
      </c>
      <c r="BF409" s="122">
        <v>0</v>
      </c>
      <c r="BG409" s="122">
        <v>0</v>
      </c>
      <c r="BH409" s="122">
        <v>0</v>
      </c>
      <c r="BI409" s="122">
        <v>0</v>
      </c>
      <c r="BJ409" s="122">
        <v>0</v>
      </c>
      <c r="BK409" s="122">
        <v>0</v>
      </c>
      <c r="BL409" s="122">
        <v>0</v>
      </c>
      <c r="BM409" s="122">
        <v>0</v>
      </c>
      <c r="BN409" s="122">
        <v>0</v>
      </c>
      <c r="BO409" s="122">
        <v>0</v>
      </c>
      <c r="BP409" s="122">
        <v>0</v>
      </c>
      <c r="BQ409" s="122">
        <v>0</v>
      </c>
      <c r="BR409" s="122">
        <v>0</v>
      </c>
      <c r="BS409" s="122">
        <v>0</v>
      </c>
      <c r="BT409" s="122">
        <v>0</v>
      </c>
      <c r="BU409" s="122">
        <v>160000000</v>
      </c>
      <c r="BV409" s="122">
        <v>0</v>
      </c>
      <c r="BW409" s="122">
        <v>0</v>
      </c>
      <c r="BX409" s="122">
        <v>0</v>
      </c>
      <c r="BY409" s="122">
        <v>0</v>
      </c>
      <c r="BZ409" s="122">
        <v>0</v>
      </c>
      <c r="CA409" s="122">
        <v>0</v>
      </c>
      <c r="CB409" s="122">
        <v>0</v>
      </c>
      <c r="CC409" s="122">
        <v>0</v>
      </c>
      <c r="CD409" s="122">
        <v>0</v>
      </c>
      <c r="CE409" s="122">
        <v>160000000</v>
      </c>
      <c r="CF409" s="122">
        <v>0</v>
      </c>
      <c r="CG409" s="122">
        <v>0</v>
      </c>
      <c r="CH409" s="122">
        <v>0</v>
      </c>
      <c r="CI409" s="122">
        <v>0</v>
      </c>
      <c r="CJ409" s="122">
        <v>0</v>
      </c>
      <c r="CK409" s="122">
        <v>0</v>
      </c>
      <c r="CL409" s="122">
        <v>0</v>
      </c>
      <c r="CM409" s="122">
        <v>0</v>
      </c>
      <c r="CN409" s="122">
        <v>0</v>
      </c>
      <c r="CO409" s="122">
        <v>0</v>
      </c>
      <c r="CP409" s="122">
        <v>0</v>
      </c>
      <c r="CQ409" s="122">
        <v>160000000</v>
      </c>
      <c r="CR409" s="115"/>
      <c r="CS409" s="115" t="s">
        <v>4527</v>
      </c>
    </row>
    <row r="410" spans="1:97" ht="70.349999999999994" hidden="1" customHeight="1" x14ac:dyDescent="0.25">
      <c r="A410" s="114" t="s">
        <v>4528</v>
      </c>
      <c r="B410" s="115" t="s">
        <v>254</v>
      </c>
      <c r="C410" s="115" t="s">
        <v>4054</v>
      </c>
      <c r="D410" s="115" t="s">
        <v>4055</v>
      </c>
      <c r="E410" s="116" t="s">
        <v>4491</v>
      </c>
      <c r="F410" s="115" t="s">
        <v>2214</v>
      </c>
      <c r="G410" s="115" t="s">
        <v>552</v>
      </c>
      <c r="H410" s="115" t="s">
        <v>4492</v>
      </c>
      <c r="I410" s="116" t="s">
        <v>4493</v>
      </c>
      <c r="J410" s="115" t="s">
        <v>4494</v>
      </c>
      <c r="K410" s="115" t="s">
        <v>4495</v>
      </c>
      <c r="L410" s="115" t="s">
        <v>4496</v>
      </c>
      <c r="M410" s="115" t="s">
        <v>4497</v>
      </c>
      <c r="N410" s="115" t="s">
        <v>140</v>
      </c>
      <c r="O410" s="115" t="s">
        <v>141</v>
      </c>
      <c r="P410" s="115" t="s">
        <v>142</v>
      </c>
      <c r="Q410" s="115" t="s">
        <v>143</v>
      </c>
      <c r="R410" s="115" t="s">
        <v>4529</v>
      </c>
      <c r="S410" s="115" t="s">
        <v>4530</v>
      </c>
      <c r="T410" s="115" t="s">
        <v>4531</v>
      </c>
      <c r="U410" s="115" t="s">
        <v>4532</v>
      </c>
      <c r="V410" s="115" t="s">
        <v>4533</v>
      </c>
      <c r="W410" s="115" t="s">
        <v>4534</v>
      </c>
      <c r="X410" s="115" t="s">
        <v>125</v>
      </c>
      <c r="Y410" s="115" t="s">
        <v>126</v>
      </c>
      <c r="Z410" s="117">
        <v>3</v>
      </c>
      <c r="AA410" s="115" t="s">
        <v>127</v>
      </c>
      <c r="AB410" s="115" t="s">
        <v>4313</v>
      </c>
      <c r="AC410" s="117">
        <v>0</v>
      </c>
      <c r="AD410" s="117">
        <v>0</v>
      </c>
      <c r="AE410" s="117">
        <v>2</v>
      </c>
      <c r="AF410" s="117">
        <v>1</v>
      </c>
      <c r="AG410" s="118"/>
      <c r="AH410" s="118"/>
      <c r="AI410" s="118"/>
      <c r="AJ410" s="115"/>
      <c r="AK410" s="115"/>
      <c r="AL410" s="115" t="s">
        <v>4535</v>
      </c>
      <c r="AM410" s="116"/>
      <c r="AN410" s="119"/>
      <c r="AO410" s="120"/>
      <c r="AP410" s="116"/>
      <c r="AQ410" s="119"/>
      <c r="AR410" s="120"/>
      <c r="AS410" s="116"/>
      <c r="AT410" s="121">
        <v>0</v>
      </c>
      <c r="AU410" s="120" t="s">
        <v>175</v>
      </c>
      <c r="AV410" s="117">
        <v>0</v>
      </c>
      <c r="AW410" s="121">
        <v>0</v>
      </c>
      <c r="AX410" s="120" t="s">
        <v>175</v>
      </c>
      <c r="AY410" s="122">
        <v>0</v>
      </c>
      <c r="AZ410" s="122">
        <v>0</v>
      </c>
      <c r="BA410" s="122">
        <v>0</v>
      </c>
      <c r="BB410" s="122">
        <v>0</v>
      </c>
      <c r="BC410" s="122">
        <v>0</v>
      </c>
      <c r="BD410" s="122">
        <v>0</v>
      </c>
      <c r="BE410" s="122">
        <v>0</v>
      </c>
      <c r="BF410" s="122">
        <v>0</v>
      </c>
      <c r="BG410" s="122">
        <v>0</v>
      </c>
      <c r="BH410" s="122">
        <v>0</v>
      </c>
      <c r="BI410" s="122">
        <v>0</v>
      </c>
      <c r="BJ410" s="122">
        <v>250000000</v>
      </c>
      <c r="BK410" s="122">
        <v>0</v>
      </c>
      <c r="BL410" s="122">
        <v>0</v>
      </c>
      <c r="BM410" s="122">
        <v>0</v>
      </c>
      <c r="BN410" s="122">
        <v>0</v>
      </c>
      <c r="BO410" s="122">
        <v>0</v>
      </c>
      <c r="BP410" s="122">
        <v>0</v>
      </c>
      <c r="BQ410" s="122">
        <v>0</v>
      </c>
      <c r="BR410" s="122">
        <v>0</v>
      </c>
      <c r="BS410" s="122">
        <v>0</v>
      </c>
      <c r="BT410" s="122">
        <v>250000000</v>
      </c>
      <c r="BU410" s="122">
        <v>0</v>
      </c>
      <c r="BV410" s="122">
        <v>0</v>
      </c>
      <c r="BW410" s="122">
        <v>0</v>
      </c>
      <c r="BX410" s="122">
        <v>0</v>
      </c>
      <c r="BY410" s="122">
        <v>0</v>
      </c>
      <c r="BZ410" s="122">
        <v>0</v>
      </c>
      <c r="CA410" s="122">
        <v>0</v>
      </c>
      <c r="CB410" s="122">
        <v>0</v>
      </c>
      <c r="CC410" s="122">
        <v>0</v>
      </c>
      <c r="CD410" s="122">
        <v>0</v>
      </c>
      <c r="CE410" s="122">
        <v>0</v>
      </c>
      <c r="CF410" s="122">
        <v>0</v>
      </c>
      <c r="CG410" s="122">
        <v>0</v>
      </c>
      <c r="CH410" s="122">
        <v>0</v>
      </c>
      <c r="CI410" s="122">
        <v>0</v>
      </c>
      <c r="CJ410" s="122">
        <v>0</v>
      </c>
      <c r="CK410" s="122">
        <v>0</v>
      </c>
      <c r="CL410" s="122">
        <v>0</v>
      </c>
      <c r="CM410" s="122">
        <v>0</v>
      </c>
      <c r="CN410" s="122">
        <v>0</v>
      </c>
      <c r="CO410" s="122">
        <v>0</v>
      </c>
      <c r="CP410" s="122">
        <v>0</v>
      </c>
      <c r="CQ410" s="122">
        <v>250000000</v>
      </c>
      <c r="CR410" s="115"/>
      <c r="CS410" s="115" t="s">
        <v>4536</v>
      </c>
    </row>
    <row r="411" spans="1:97" ht="70.349999999999994" hidden="1" customHeight="1" x14ac:dyDescent="0.25">
      <c r="A411" s="114" t="s">
        <v>4537</v>
      </c>
      <c r="B411" s="115" t="s">
        <v>374</v>
      </c>
      <c r="C411" s="115" t="s">
        <v>4054</v>
      </c>
      <c r="D411" s="115" t="s">
        <v>4055</v>
      </c>
      <c r="E411" s="116" t="s">
        <v>4491</v>
      </c>
      <c r="F411" s="115" t="s">
        <v>2214</v>
      </c>
      <c r="G411" s="115" t="s">
        <v>552</v>
      </c>
      <c r="H411" s="115" t="s">
        <v>4492</v>
      </c>
      <c r="I411" s="116" t="s">
        <v>4493</v>
      </c>
      <c r="J411" s="115" t="s">
        <v>4494</v>
      </c>
      <c r="K411" s="115" t="s">
        <v>4495</v>
      </c>
      <c r="L411" s="115" t="s">
        <v>4496</v>
      </c>
      <c r="M411" s="115" t="s">
        <v>4497</v>
      </c>
      <c r="N411" s="115" t="s">
        <v>140</v>
      </c>
      <c r="O411" s="115" t="s">
        <v>141</v>
      </c>
      <c r="P411" s="115" t="s">
        <v>142</v>
      </c>
      <c r="Q411" s="115" t="s">
        <v>143</v>
      </c>
      <c r="R411" s="115" t="s">
        <v>362</v>
      </c>
      <c r="S411" s="115" t="s">
        <v>363</v>
      </c>
      <c r="T411" s="115" t="s">
        <v>364</v>
      </c>
      <c r="U411" s="115" t="s">
        <v>365</v>
      </c>
      <c r="V411" s="115" t="s">
        <v>366</v>
      </c>
      <c r="W411" s="115" t="s">
        <v>367</v>
      </c>
      <c r="X411" s="115" t="s">
        <v>125</v>
      </c>
      <c r="Y411" s="115" t="s">
        <v>126</v>
      </c>
      <c r="Z411" s="117">
        <v>2</v>
      </c>
      <c r="AA411" s="115" t="s">
        <v>127</v>
      </c>
      <c r="AB411" s="115" t="s">
        <v>4313</v>
      </c>
      <c r="AC411" s="117">
        <v>1</v>
      </c>
      <c r="AD411" s="117">
        <v>0</v>
      </c>
      <c r="AE411" s="117">
        <v>1</v>
      </c>
      <c r="AF411" s="117">
        <v>0</v>
      </c>
      <c r="AG411" s="118" t="s">
        <v>4538</v>
      </c>
      <c r="AH411" s="118" t="s">
        <v>4539</v>
      </c>
      <c r="AI411" s="118" t="s">
        <v>4540</v>
      </c>
      <c r="AJ411" s="115" t="s">
        <v>4541</v>
      </c>
      <c r="AK411" s="115"/>
      <c r="AL411" s="115"/>
      <c r="AM411" s="116">
        <v>1</v>
      </c>
      <c r="AN411" s="119">
        <v>1</v>
      </c>
      <c r="AO411" s="120" t="s">
        <v>135</v>
      </c>
      <c r="AP411" s="116">
        <v>1</v>
      </c>
      <c r="AQ411" s="119">
        <v>1</v>
      </c>
      <c r="AR411" s="120" t="s">
        <v>135</v>
      </c>
      <c r="AS411" s="116"/>
      <c r="AT411" s="121">
        <v>1</v>
      </c>
      <c r="AU411" s="120" t="s">
        <v>135</v>
      </c>
      <c r="AV411" s="117">
        <v>2</v>
      </c>
      <c r="AW411" s="121">
        <v>1</v>
      </c>
      <c r="AX411" s="120" t="s">
        <v>135</v>
      </c>
      <c r="AY411" s="122">
        <v>0</v>
      </c>
      <c r="AZ411" s="122">
        <v>0</v>
      </c>
      <c r="BA411" s="122">
        <v>0</v>
      </c>
      <c r="BB411" s="122">
        <v>0</v>
      </c>
      <c r="BC411" s="122">
        <v>0</v>
      </c>
      <c r="BD411" s="122">
        <v>0</v>
      </c>
      <c r="BE411" s="122">
        <v>0</v>
      </c>
      <c r="BF411" s="122">
        <v>0</v>
      </c>
      <c r="BG411" s="122">
        <v>0</v>
      </c>
      <c r="BH411" s="122">
        <v>0</v>
      </c>
      <c r="BI411" s="122">
        <v>0</v>
      </c>
      <c r="BJ411" s="122">
        <v>0</v>
      </c>
      <c r="BK411" s="122">
        <v>0</v>
      </c>
      <c r="BL411" s="122">
        <v>0</v>
      </c>
      <c r="BM411" s="122">
        <v>0</v>
      </c>
      <c r="BN411" s="122">
        <v>0</v>
      </c>
      <c r="BO411" s="122">
        <v>0</v>
      </c>
      <c r="BP411" s="122">
        <v>0</v>
      </c>
      <c r="BQ411" s="122">
        <v>0</v>
      </c>
      <c r="BR411" s="122">
        <v>0</v>
      </c>
      <c r="BS411" s="122">
        <v>0</v>
      </c>
      <c r="BT411" s="122">
        <v>0</v>
      </c>
      <c r="BU411" s="122">
        <v>0</v>
      </c>
      <c r="BV411" s="122">
        <v>0</v>
      </c>
      <c r="BW411" s="122">
        <v>0</v>
      </c>
      <c r="BX411" s="122">
        <v>0</v>
      </c>
      <c r="BY411" s="122">
        <v>0</v>
      </c>
      <c r="BZ411" s="122">
        <v>0</v>
      </c>
      <c r="CA411" s="122">
        <v>0</v>
      </c>
      <c r="CB411" s="122">
        <v>0</v>
      </c>
      <c r="CC411" s="122">
        <v>0</v>
      </c>
      <c r="CD411" s="122">
        <v>0</v>
      </c>
      <c r="CE411" s="122">
        <v>0</v>
      </c>
      <c r="CF411" s="122">
        <v>50000000</v>
      </c>
      <c r="CG411" s="122">
        <v>0</v>
      </c>
      <c r="CH411" s="122">
        <v>0</v>
      </c>
      <c r="CI411" s="122">
        <v>0</v>
      </c>
      <c r="CJ411" s="122">
        <v>0</v>
      </c>
      <c r="CK411" s="122">
        <v>0</v>
      </c>
      <c r="CL411" s="122">
        <v>0</v>
      </c>
      <c r="CM411" s="122">
        <v>0</v>
      </c>
      <c r="CN411" s="122">
        <v>0</v>
      </c>
      <c r="CO411" s="122">
        <v>0</v>
      </c>
      <c r="CP411" s="122">
        <v>50000000</v>
      </c>
      <c r="CQ411" s="122">
        <v>50000000</v>
      </c>
      <c r="CR411" s="115"/>
      <c r="CS411" s="115" t="s">
        <v>4542</v>
      </c>
    </row>
    <row r="412" spans="1:97" ht="70.349999999999994" hidden="1" customHeight="1" x14ac:dyDescent="0.25">
      <c r="A412" s="114" t="s">
        <v>4543</v>
      </c>
      <c r="B412" s="115" t="s">
        <v>444</v>
      </c>
      <c r="C412" s="115" t="s">
        <v>4054</v>
      </c>
      <c r="D412" s="115" t="s">
        <v>4055</v>
      </c>
      <c r="E412" s="116" t="s">
        <v>4491</v>
      </c>
      <c r="F412" s="115" t="s">
        <v>2214</v>
      </c>
      <c r="G412" s="115" t="s">
        <v>552</v>
      </c>
      <c r="H412" s="115" t="s">
        <v>4492</v>
      </c>
      <c r="I412" s="116" t="s">
        <v>4493</v>
      </c>
      <c r="J412" s="115" t="s">
        <v>4494</v>
      </c>
      <c r="K412" s="115" t="s">
        <v>4495</v>
      </c>
      <c r="L412" s="115" t="s">
        <v>4496</v>
      </c>
      <c r="M412" s="115" t="s">
        <v>4497</v>
      </c>
      <c r="N412" s="115" t="s">
        <v>140</v>
      </c>
      <c r="O412" s="115" t="s">
        <v>141</v>
      </c>
      <c r="P412" s="115" t="s">
        <v>1042</v>
      </c>
      <c r="Q412" s="115" t="s">
        <v>1043</v>
      </c>
      <c r="R412" s="115" t="s">
        <v>1869</v>
      </c>
      <c r="S412" s="115" t="s">
        <v>1870</v>
      </c>
      <c r="T412" s="115" t="s">
        <v>1869</v>
      </c>
      <c r="U412" s="115" t="s">
        <v>1871</v>
      </c>
      <c r="V412" s="115" t="s">
        <v>1872</v>
      </c>
      <c r="W412" s="115" t="s">
        <v>837</v>
      </c>
      <c r="X412" s="115" t="s">
        <v>247</v>
      </c>
      <c r="Y412" s="115" t="s">
        <v>126</v>
      </c>
      <c r="Z412" s="117">
        <v>1</v>
      </c>
      <c r="AA412" s="115" t="s">
        <v>127</v>
      </c>
      <c r="AB412" s="115" t="s">
        <v>4313</v>
      </c>
      <c r="AC412" s="117">
        <v>0</v>
      </c>
      <c r="AD412" s="117">
        <v>0</v>
      </c>
      <c r="AE412" s="117">
        <v>0</v>
      </c>
      <c r="AF412" s="117">
        <v>1</v>
      </c>
      <c r="AG412" s="118"/>
      <c r="AH412" s="118"/>
      <c r="AI412" s="118"/>
      <c r="AJ412" s="115"/>
      <c r="AK412" s="115"/>
      <c r="AL412" s="115" t="s">
        <v>4544</v>
      </c>
      <c r="AM412" s="116"/>
      <c r="AN412" s="119"/>
      <c r="AO412" s="120"/>
      <c r="AP412" s="116"/>
      <c r="AQ412" s="119"/>
      <c r="AR412" s="120"/>
      <c r="AS412" s="116"/>
      <c r="AT412" s="121"/>
      <c r="AU412" s="120"/>
      <c r="AV412" s="117">
        <v>0</v>
      </c>
      <c r="AW412" s="121">
        <v>0</v>
      </c>
      <c r="AX412" s="120" t="s">
        <v>175</v>
      </c>
      <c r="AY412" s="122"/>
      <c r="AZ412" s="122"/>
      <c r="BA412" s="122"/>
      <c r="BB412" s="122"/>
      <c r="BC412" s="122"/>
      <c r="BD412" s="122"/>
      <c r="BE412" s="122"/>
      <c r="BF412" s="122"/>
      <c r="BG412" s="122"/>
      <c r="BH412" s="122"/>
      <c r="BI412" s="122">
        <v>0</v>
      </c>
      <c r="BJ412" s="122">
        <v>0</v>
      </c>
      <c r="BK412" s="122">
        <v>0</v>
      </c>
      <c r="BL412" s="122">
        <v>0</v>
      </c>
      <c r="BM412" s="122">
        <v>0</v>
      </c>
      <c r="BN412" s="122">
        <v>0</v>
      </c>
      <c r="BO412" s="122">
        <v>0</v>
      </c>
      <c r="BP412" s="122">
        <v>0</v>
      </c>
      <c r="BQ412" s="122">
        <v>0</v>
      </c>
      <c r="BR412" s="122">
        <v>1000000000</v>
      </c>
      <c r="BS412" s="122">
        <v>0</v>
      </c>
      <c r="BT412" s="122">
        <v>1000000000</v>
      </c>
      <c r="BU412" s="122">
        <v>0</v>
      </c>
      <c r="BV412" s="122">
        <v>0</v>
      </c>
      <c r="BW412" s="122">
        <v>0</v>
      </c>
      <c r="BX412" s="122">
        <v>0</v>
      </c>
      <c r="BY412" s="122">
        <v>0</v>
      </c>
      <c r="BZ412" s="122">
        <v>0</v>
      </c>
      <c r="CA412" s="122">
        <v>0</v>
      </c>
      <c r="CB412" s="122">
        <v>0</v>
      </c>
      <c r="CC412" s="122">
        <v>1000000000</v>
      </c>
      <c r="CD412" s="122">
        <v>0</v>
      </c>
      <c r="CE412" s="122">
        <v>1000000000</v>
      </c>
      <c r="CF412" s="122">
        <v>80000000</v>
      </c>
      <c r="CG412" s="122">
        <v>0</v>
      </c>
      <c r="CH412" s="122">
        <v>0</v>
      </c>
      <c r="CI412" s="122">
        <v>0</v>
      </c>
      <c r="CJ412" s="122">
        <v>0</v>
      </c>
      <c r="CK412" s="122">
        <v>0</v>
      </c>
      <c r="CL412" s="122">
        <v>0</v>
      </c>
      <c r="CM412" s="122">
        <v>0</v>
      </c>
      <c r="CN412" s="122">
        <v>0</v>
      </c>
      <c r="CO412" s="122">
        <v>0</v>
      </c>
      <c r="CP412" s="122">
        <v>80000000</v>
      </c>
      <c r="CQ412" s="122">
        <v>2080000000</v>
      </c>
      <c r="CR412" s="115"/>
      <c r="CS412" s="115" t="s">
        <v>4545</v>
      </c>
    </row>
    <row r="413" spans="1:97" ht="70.349999999999994" hidden="1" customHeight="1" x14ac:dyDescent="0.25">
      <c r="A413" s="114" t="s">
        <v>4546</v>
      </c>
      <c r="B413" s="115" t="s">
        <v>463</v>
      </c>
      <c r="C413" s="115" t="s">
        <v>4054</v>
      </c>
      <c r="D413" s="115" t="s">
        <v>4055</v>
      </c>
      <c r="E413" s="116" t="s">
        <v>1454</v>
      </c>
      <c r="F413" s="115" t="s">
        <v>2214</v>
      </c>
      <c r="G413" s="115" t="s">
        <v>552</v>
      </c>
      <c r="H413" s="115" t="s">
        <v>2215</v>
      </c>
      <c r="I413" s="116" t="s">
        <v>1598</v>
      </c>
      <c r="J413" s="115" t="s">
        <v>4147</v>
      </c>
      <c r="K413" s="115" t="s">
        <v>4495</v>
      </c>
      <c r="L413" s="115" t="s">
        <v>4496</v>
      </c>
      <c r="M413" s="115" t="s">
        <v>4497</v>
      </c>
      <c r="N413" s="115" t="s">
        <v>140</v>
      </c>
      <c r="O413" s="115" t="s">
        <v>141</v>
      </c>
      <c r="P413" s="115" t="s">
        <v>1042</v>
      </c>
      <c r="Q413" s="115" t="s">
        <v>1043</v>
      </c>
      <c r="R413" s="115" t="s">
        <v>981</v>
      </c>
      <c r="S413" s="115" t="s">
        <v>4106</v>
      </c>
      <c r="T413" s="115" t="s">
        <v>981</v>
      </c>
      <c r="U413" s="115" t="s">
        <v>4107</v>
      </c>
      <c r="V413" s="115" t="s">
        <v>4108</v>
      </c>
      <c r="W413" s="115" t="s">
        <v>837</v>
      </c>
      <c r="X413" s="115" t="s">
        <v>247</v>
      </c>
      <c r="Y413" s="115" t="s">
        <v>126</v>
      </c>
      <c r="Z413" s="117">
        <v>1</v>
      </c>
      <c r="AA413" s="115" t="s">
        <v>127</v>
      </c>
      <c r="AB413" s="115" t="s">
        <v>4313</v>
      </c>
      <c r="AC413" s="117">
        <v>0</v>
      </c>
      <c r="AD413" s="117">
        <v>0</v>
      </c>
      <c r="AE413" s="117">
        <v>0</v>
      </c>
      <c r="AF413" s="117">
        <v>1</v>
      </c>
      <c r="AG413" s="118"/>
      <c r="AH413" s="118"/>
      <c r="AI413" s="118"/>
      <c r="AJ413" s="115"/>
      <c r="AK413" s="115"/>
      <c r="AL413" s="115" t="s">
        <v>4547</v>
      </c>
      <c r="AM413" s="116"/>
      <c r="AN413" s="119"/>
      <c r="AO413" s="120"/>
      <c r="AP413" s="116"/>
      <c r="AQ413" s="119"/>
      <c r="AR413" s="120"/>
      <c r="AS413" s="116"/>
      <c r="AT413" s="121"/>
      <c r="AU413" s="120"/>
      <c r="AV413" s="117">
        <v>0</v>
      </c>
      <c r="AW413" s="121">
        <v>0</v>
      </c>
      <c r="AX413" s="120" t="s">
        <v>175</v>
      </c>
      <c r="AY413" s="122"/>
      <c r="AZ413" s="122"/>
      <c r="BA413" s="122"/>
      <c r="BB413" s="122"/>
      <c r="BC413" s="122"/>
      <c r="BD413" s="122"/>
      <c r="BE413" s="122"/>
      <c r="BF413" s="122"/>
      <c r="BG413" s="122"/>
      <c r="BH413" s="122"/>
      <c r="BI413" s="122">
        <v>0</v>
      </c>
      <c r="BJ413" s="122">
        <v>0</v>
      </c>
      <c r="BK413" s="122">
        <v>0</v>
      </c>
      <c r="BL413" s="122">
        <v>0</v>
      </c>
      <c r="BM413" s="122">
        <v>0</v>
      </c>
      <c r="BN413" s="122">
        <v>0</v>
      </c>
      <c r="BO413" s="122">
        <v>0</v>
      </c>
      <c r="BP413" s="122">
        <v>0</v>
      </c>
      <c r="BQ413" s="122">
        <v>0</v>
      </c>
      <c r="BR413" s="122">
        <v>0</v>
      </c>
      <c r="BS413" s="122">
        <v>0</v>
      </c>
      <c r="BT413" s="122">
        <v>0</v>
      </c>
      <c r="BU413" s="122">
        <v>0</v>
      </c>
      <c r="BV413" s="122">
        <v>0</v>
      </c>
      <c r="BW413" s="122">
        <v>0</v>
      </c>
      <c r="BX413" s="122">
        <v>0</v>
      </c>
      <c r="BY413" s="122">
        <v>0</v>
      </c>
      <c r="BZ413" s="122">
        <v>0</v>
      </c>
      <c r="CA413" s="122">
        <v>0</v>
      </c>
      <c r="CB413" s="122">
        <v>0</v>
      </c>
      <c r="CC413" s="122">
        <v>0</v>
      </c>
      <c r="CD413" s="122">
        <v>0</v>
      </c>
      <c r="CE413" s="122">
        <v>0</v>
      </c>
      <c r="CF413" s="122">
        <v>0</v>
      </c>
      <c r="CG413" s="122">
        <v>0</v>
      </c>
      <c r="CH413" s="122">
        <v>0</v>
      </c>
      <c r="CI413" s="122">
        <v>0</v>
      </c>
      <c r="CJ413" s="122">
        <v>0</v>
      </c>
      <c r="CK413" s="122">
        <v>0</v>
      </c>
      <c r="CL413" s="122">
        <v>0</v>
      </c>
      <c r="CM413" s="122">
        <v>0</v>
      </c>
      <c r="CN413" s="122">
        <v>0</v>
      </c>
      <c r="CO413" s="122">
        <v>0</v>
      </c>
      <c r="CP413" s="122">
        <v>0</v>
      </c>
      <c r="CQ413" s="122">
        <v>0</v>
      </c>
      <c r="CR413" s="115"/>
      <c r="CS413" s="115" t="s">
        <v>4548</v>
      </c>
    </row>
    <row r="414" spans="1:97" ht="70.349999999999994" hidden="1" customHeight="1" x14ac:dyDescent="0.25">
      <c r="A414" s="114" t="s">
        <v>4549</v>
      </c>
      <c r="B414" s="115" t="s">
        <v>478</v>
      </c>
      <c r="C414" s="115" t="s">
        <v>4054</v>
      </c>
      <c r="D414" s="115" t="s">
        <v>4055</v>
      </c>
      <c r="E414" s="116" t="s">
        <v>4491</v>
      </c>
      <c r="F414" s="115" t="s">
        <v>2214</v>
      </c>
      <c r="G414" s="115" t="s">
        <v>552</v>
      </c>
      <c r="H414" s="115" t="s">
        <v>4492</v>
      </c>
      <c r="I414" s="116" t="s">
        <v>4493</v>
      </c>
      <c r="J414" s="115" t="s">
        <v>4494</v>
      </c>
      <c r="K414" s="115" t="s">
        <v>4495</v>
      </c>
      <c r="L414" s="115" t="s">
        <v>4496</v>
      </c>
      <c r="M414" s="115" t="s">
        <v>4497</v>
      </c>
      <c r="N414" s="115" t="s">
        <v>140</v>
      </c>
      <c r="O414" s="115" t="s">
        <v>141</v>
      </c>
      <c r="P414" s="115" t="s">
        <v>1042</v>
      </c>
      <c r="Q414" s="115" t="s">
        <v>1043</v>
      </c>
      <c r="R414" s="115" t="s">
        <v>874</v>
      </c>
      <c r="S414" s="115" t="s">
        <v>2989</v>
      </c>
      <c r="T414" s="115" t="s">
        <v>2990</v>
      </c>
      <c r="U414" s="115" t="s">
        <v>2991</v>
      </c>
      <c r="V414" s="115" t="s">
        <v>2992</v>
      </c>
      <c r="W414" s="115" t="s">
        <v>2993</v>
      </c>
      <c r="X414" s="115" t="s">
        <v>125</v>
      </c>
      <c r="Y414" s="115" t="s">
        <v>126</v>
      </c>
      <c r="Z414" s="117">
        <v>8</v>
      </c>
      <c r="AA414" s="115" t="s">
        <v>127</v>
      </c>
      <c r="AB414" s="115" t="s">
        <v>4313</v>
      </c>
      <c r="AC414" s="117">
        <v>2</v>
      </c>
      <c r="AD414" s="117">
        <v>2</v>
      </c>
      <c r="AE414" s="117">
        <v>2</v>
      </c>
      <c r="AF414" s="117">
        <v>2</v>
      </c>
      <c r="AG414" s="118" t="s">
        <v>4550</v>
      </c>
      <c r="AH414" s="118" t="s">
        <v>4551</v>
      </c>
      <c r="AI414" s="118" t="s">
        <v>4552</v>
      </c>
      <c r="AJ414" s="115" t="s">
        <v>4553</v>
      </c>
      <c r="AK414" s="115"/>
      <c r="AL414" s="115" t="s">
        <v>4554</v>
      </c>
      <c r="AM414" s="116">
        <v>500</v>
      </c>
      <c r="AN414" s="119">
        <v>1</v>
      </c>
      <c r="AO414" s="120" t="s">
        <v>135</v>
      </c>
      <c r="AP414" s="116">
        <v>5</v>
      </c>
      <c r="AQ414" s="119">
        <v>1</v>
      </c>
      <c r="AR414" s="120" t="s">
        <v>135</v>
      </c>
      <c r="AS414" s="116"/>
      <c r="AT414" s="121">
        <v>1</v>
      </c>
      <c r="AU414" s="120" t="s">
        <v>135</v>
      </c>
      <c r="AV414" s="117">
        <v>505</v>
      </c>
      <c r="AW414" s="121">
        <v>1</v>
      </c>
      <c r="AX414" s="120" t="s">
        <v>135</v>
      </c>
      <c r="AY414" s="122"/>
      <c r="AZ414" s="122"/>
      <c r="BA414" s="122"/>
      <c r="BB414" s="122"/>
      <c r="BC414" s="122"/>
      <c r="BD414" s="122"/>
      <c r="BE414" s="122"/>
      <c r="BF414" s="122"/>
      <c r="BG414" s="122"/>
      <c r="BH414" s="122"/>
      <c r="BI414" s="122">
        <v>0</v>
      </c>
      <c r="BJ414" s="122">
        <v>80000000</v>
      </c>
      <c r="BK414" s="122">
        <v>0</v>
      </c>
      <c r="BL414" s="122">
        <v>0</v>
      </c>
      <c r="BM414" s="122">
        <v>0</v>
      </c>
      <c r="BN414" s="122">
        <v>0</v>
      </c>
      <c r="BO414" s="122">
        <v>0</v>
      </c>
      <c r="BP414" s="122">
        <v>0</v>
      </c>
      <c r="BQ414" s="122">
        <v>0</v>
      </c>
      <c r="BR414" s="122">
        <v>0</v>
      </c>
      <c r="BS414" s="122">
        <v>0</v>
      </c>
      <c r="BT414" s="122">
        <v>80000000</v>
      </c>
      <c r="BU414" s="122">
        <v>0</v>
      </c>
      <c r="BV414" s="122">
        <v>0</v>
      </c>
      <c r="BW414" s="122">
        <v>0</v>
      </c>
      <c r="BX414" s="122">
        <v>0</v>
      </c>
      <c r="BY414" s="122">
        <v>0</v>
      </c>
      <c r="BZ414" s="122">
        <v>0</v>
      </c>
      <c r="CA414" s="122">
        <v>0</v>
      </c>
      <c r="CB414" s="122">
        <v>0</v>
      </c>
      <c r="CC414" s="122">
        <v>0</v>
      </c>
      <c r="CD414" s="122">
        <v>0</v>
      </c>
      <c r="CE414" s="122">
        <v>0</v>
      </c>
      <c r="CF414" s="122">
        <v>0</v>
      </c>
      <c r="CG414" s="122">
        <v>0</v>
      </c>
      <c r="CH414" s="122">
        <v>0</v>
      </c>
      <c r="CI414" s="122">
        <v>0</v>
      </c>
      <c r="CJ414" s="122">
        <v>0</v>
      </c>
      <c r="CK414" s="122">
        <v>0</v>
      </c>
      <c r="CL414" s="122">
        <v>0</v>
      </c>
      <c r="CM414" s="122">
        <v>0</v>
      </c>
      <c r="CN414" s="122">
        <v>0</v>
      </c>
      <c r="CO414" s="122">
        <v>0</v>
      </c>
      <c r="CP414" s="122">
        <v>0</v>
      </c>
      <c r="CQ414" s="122">
        <v>80000000</v>
      </c>
      <c r="CR414" s="115"/>
      <c r="CS414" s="115" t="s">
        <v>4555</v>
      </c>
    </row>
    <row r="415" spans="1:97" ht="70.349999999999994" hidden="1" customHeight="1" x14ac:dyDescent="0.25">
      <c r="A415" s="114" t="s">
        <v>4556</v>
      </c>
      <c r="B415" s="115" t="s">
        <v>668</v>
      </c>
      <c r="C415" s="115" t="s">
        <v>4054</v>
      </c>
      <c r="D415" s="115" t="s">
        <v>4557</v>
      </c>
      <c r="E415" s="116" t="s">
        <v>2213</v>
      </c>
      <c r="F415" s="115" t="s">
        <v>2214</v>
      </c>
      <c r="G415" s="115" t="s">
        <v>552</v>
      </c>
      <c r="H415" s="115" t="s">
        <v>2215</v>
      </c>
      <c r="I415" s="116" t="s">
        <v>4056</v>
      </c>
      <c r="J415" s="115" t="s">
        <v>4147</v>
      </c>
      <c r="K415" s="115" t="s">
        <v>4495</v>
      </c>
      <c r="L415" s="115" t="s">
        <v>4496</v>
      </c>
      <c r="M415" s="115" t="s">
        <v>4497</v>
      </c>
      <c r="N415" s="115" t="s">
        <v>140</v>
      </c>
      <c r="O415" s="115" t="s">
        <v>141</v>
      </c>
      <c r="P415" s="115" t="s">
        <v>1042</v>
      </c>
      <c r="Q415" s="115" t="s">
        <v>1043</v>
      </c>
      <c r="R415" s="115" t="s">
        <v>4061</v>
      </c>
      <c r="S415" s="115" t="s">
        <v>4062</v>
      </c>
      <c r="T415" s="115" t="s">
        <v>4061</v>
      </c>
      <c r="U415" s="115" t="s">
        <v>4063</v>
      </c>
      <c r="V415" s="115" t="s">
        <v>4064</v>
      </c>
      <c r="W415" s="115" t="s">
        <v>837</v>
      </c>
      <c r="X415" s="115" t="s">
        <v>247</v>
      </c>
      <c r="Y415" s="115" t="s">
        <v>126</v>
      </c>
      <c r="Z415" s="117">
        <v>1</v>
      </c>
      <c r="AA415" s="115" t="s">
        <v>127</v>
      </c>
      <c r="AB415" s="115" t="s">
        <v>4313</v>
      </c>
      <c r="AC415" s="117">
        <v>0</v>
      </c>
      <c r="AD415" s="117">
        <v>0</v>
      </c>
      <c r="AE415" s="117">
        <v>1</v>
      </c>
      <c r="AF415" s="117">
        <v>0</v>
      </c>
      <c r="AG415" s="118"/>
      <c r="AH415" s="118" t="s">
        <v>4558</v>
      </c>
      <c r="AI415" s="118"/>
      <c r="AJ415" s="115" t="s">
        <v>4559</v>
      </c>
      <c r="AK415" s="115"/>
      <c r="AL415" s="115"/>
      <c r="AM415" s="116"/>
      <c r="AN415" s="119"/>
      <c r="AO415" s="120"/>
      <c r="AP415" s="116">
        <v>0</v>
      </c>
      <c r="AQ415" s="119"/>
      <c r="AR415" s="120"/>
      <c r="AS415" s="116"/>
      <c r="AT415" s="121">
        <v>0</v>
      </c>
      <c r="AU415" s="120" t="s">
        <v>175</v>
      </c>
      <c r="AV415" s="117">
        <v>0</v>
      </c>
      <c r="AW415" s="121">
        <v>0</v>
      </c>
      <c r="AX415" s="120" t="s">
        <v>175</v>
      </c>
      <c r="AY415" s="122"/>
      <c r="AZ415" s="122"/>
      <c r="BA415" s="122"/>
      <c r="BB415" s="122"/>
      <c r="BC415" s="122"/>
      <c r="BD415" s="122"/>
      <c r="BE415" s="122"/>
      <c r="BF415" s="122"/>
      <c r="BG415" s="122"/>
      <c r="BH415" s="122"/>
      <c r="BI415" s="122">
        <v>0</v>
      </c>
      <c r="BJ415" s="122">
        <v>0</v>
      </c>
      <c r="BK415" s="122">
        <v>0</v>
      </c>
      <c r="BL415" s="122">
        <v>0</v>
      </c>
      <c r="BM415" s="122">
        <v>0</v>
      </c>
      <c r="BN415" s="122">
        <v>0</v>
      </c>
      <c r="BO415" s="122">
        <v>0</v>
      </c>
      <c r="BP415" s="122">
        <v>0</v>
      </c>
      <c r="BQ415" s="122">
        <v>0</v>
      </c>
      <c r="BR415" s="122">
        <v>0</v>
      </c>
      <c r="BS415" s="122">
        <v>0</v>
      </c>
      <c r="BT415" s="122">
        <v>0</v>
      </c>
      <c r="BU415" s="122">
        <v>0</v>
      </c>
      <c r="BV415" s="122">
        <v>0</v>
      </c>
      <c r="BW415" s="122">
        <v>0</v>
      </c>
      <c r="BX415" s="122">
        <v>0</v>
      </c>
      <c r="BY415" s="122">
        <v>0</v>
      </c>
      <c r="BZ415" s="122">
        <v>0</v>
      </c>
      <c r="CA415" s="122">
        <v>0</v>
      </c>
      <c r="CB415" s="122">
        <v>0</v>
      </c>
      <c r="CC415" s="122">
        <v>0</v>
      </c>
      <c r="CD415" s="122">
        <v>0</v>
      </c>
      <c r="CE415" s="122">
        <v>0</v>
      </c>
      <c r="CF415" s="122">
        <v>0</v>
      </c>
      <c r="CG415" s="122">
        <v>0</v>
      </c>
      <c r="CH415" s="122">
        <v>0</v>
      </c>
      <c r="CI415" s="122">
        <v>0</v>
      </c>
      <c r="CJ415" s="122">
        <v>0</v>
      </c>
      <c r="CK415" s="122">
        <v>0</v>
      </c>
      <c r="CL415" s="122">
        <v>0</v>
      </c>
      <c r="CM415" s="122">
        <v>0</v>
      </c>
      <c r="CN415" s="122">
        <v>0</v>
      </c>
      <c r="CO415" s="122">
        <v>0</v>
      </c>
      <c r="CP415" s="122">
        <v>0</v>
      </c>
      <c r="CQ415" s="122">
        <v>0</v>
      </c>
      <c r="CR415" s="115"/>
      <c r="CS415" s="115"/>
    </row>
    <row r="416" spans="1:97" ht="70.349999999999994" hidden="1" customHeight="1" x14ac:dyDescent="0.25">
      <c r="A416" s="114" t="s">
        <v>4560</v>
      </c>
      <c r="B416" s="115" t="s">
        <v>113</v>
      </c>
      <c r="C416" s="115" t="s">
        <v>4054</v>
      </c>
      <c r="D416" s="115" t="s">
        <v>4459</v>
      </c>
      <c r="E416" s="116" t="s">
        <v>860</v>
      </c>
      <c r="F416" s="115" t="s">
        <v>551</v>
      </c>
      <c r="G416" s="115" t="s">
        <v>552</v>
      </c>
      <c r="H416" s="115" t="s">
        <v>4460</v>
      </c>
      <c r="I416" s="116" t="s">
        <v>4561</v>
      </c>
      <c r="J416" s="115" t="s">
        <v>4494</v>
      </c>
      <c r="K416" s="115" t="s">
        <v>4495</v>
      </c>
      <c r="L416" s="115" t="s">
        <v>4562</v>
      </c>
      <c r="M416" s="115" t="s">
        <v>4563</v>
      </c>
      <c r="N416" s="115" t="s">
        <v>140</v>
      </c>
      <c r="O416" s="115" t="s">
        <v>141</v>
      </c>
      <c r="P416" s="115" t="s">
        <v>142</v>
      </c>
      <c r="Q416" s="115" t="s">
        <v>143</v>
      </c>
      <c r="R416" s="115" t="s">
        <v>223</v>
      </c>
      <c r="S416" s="115" t="s">
        <v>224</v>
      </c>
      <c r="T416" s="115" t="s">
        <v>225</v>
      </c>
      <c r="U416" s="115" t="s">
        <v>226</v>
      </c>
      <c r="V416" s="115" t="s">
        <v>227</v>
      </c>
      <c r="W416" s="115" t="s">
        <v>228</v>
      </c>
      <c r="X416" s="115" t="s">
        <v>125</v>
      </c>
      <c r="Y416" s="115" t="s">
        <v>126</v>
      </c>
      <c r="Z416" s="117">
        <v>8</v>
      </c>
      <c r="AA416" s="115" t="s">
        <v>127</v>
      </c>
      <c r="AB416" s="115" t="s">
        <v>4313</v>
      </c>
      <c r="AC416" s="117">
        <v>2</v>
      </c>
      <c r="AD416" s="117">
        <v>2</v>
      </c>
      <c r="AE416" s="117">
        <v>2</v>
      </c>
      <c r="AF416" s="117">
        <v>2</v>
      </c>
      <c r="AG416" s="118" t="s">
        <v>4564</v>
      </c>
      <c r="AH416" s="118" t="s">
        <v>4565</v>
      </c>
      <c r="AI416" s="118" t="s">
        <v>4566</v>
      </c>
      <c r="AJ416" s="115" t="s">
        <v>4567</v>
      </c>
      <c r="AK416" s="115"/>
      <c r="AL416" s="115"/>
      <c r="AM416" s="116">
        <v>4</v>
      </c>
      <c r="AN416" s="119">
        <v>1</v>
      </c>
      <c r="AO416" s="120" t="s">
        <v>135</v>
      </c>
      <c r="AP416" s="116">
        <v>4</v>
      </c>
      <c r="AQ416" s="119">
        <v>1</v>
      </c>
      <c r="AR416" s="120" t="s">
        <v>135</v>
      </c>
      <c r="AS416" s="116"/>
      <c r="AT416" s="121">
        <v>1</v>
      </c>
      <c r="AU416" s="120" t="s">
        <v>135</v>
      </c>
      <c r="AV416" s="117">
        <v>8</v>
      </c>
      <c r="AW416" s="121">
        <v>1</v>
      </c>
      <c r="AX416" s="120" t="s">
        <v>135</v>
      </c>
      <c r="AY416" s="122">
        <v>0</v>
      </c>
      <c r="AZ416" s="122">
        <v>0</v>
      </c>
      <c r="BA416" s="122">
        <v>0</v>
      </c>
      <c r="BB416" s="122">
        <v>0</v>
      </c>
      <c r="BC416" s="122">
        <v>0</v>
      </c>
      <c r="BD416" s="122">
        <v>0</v>
      </c>
      <c r="BE416" s="122">
        <v>0</v>
      </c>
      <c r="BF416" s="122">
        <v>0</v>
      </c>
      <c r="BG416" s="122">
        <v>0</v>
      </c>
      <c r="BH416" s="122">
        <v>0</v>
      </c>
      <c r="BI416" s="122">
        <v>0</v>
      </c>
      <c r="BJ416" s="122">
        <v>0</v>
      </c>
      <c r="BK416" s="122">
        <v>0</v>
      </c>
      <c r="BL416" s="122">
        <v>0</v>
      </c>
      <c r="BM416" s="122">
        <v>0</v>
      </c>
      <c r="BN416" s="122">
        <v>0</v>
      </c>
      <c r="BO416" s="122">
        <v>0</v>
      </c>
      <c r="BP416" s="122">
        <v>0</v>
      </c>
      <c r="BQ416" s="122">
        <v>0</v>
      </c>
      <c r="BR416" s="122">
        <v>0</v>
      </c>
      <c r="BS416" s="122">
        <v>0</v>
      </c>
      <c r="BT416" s="122">
        <v>0</v>
      </c>
      <c r="BU416" s="122">
        <v>0</v>
      </c>
      <c r="BV416" s="122">
        <v>0</v>
      </c>
      <c r="BW416" s="122">
        <v>0</v>
      </c>
      <c r="BX416" s="122">
        <v>0</v>
      </c>
      <c r="BY416" s="122">
        <v>0</v>
      </c>
      <c r="BZ416" s="122">
        <v>0</v>
      </c>
      <c r="CA416" s="122">
        <v>0</v>
      </c>
      <c r="CB416" s="122">
        <v>0</v>
      </c>
      <c r="CC416" s="122">
        <v>0</v>
      </c>
      <c r="CD416" s="122">
        <v>0</v>
      </c>
      <c r="CE416" s="122">
        <v>0</v>
      </c>
      <c r="CF416" s="122">
        <v>0</v>
      </c>
      <c r="CG416" s="122">
        <v>0</v>
      </c>
      <c r="CH416" s="122">
        <v>0</v>
      </c>
      <c r="CI416" s="122">
        <v>0</v>
      </c>
      <c r="CJ416" s="122">
        <v>0</v>
      </c>
      <c r="CK416" s="122">
        <v>0</v>
      </c>
      <c r="CL416" s="122">
        <v>0</v>
      </c>
      <c r="CM416" s="122">
        <v>0</v>
      </c>
      <c r="CN416" s="122">
        <v>0</v>
      </c>
      <c r="CO416" s="122">
        <v>0</v>
      </c>
      <c r="CP416" s="122">
        <v>0</v>
      </c>
      <c r="CQ416" s="122">
        <v>0</v>
      </c>
      <c r="CR416" s="115"/>
      <c r="CS416" s="115" t="s">
        <v>4568</v>
      </c>
    </row>
    <row r="417" spans="1:97" ht="70.349999999999994" hidden="1" customHeight="1" x14ac:dyDescent="0.25">
      <c r="A417" s="114" t="s">
        <v>4569</v>
      </c>
      <c r="B417" s="115" t="s">
        <v>103</v>
      </c>
      <c r="C417" s="115" t="s">
        <v>4054</v>
      </c>
      <c r="D417" s="115" t="s">
        <v>4459</v>
      </c>
      <c r="E417" s="116" t="s">
        <v>860</v>
      </c>
      <c r="F417" s="115" t="s">
        <v>551</v>
      </c>
      <c r="G417" s="115" t="s">
        <v>108</v>
      </c>
      <c r="H417" s="115" t="s">
        <v>4460</v>
      </c>
      <c r="I417" s="116" t="s">
        <v>4561</v>
      </c>
      <c r="J417" s="115" t="s">
        <v>4461</v>
      </c>
      <c r="K417" s="115" t="s">
        <v>4495</v>
      </c>
      <c r="L417" s="115" t="s">
        <v>4562</v>
      </c>
      <c r="M417" s="115" t="s">
        <v>4563</v>
      </c>
      <c r="N417" s="115" t="s">
        <v>140</v>
      </c>
      <c r="O417" s="115" t="s">
        <v>141</v>
      </c>
      <c r="P417" s="115" t="s">
        <v>142</v>
      </c>
      <c r="Q417" s="115" t="s">
        <v>143</v>
      </c>
      <c r="R417" s="115" t="s">
        <v>144</v>
      </c>
      <c r="S417" s="115" t="s">
        <v>145</v>
      </c>
      <c r="T417" s="115" t="s">
        <v>257</v>
      </c>
      <c r="U417" s="115" t="s">
        <v>147</v>
      </c>
      <c r="V417" s="115" t="s">
        <v>148</v>
      </c>
      <c r="W417" s="115" t="s">
        <v>149</v>
      </c>
      <c r="X417" s="115" t="s">
        <v>125</v>
      </c>
      <c r="Y417" s="115" t="s">
        <v>126</v>
      </c>
      <c r="Z417" s="117">
        <v>60</v>
      </c>
      <c r="AA417" s="115" t="s">
        <v>127</v>
      </c>
      <c r="AB417" s="115" t="s">
        <v>4313</v>
      </c>
      <c r="AC417" s="117">
        <v>0</v>
      </c>
      <c r="AD417" s="117">
        <v>0</v>
      </c>
      <c r="AE417" s="117">
        <v>30</v>
      </c>
      <c r="AF417" s="117">
        <v>30</v>
      </c>
      <c r="AG417" s="118"/>
      <c r="AH417" s="118" t="s">
        <v>4570</v>
      </c>
      <c r="AI417" s="118" t="s">
        <v>4571</v>
      </c>
      <c r="AJ417" s="115" t="s">
        <v>4572</v>
      </c>
      <c r="AK417" s="115"/>
      <c r="AL417" s="115" t="s">
        <v>4573</v>
      </c>
      <c r="AM417" s="116"/>
      <c r="AN417" s="119"/>
      <c r="AO417" s="120"/>
      <c r="AP417" s="116">
        <v>0</v>
      </c>
      <c r="AQ417" s="119"/>
      <c r="AR417" s="120"/>
      <c r="AS417" s="116"/>
      <c r="AT417" s="121">
        <v>0</v>
      </c>
      <c r="AU417" s="120" t="s">
        <v>175</v>
      </c>
      <c r="AV417" s="117">
        <v>0</v>
      </c>
      <c r="AW417" s="121">
        <v>0</v>
      </c>
      <c r="AX417" s="120" t="s">
        <v>175</v>
      </c>
      <c r="AY417" s="122">
        <v>0</v>
      </c>
      <c r="AZ417" s="122">
        <v>0</v>
      </c>
      <c r="BA417" s="122">
        <v>0</v>
      </c>
      <c r="BB417" s="122">
        <v>0</v>
      </c>
      <c r="BC417" s="122">
        <v>0</v>
      </c>
      <c r="BD417" s="122">
        <v>0</v>
      </c>
      <c r="BE417" s="122">
        <v>0</v>
      </c>
      <c r="BF417" s="122">
        <v>0</v>
      </c>
      <c r="BG417" s="122">
        <v>0</v>
      </c>
      <c r="BH417" s="122">
        <v>0</v>
      </c>
      <c r="BI417" s="122">
        <v>0</v>
      </c>
      <c r="BJ417" s="122">
        <v>0</v>
      </c>
      <c r="BK417" s="122">
        <v>0</v>
      </c>
      <c r="BL417" s="122">
        <v>0</v>
      </c>
      <c r="BM417" s="122">
        <v>0</v>
      </c>
      <c r="BN417" s="122">
        <v>0</v>
      </c>
      <c r="BO417" s="122">
        <v>0</v>
      </c>
      <c r="BP417" s="122">
        <v>0</v>
      </c>
      <c r="BQ417" s="122">
        <v>0</v>
      </c>
      <c r="BR417" s="122">
        <v>0</v>
      </c>
      <c r="BS417" s="122">
        <v>0</v>
      </c>
      <c r="BT417" s="122">
        <v>0</v>
      </c>
      <c r="BU417" s="122">
        <v>15000000</v>
      </c>
      <c r="BV417" s="122">
        <v>0</v>
      </c>
      <c r="BW417" s="122">
        <v>0</v>
      </c>
      <c r="BX417" s="122">
        <v>0</v>
      </c>
      <c r="BY417" s="122">
        <v>0</v>
      </c>
      <c r="BZ417" s="122">
        <v>0</v>
      </c>
      <c r="CA417" s="122">
        <v>0</v>
      </c>
      <c r="CB417" s="122">
        <v>0</v>
      </c>
      <c r="CC417" s="122">
        <v>0</v>
      </c>
      <c r="CD417" s="122">
        <v>0</v>
      </c>
      <c r="CE417" s="122">
        <v>15000000</v>
      </c>
      <c r="CF417" s="122">
        <v>15000000</v>
      </c>
      <c r="CG417" s="122">
        <v>0</v>
      </c>
      <c r="CH417" s="122">
        <v>0</v>
      </c>
      <c r="CI417" s="122">
        <v>0</v>
      </c>
      <c r="CJ417" s="122">
        <v>0</v>
      </c>
      <c r="CK417" s="122">
        <v>0</v>
      </c>
      <c r="CL417" s="122">
        <v>0</v>
      </c>
      <c r="CM417" s="122">
        <v>0</v>
      </c>
      <c r="CN417" s="122">
        <v>0</v>
      </c>
      <c r="CO417" s="122">
        <v>0</v>
      </c>
      <c r="CP417" s="122">
        <v>15000000</v>
      </c>
      <c r="CQ417" s="122">
        <v>30000000</v>
      </c>
      <c r="CR417" s="115"/>
      <c r="CS417" s="115" t="s">
        <v>4574</v>
      </c>
    </row>
    <row r="418" spans="1:97" ht="70.349999999999994" hidden="1" customHeight="1" x14ac:dyDescent="0.25">
      <c r="A418" s="114" t="s">
        <v>4575</v>
      </c>
      <c r="B418" s="115" t="s">
        <v>139</v>
      </c>
      <c r="C418" s="115" t="s">
        <v>4054</v>
      </c>
      <c r="D418" s="115" t="s">
        <v>4459</v>
      </c>
      <c r="E418" s="116" t="s">
        <v>860</v>
      </c>
      <c r="F418" s="115" t="s">
        <v>551</v>
      </c>
      <c r="G418" s="115" t="s">
        <v>108</v>
      </c>
      <c r="H418" s="115" t="s">
        <v>4460</v>
      </c>
      <c r="I418" s="116" t="s">
        <v>4561</v>
      </c>
      <c r="J418" s="115" t="s">
        <v>4461</v>
      </c>
      <c r="K418" s="115" t="s">
        <v>4495</v>
      </c>
      <c r="L418" s="115" t="s">
        <v>4562</v>
      </c>
      <c r="M418" s="115" t="s">
        <v>4563</v>
      </c>
      <c r="N418" s="115" t="s">
        <v>140</v>
      </c>
      <c r="O418" s="115" t="s">
        <v>141</v>
      </c>
      <c r="P418" s="115" t="s">
        <v>4576</v>
      </c>
      <c r="Q418" s="115" t="s">
        <v>143</v>
      </c>
      <c r="R418" s="115" t="s">
        <v>874</v>
      </c>
      <c r="S418" s="115" t="s">
        <v>2219</v>
      </c>
      <c r="T418" s="115" t="s">
        <v>2220</v>
      </c>
      <c r="U418" s="115" t="s">
        <v>2221</v>
      </c>
      <c r="V418" s="115" t="s">
        <v>2222</v>
      </c>
      <c r="W418" s="115" t="s">
        <v>2223</v>
      </c>
      <c r="X418" s="115" t="s">
        <v>125</v>
      </c>
      <c r="Y418" s="115" t="s">
        <v>126</v>
      </c>
      <c r="Z418" s="117">
        <v>8</v>
      </c>
      <c r="AA418" s="115" t="s">
        <v>127</v>
      </c>
      <c r="AB418" s="115" t="s">
        <v>4313</v>
      </c>
      <c r="AC418" s="117">
        <v>2</v>
      </c>
      <c r="AD418" s="117">
        <v>2</v>
      </c>
      <c r="AE418" s="117">
        <v>2</v>
      </c>
      <c r="AF418" s="117">
        <v>2</v>
      </c>
      <c r="AG418" s="118" t="s">
        <v>4577</v>
      </c>
      <c r="AH418" s="118"/>
      <c r="AI418" s="118"/>
      <c r="AJ418" s="115" t="s">
        <v>4578</v>
      </c>
      <c r="AK418" s="115"/>
      <c r="AL418" s="115" t="s">
        <v>4579</v>
      </c>
      <c r="AM418" s="116">
        <v>6</v>
      </c>
      <c r="AN418" s="119">
        <v>1</v>
      </c>
      <c r="AO418" s="120" t="s">
        <v>135</v>
      </c>
      <c r="AP418" s="116">
        <v>0</v>
      </c>
      <c r="AQ418" s="119">
        <v>1</v>
      </c>
      <c r="AR418" s="120" t="s">
        <v>135</v>
      </c>
      <c r="AS418" s="116"/>
      <c r="AT418" s="121">
        <v>1</v>
      </c>
      <c r="AU418" s="120" t="s">
        <v>135</v>
      </c>
      <c r="AV418" s="117">
        <v>6</v>
      </c>
      <c r="AW418" s="121">
        <v>0.75</v>
      </c>
      <c r="AX418" s="120" t="s">
        <v>174</v>
      </c>
      <c r="AY418" s="122">
        <v>0</v>
      </c>
      <c r="AZ418" s="122">
        <v>0</v>
      </c>
      <c r="BA418" s="122">
        <v>0</v>
      </c>
      <c r="BB418" s="122">
        <v>0</v>
      </c>
      <c r="BC418" s="122">
        <v>0</v>
      </c>
      <c r="BD418" s="122">
        <v>0</v>
      </c>
      <c r="BE418" s="122">
        <v>0</v>
      </c>
      <c r="BF418" s="122">
        <v>0</v>
      </c>
      <c r="BG418" s="122">
        <v>0</v>
      </c>
      <c r="BH418" s="122">
        <v>0</v>
      </c>
      <c r="BI418" s="122">
        <v>0</v>
      </c>
      <c r="BJ418" s="122">
        <v>40000000</v>
      </c>
      <c r="BK418" s="122">
        <v>0</v>
      </c>
      <c r="BL418" s="122">
        <v>0</v>
      </c>
      <c r="BM418" s="122">
        <v>0</v>
      </c>
      <c r="BN418" s="122">
        <v>0</v>
      </c>
      <c r="BO418" s="122">
        <v>0</v>
      </c>
      <c r="BP418" s="122">
        <v>0</v>
      </c>
      <c r="BQ418" s="122">
        <v>0</v>
      </c>
      <c r="BR418" s="122">
        <v>0</v>
      </c>
      <c r="BS418" s="122">
        <v>0</v>
      </c>
      <c r="BT418" s="122">
        <v>40000000</v>
      </c>
      <c r="BU418" s="122">
        <v>40000000</v>
      </c>
      <c r="BV418" s="122">
        <v>0</v>
      </c>
      <c r="BW418" s="122">
        <v>0</v>
      </c>
      <c r="BX418" s="122">
        <v>0</v>
      </c>
      <c r="BY418" s="122">
        <v>0</v>
      </c>
      <c r="BZ418" s="122">
        <v>0</v>
      </c>
      <c r="CA418" s="122">
        <v>0</v>
      </c>
      <c r="CB418" s="122">
        <v>0</v>
      </c>
      <c r="CC418" s="122">
        <v>0</v>
      </c>
      <c r="CD418" s="122">
        <v>0</v>
      </c>
      <c r="CE418" s="122">
        <v>40000000</v>
      </c>
      <c r="CF418" s="122">
        <v>40000000</v>
      </c>
      <c r="CG418" s="122">
        <v>0</v>
      </c>
      <c r="CH418" s="122">
        <v>0</v>
      </c>
      <c r="CI418" s="122">
        <v>0</v>
      </c>
      <c r="CJ418" s="122">
        <v>0</v>
      </c>
      <c r="CK418" s="122">
        <v>0</v>
      </c>
      <c r="CL418" s="122">
        <v>0</v>
      </c>
      <c r="CM418" s="122">
        <v>0</v>
      </c>
      <c r="CN418" s="122">
        <v>0</v>
      </c>
      <c r="CO418" s="122">
        <v>0</v>
      </c>
      <c r="CP418" s="122">
        <v>40000000</v>
      </c>
      <c r="CQ418" s="122">
        <v>120000000</v>
      </c>
      <c r="CR418" s="115" t="s">
        <v>4580</v>
      </c>
      <c r="CS418" s="115" t="s">
        <v>4581</v>
      </c>
    </row>
    <row r="419" spans="1:97" ht="70.349999999999994" hidden="1" customHeight="1" x14ac:dyDescent="0.25">
      <c r="A419" s="114" t="s">
        <v>4582</v>
      </c>
      <c r="B419" s="115" t="s">
        <v>179</v>
      </c>
      <c r="C419" s="115" t="s">
        <v>4054</v>
      </c>
      <c r="D419" s="115" t="s">
        <v>4459</v>
      </c>
      <c r="E419" s="116" t="s">
        <v>860</v>
      </c>
      <c r="F419" s="115" t="s">
        <v>551</v>
      </c>
      <c r="G419" s="115" t="s">
        <v>108</v>
      </c>
      <c r="H419" s="115" t="s">
        <v>4460</v>
      </c>
      <c r="I419" s="116" t="s">
        <v>4561</v>
      </c>
      <c r="J419" s="115" t="s">
        <v>4461</v>
      </c>
      <c r="K419" s="115" t="s">
        <v>4495</v>
      </c>
      <c r="L419" s="115" t="s">
        <v>4562</v>
      </c>
      <c r="M419" s="115" t="s">
        <v>4563</v>
      </c>
      <c r="N419" s="115" t="s">
        <v>140</v>
      </c>
      <c r="O419" s="115" t="s">
        <v>141</v>
      </c>
      <c r="P419" s="115" t="s">
        <v>4576</v>
      </c>
      <c r="Q419" s="115" t="s">
        <v>143</v>
      </c>
      <c r="R419" s="115" t="s">
        <v>362</v>
      </c>
      <c r="S419" s="115" t="s">
        <v>363</v>
      </c>
      <c r="T419" s="115" t="s">
        <v>364</v>
      </c>
      <c r="U419" s="115" t="s">
        <v>365</v>
      </c>
      <c r="V419" s="115" t="s">
        <v>366</v>
      </c>
      <c r="W419" s="115" t="s">
        <v>367</v>
      </c>
      <c r="X419" s="115" t="s">
        <v>125</v>
      </c>
      <c r="Y419" s="115" t="s">
        <v>126</v>
      </c>
      <c r="Z419" s="117">
        <v>3</v>
      </c>
      <c r="AA419" s="115" t="s">
        <v>127</v>
      </c>
      <c r="AB419" s="115" t="s">
        <v>4313</v>
      </c>
      <c r="AC419" s="117">
        <v>0</v>
      </c>
      <c r="AD419" s="117">
        <v>1</v>
      </c>
      <c r="AE419" s="117">
        <v>1</v>
      </c>
      <c r="AF419" s="117">
        <v>1</v>
      </c>
      <c r="AG419" s="118"/>
      <c r="AH419" s="118"/>
      <c r="AI419" s="118"/>
      <c r="AJ419" s="115"/>
      <c r="AK419" s="115"/>
      <c r="AL419" s="115"/>
      <c r="AM419" s="116"/>
      <c r="AN419" s="119"/>
      <c r="AO419" s="120"/>
      <c r="AP419" s="116">
        <v>0</v>
      </c>
      <c r="AQ419" s="119">
        <v>0</v>
      </c>
      <c r="AR419" s="120" t="s">
        <v>175</v>
      </c>
      <c r="AS419" s="116"/>
      <c r="AT419" s="121">
        <v>0</v>
      </c>
      <c r="AU419" s="120" t="s">
        <v>175</v>
      </c>
      <c r="AV419" s="117">
        <v>0</v>
      </c>
      <c r="AW419" s="121">
        <v>0</v>
      </c>
      <c r="AX419" s="120" t="s">
        <v>175</v>
      </c>
      <c r="AY419" s="122">
        <v>0</v>
      </c>
      <c r="AZ419" s="122">
        <v>0</v>
      </c>
      <c r="BA419" s="122">
        <v>0</v>
      </c>
      <c r="BB419" s="122">
        <v>0</v>
      </c>
      <c r="BC419" s="122">
        <v>0</v>
      </c>
      <c r="BD419" s="122">
        <v>0</v>
      </c>
      <c r="BE419" s="122">
        <v>0</v>
      </c>
      <c r="BF419" s="122">
        <v>0</v>
      </c>
      <c r="BG419" s="122">
        <v>201910000</v>
      </c>
      <c r="BH419" s="122">
        <v>0</v>
      </c>
      <c r="BI419" s="122">
        <v>201910000</v>
      </c>
      <c r="BJ419" s="122">
        <v>40000000</v>
      </c>
      <c r="BK419" s="122">
        <v>0</v>
      </c>
      <c r="BL419" s="122">
        <v>0</v>
      </c>
      <c r="BM419" s="122">
        <v>0</v>
      </c>
      <c r="BN419" s="122">
        <v>0</v>
      </c>
      <c r="BO419" s="122">
        <v>0</v>
      </c>
      <c r="BP419" s="122">
        <v>0</v>
      </c>
      <c r="BQ419" s="122">
        <v>0</v>
      </c>
      <c r="BR419" s="122">
        <v>346670000</v>
      </c>
      <c r="BS419" s="122">
        <v>0</v>
      </c>
      <c r="BT419" s="122">
        <v>386670000</v>
      </c>
      <c r="BU419" s="122">
        <v>40000000</v>
      </c>
      <c r="BV419" s="122">
        <v>0</v>
      </c>
      <c r="BW419" s="122">
        <v>0</v>
      </c>
      <c r="BX419" s="122">
        <v>0</v>
      </c>
      <c r="BY419" s="122">
        <v>0</v>
      </c>
      <c r="BZ419" s="122">
        <v>0</v>
      </c>
      <c r="CA419" s="122">
        <v>0</v>
      </c>
      <c r="CB419" s="122">
        <v>0</v>
      </c>
      <c r="CC419" s="122">
        <v>288630000</v>
      </c>
      <c r="CD419" s="122">
        <v>0</v>
      </c>
      <c r="CE419" s="122">
        <v>328630000</v>
      </c>
      <c r="CF419" s="122">
        <v>40000000</v>
      </c>
      <c r="CG419" s="122">
        <v>0</v>
      </c>
      <c r="CH419" s="122">
        <v>0</v>
      </c>
      <c r="CI419" s="122">
        <v>0</v>
      </c>
      <c r="CJ419" s="122">
        <v>0</v>
      </c>
      <c r="CK419" s="122">
        <v>0</v>
      </c>
      <c r="CL419" s="122">
        <v>0</v>
      </c>
      <c r="CM419" s="122">
        <v>0</v>
      </c>
      <c r="CN419" s="122">
        <v>106100000</v>
      </c>
      <c r="CO419" s="122">
        <v>0</v>
      </c>
      <c r="CP419" s="122">
        <v>146100000</v>
      </c>
      <c r="CQ419" s="122">
        <v>1063310000</v>
      </c>
      <c r="CR419" s="115"/>
      <c r="CS419" s="115" t="s">
        <v>4583</v>
      </c>
    </row>
    <row r="420" spans="1:97" ht="70.349999999999994" hidden="1" customHeight="1" x14ac:dyDescent="0.25">
      <c r="A420" s="114" t="s">
        <v>4584</v>
      </c>
      <c r="B420" s="115" t="s">
        <v>113</v>
      </c>
      <c r="C420" s="115" t="s">
        <v>4054</v>
      </c>
      <c r="D420" s="115" t="s">
        <v>4585</v>
      </c>
      <c r="E420" s="116" t="s">
        <v>196</v>
      </c>
      <c r="F420" s="115" t="s">
        <v>1633</v>
      </c>
      <c r="G420" s="115" t="s">
        <v>108</v>
      </c>
      <c r="H420" s="115" t="s">
        <v>4586</v>
      </c>
      <c r="I420" s="116" t="s">
        <v>113</v>
      </c>
      <c r="J420" s="115" t="s">
        <v>4587</v>
      </c>
      <c r="K420" s="115" t="s">
        <v>4495</v>
      </c>
      <c r="L420" s="115" t="s">
        <v>4588</v>
      </c>
      <c r="M420" s="115" t="s">
        <v>4589</v>
      </c>
      <c r="N420" s="115" t="s">
        <v>140</v>
      </c>
      <c r="O420" s="115" t="s">
        <v>141</v>
      </c>
      <c r="P420" s="115" t="s">
        <v>2286</v>
      </c>
      <c r="Q420" s="115" t="s">
        <v>2287</v>
      </c>
      <c r="R420" s="115" t="s">
        <v>4590</v>
      </c>
      <c r="S420" s="115" t="s">
        <v>4591</v>
      </c>
      <c r="T420" s="115" t="s">
        <v>4592</v>
      </c>
      <c r="U420" s="115" t="s">
        <v>4593</v>
      </c>
      <c r="V420" s="115" t="s">
        <v>4594</v>
      </c>
      <c r="W420" s="115" t="s">
        <v>2037</v>
      </c>
      <c r="X420" s="115" t="s">
        <v>125</v>
      </c>
      <c r="Y420" s="115" t="s">
        <v>126</v>
      </c>
      <c r="Z420" s="117">
        <v>1</v>
      </c>
      <c r="AA420" s="115" t="s">
        <v>127</v>
      </c>
      <c r="AB420" s="115" t="s">
        <v>4595</v>
      </c>
      <c r="AC420" s="117">
        <v>0</v>
      </c>
      <c r="AD420" s="117">
        <v>0</v>
      </c>
      <c r="AE420" s="117">
        <v>0</v>
      </c>
      <c r="AF420" s="117">
        <v>1</v>
      </c>
      <c r="AG420" s="118"/>
      <c r="AH420" s="118"/>
      <c r="AI420" s="118"/>
      <c r="AJ420" s="115"/>
      <c r="AK420" s="115"/>
      <c r="AL420" s="115" t="s">
        <v>4596</v>
      </c>
      <c r="AM420" s="116"/>
      <c r="AN420" s="119"/>
      <c r="AO420" s="120"/>
      <c r="AP420" s="116"/>
      <c r="AQ420" s="119"/>
      <c r="AR420" s="120"/>
      <c r="AS420" s="116"/>
      <c r="AT420" s="121"/>
      <c r="AU420" s="120"/>
      <c r="AV420" s="117">
        <v>0</v>
      </c>
      <c r="AW420" s="121">
        <v>0</v>
      </c>
      <c r="AX420" s="120" t="s">
        <v>175</v>
      </c>
      <c r="AY420" s="122">
        <v>0</v>
      </c>
      <c r="AZ420" s="122">
        <v>0</v>
      </c>
      <c r="BA420" s="122">
        <v>0</v>
      </c>
      <c r="BB420" s="122">
        <v>0</v>
      </c>
      <c r="BC420" s="122">
        <v>0</v>
      </c>
      <c r="BD420" s="122">
        <v>0</v>
      </c>
      <c r="BE420" s="122">
        <v>0</v>
      </c>
      <c r="BF420" s="122">
        <v>0</v>
      </c>
      <c r="BG420" s="122">
        <v>0</v>
      </c>
      <c r="BH420" s="122">
        <v>0</v>
      </c>
      <c r="BI420" s="122">
        <v>0</v>
      </c>
      <c r="BJ420" s="122">
        <v>0</v>
      </c>
      <c r="BK420" s="122">
        <v>0</v>
      </c>
      <c r="BL420" s="122">
        <v>0</v>
      </c>
      <c r="BM420" s="122">
        <v>0</v>
      </c>
      <c r="BN420" s="122">
        <v>0</v>
      </c>
      <c r="BO420" s="122">
        <v>0</v>
      </c>
      <c r="BP420" s="122">
        <v>0</v>
      </c>
      <c r="BQ420" s="122">
        <v>0</v>
      </c>
      <c r="BR420" s="122">
        <v>0</v>
      </c>
      <c r="BS420" s="122">
        <v>0</v>
      </c>
      <c r="BT420" s="122">
        <v>0</v>
      </c>
      <c r="BU420" s="122">
        <v>500000000</v>
      </c>
      <c r="BV420" s="122">
        <v>0</v>
      </c>
      <c r="BW420" s="122">
        <v>0</v>
      </c>
      <c r="BX420" s="122">
        <v>0</v>
      </c>
      <c r="BY420" s="122">
        <v>0</v>
      </c>
      <c r="BZ420" s="122">
        <v>0</v>
      </c>
      <c r="CA420" s="122">
        <v>0</v>
      </c>
      <c r="CB420" s="122">
        <v>0</v>
      </c>
      <c r="CC420" s="122">
        <v>0</v>
      </c>
      <c r="CD420" s="122">
        <v>0</v>
      </c>
      <c r="CE420" s="122">
        <v>500000000</v>
      </c>
      <c r="CF420" s="122">
        <v>600000000</v>
      </c>
      <c r="CG420" s="122">
        <v>0</v>
      </c>
      <c r="CH420" s="122">
        <v>0</v>
      </c>
      <c r="CI420" s="122">
        <v>0</v>
      </c>
      <c r="CJ420" s="122">
        <v>0</v>
      </c>
      <c r="CK420" s="122">
        <v>0</v>
      </c>
      <c r="CL420" s="122">
        <v>0</v>
      </c>
      <c r="CM420" s="122">
        <v>0</v>
      </c>
      <c r="CN420" s="122">
        <v>0</v>
      </c>
      <c r="CO420" s="122">
        <v>0</v>
      </c>
      <c r="CP420" s="122">
        <v>600000000</v>
      </c>
      <c r="CQ420" s="122">
        <v>1100000000</v>
      </c>
      <c r="CR420" s="115" t="s">
        <v>4597</v>
      </c>
      <c r="CS420" s="115" t="s">
        <v>4598</v>
      </c>
    </row>
    <row r="421" spans="1:97" ht="70.349999999999994" hidden="1" customHeight="1" x14ac:dyDescent="0.25">
      <c r="A421" s="114" t="s">
        <v>4599</v>
      </c>
      <c r="B421" s="115" t="s">
        <v>103</v>
      </c>
      <c r="C421" s="115" t="s">
        <v>4054</v>
      </c>
      <c r="D421" s="115" t="s">
        <v>4585</v>
      </c>
      <c r="E421" s="116" t="s">
        <v>196</v>
      </c>
      <c r="F421" s="115" t="s">
        <v>1633</v>
      </c>
      <c r="G421" s="115" t="s">
        <v>108</v>
      </c>
      <c r="H421" s="115" t="s">
        <v>4586</v>
      </c>
      <c r="I421" s="116" t="s">
        <v>113</v>
      </c>
      <c r="J421" s="115" t="s">
        <v>4587</v>
      </c>
      <c r="K421" s="115" t="s">
        <v>4495</v>
      </c>
      <c r="L421" s="115" t="s">
        <v>4588</v>
      </c>
      <c r="M421" s="115" t="s">
        <v>4589</v>
      </c>
      <c r="N421" s="115" t="s">
        <v>140</v>
      </c>
      <c r="O421" s="115" t="s">
        <v>141</v>
      </c>
      <c r="P421" s="115" t="s">
        <v>2286</v>
      </c>
      <c r="Q421" s="115" t="s">
        <v>2287</v>
      </c>
      <c r="R421" s="115" t="s">
        <v>4600</v>
      </c>
      <c r="S421" s="115" t="s">
        <v>4601</v>
      </c>
      <c r="T421" s="115" t="s">
        <v>4602</v>
      </c>
      <c r="U421" s="115" t="s">
        <v>4603</v>
      </c>
      <c r="V421" s="115" t="s">
        <v>4604</v>
      </c>
      <c r="W421" s="115" t="s">
        <v>4605</v>
      </c>
      <c r="X421" s="115" t="s">
        <v>125</v>
      </c>
      <c r="Y421" s="115" t="s">
        <v>126</v>
      </c>
      <c r="Z421" s="117">
        <v>1</v>
      </c>
      <c r="AA421" s="115" t="s">
        <v>127</v>
      </c>
      <c r="AB421" s="115" t="s">
        <v>4595</v>
      </c>
      <c r="AC421" s="117">
        <v>0</v>
      </c>
      <c r="AD421" s="117">
        <v>0</v>
      </c>
      <c r="AE421" s="117">
        <v>0</v>
      </c>
      <c r="AF421" s="117">
        <v>1</v>
      </c>
      <c r="AG421" s="118"/>
      <c r="AH421" s="118"/>
      <c r="AI421" s="118"/>
      <c r="AJ421" s="115"/>
      <c r="AK421" s="115"/>
      <c r="AL421" s="115" t="s">
        <v>4606</v>
      </c>
      <c r="AM421" s="116"/>
      <c r="AN421" s="119"/>
      <c r="AO421" s="120"/>
      <c r="AP421" s="116"/>
      <c r="AQ421" s="119"/>
      <c r="AR421" s="120"/>
      <c r="AS421" s="116"/>
      <c r="AT421" s="121"/>
      <c r="AU421" s="120"/>
      <c r="AV421" s="117">
        <v>0</v>
      </c>
      <c r="AW421" s="121">
        <v>0</v>
      </c>
      <c r="AX421" s="120" t="s">
        <v>175</v>
      </c>
      <c r="AY421" s="122">
        <v>50000000</v>
      </c>
      <c r="AZ421" s="122">
        <v>0</v>
      </c>
      <c r="BA421" s="122">
        <v>0</v>
      </c>
      <c r="BB421" s="122">
        <v>0</v>
      </c>
      <c r="BC421" s="122">
        <v>0</v>
      </c>
      <c r="BD421" s="122">
        <v>0</v>
      </c>
      <c r="BE421" s="122">
        <v>0</v>
      </c>
      <c r="BF421" s="122">
        <v>0</v>
      </c>
      <c r="BG421" s="122">
        <v>0</v>
      </c>
      <c r="BH421" s="122">
        <v>0</v>
      </c>
      <c r="BI421" s="122">
        <v>50000000</v>
      </c>
      <c r="BJ421" s="122">
        <v>50000000</v>
      </c>
      <c r="BK421" s="122">
        <v>0</v>
      </c>
      <c r="BL421" s="122">
        <v>0</v>
      </c>
      <c r="BM421" s="122">
        <v>0</v>
      </c>
      <c r="BN421" s="122">
        <v>0</v>
      </c>
      <c r="BO421" s="122">
        <v>0</v>
      </c>
      <c r="BP421" s="122">
        <v>0</v>
      </c>
      <c r="BQ421" s="122">
        <v>0</v>
      </c>
      <c r="BR421" s="122">
        <v>0</v>
      </c>
      <c r="BS421" s="122">
        <v>0</v>
      </c>
      <c r="BT421" s="122">
        <v>50000000</v>
      </c>
      <c r="BU421" s="122">
        <v>0</v>
      </c>
      <c r="BV421" s="122">
        <v>0</v>
      </c>
      <c r="BW421" s="122">
        <v>0</v>
      </c>
      <c r="BX421" s="122">
        <v>0</v>
      </c>
      <c r="BY421" s="122">
        <v>0</v>
      </c>
      <c r="BZ421" s="122">
        <v>0</v>
      </c>
      <c r="CA421" s="122">
        <v>0</v>
      </c>
      <c r="CB421" s="122">
        <v>0</v>
      </c>
      <c r="CC421" s="122">
        <v>0</v>
      </c>
      <c r="CD421" s="122">
        <v>0</v>
      </c>
      <c r="CE421" s="122">
        <v>0</v>
      </c>
      <c r="CF421" s="122">
        <v>0</v>
      </c>
      <c r="CG421" s="122">
        <v>0</v>
      </c>
      <c r="CH421" s="122">
        <v>0</v>
      </c>
      <c r="CI421" s="122">
        <v>0</v>
      </c>
      <c r="CJ421" s="122">
        <v>0</v>
      </c>
      <c r="CK421" s="122">
        <v>0</v>
      </c>
      <c r="CL421" s="122">
        <v>0</v>
      </c>
      <c r="CM421" s="122">
        <v>0</v>
      </c>
      <c r="CN421" s="122">
        <v>0</v>
      </c>
      <c r="CO421" s="122">
        <v>0</v>
      </c>
      <c r="CP421" s="122">
        <v>0</v>
      </c>
      <c r="CQ421" s="122">
        <v>100000000</v>
      </c>
      <c r="CR421" s="115" t="s">
        <v>4597</v>
      </c>
      <c r="CS421" s="115" t="s">
        <v>4598</v>
      </c>
    </row>
    <row r="422" spans="1:97" ht="70.349999999999994" hidden="1" customHeight="1" x14ac:dyDescent="0.25">
      <c r="A422" s="114" t="s">
        <v>4607</v>
      </c>
      <c r="B422" s="115" t="s">
        <v>113</v>
      </c>
      <c r="C422" s="115" t="s">
        <v>4054</v>
      </c>
      <c r="D422" s="115" t="s">
        <v>4608</v>
      </c>
      <c r="E422" s="116" t="s">
        <v>4609</v>
      </c>
      <c r="F422" s="115" t="s">
        <v>126</v>
      </c>
      <c r="G422" s="115" t="s">
        <v>108</v>
      </c>
      <c r="H422" s="115" t="s">
        <v>4610</v>
      </c>
      <c r="I422" s="116" t="s">
        <v>4611</v>
      </c>
      <c r="J422" s="115" t="s">
        <v>4612</v>
      </c>
      <c r="K422" s="115" t="s">
        <v>4613</v>
      </c>
      <c r="L422" s="115" t="s">
        <v>4614</v>
      </c>
      <c r="M422" s="115" t="s">
        <v>4615</v>
      </c>
      <c r="N422" s="115" t="s">
        <v>140</v>
      </c>
      <c r="O422" s="115" t="s">
        <v>141</v>
      </c>
      <c r="P422" s="115" t="s">
        <v>4616</v>
      </c>
      <c r="Q422" s="115" t="s">
        <v>4617</v>
      </c>
      <c r="R422" s="115" t="s">
        <v>4618</v>
      </c>
      <c r="S422" s="115" t="s">
        <v>4619</v>
      </c>
      <c r="T422" s="115" t="s">
        <v>4620</v>
      </c>
      <c r="U422" s="115" t="s">
        <v>4621</v>
      </c>
      <c r="V422" s="115" t="s">
        <v>4622</v>
      </c>
      <c r="W422" s="115" t="s">
        <v>4623</v>
      </c>
      <c r="X422" s="115" t="s">
        <v>125</v>
      </c>
      <c r="Y422" s="115" t="s">
        <v>126</v>
      </c>
      <c r="Z422" s="117">
        <v>8</v>
      </c>
      <c r="AA422" s="115" t="s">
        <v>127</v>
      </c>
      <c r="AB422" s="115" t="s">
        <v>4624</v>
      </c>
      <c r="AC422" s="117">
        <v>2</v>
      </c>
      <c r="AD422" s="117">
        <v>2</v>
      </c>
      <c r="AE422" s="117">
        <v>2</v>
      </c>
      <c r="AF422" s="117">
        <v>2</v>
      </c>
      <c r="AG422" s="118" t="s">
        <v>4625</v>
      </c>
      <c r="AH422" s="118" t="s">
        <v>4626</v>
      </c>
      <c r="AI422" s="118" t="s">
        <v>4627</v>
      </c>
      <c r="AJ422" s="115" t="s">
        <v>4628</v>
      </c>
      <c r="AK422" s="115"/>
      <c r="AL422" s="115" t="s">
        <v>4629</v>
      </c>
      <c r="AM422" s="116">
        <v>5</v>
      </c>
      <c r="AN422" s="119">
        <v>1</v>
      </c>
      <c r="AO422" s="120" t="s">
        <v>135</v>
      </c>
      <c r="AP422" s="116">
        <v>2</v>
      </c>
      <c r="AQ422" s="119">
        <v>1</v>
      </c>
      <c r="AR422" s="120" t="s">
        <v>135</v>
      </c>
      <c r="AS422" s="116"/>
      <c r="AT422" s="121">
        <v>1</v>
      </c>
      <c r="AU422" s="120" t="s">
        <v>135</v>
      </c>
      <c r="AV422" s="117">
        <v>7</v>
      </c>
      <c r="AW422" s="121">
        <v>0.875</v>
      </c>
      <c r="AX422" s="120" t="s">
        <v>174</v>
      </c>
      <c r="AY422" s="122">
        <v>600000000</v>
      </c>
      <c r="AZ422" s="122">
        <v>0</v>
      </c>
      <c r="BA422" s="122">
        <v>0</v>
      </c>
      <c r="BB422" s="122">
        <v>0</v>
      </c>
      <c r="BC422" s="122">
        <v>0</v>
      </c>
      <c r="BD422" s="122">
        <v>0</v>
      </c>
      <c r="BE422" s="122">
        <v>5000000000</v>
      </c>
      <c r="BF422" s="122">
        <v>0</v>
      </c>
      <c r="BG422" s="122">
        <v>0</v>
      </c>
      <c r="BH422" s="122">
        <v>0</v>
      </c>
      <c r="BI422" s="122">
        <v>5600000000</v>
      </c>
      <c r="BJ422" s="122">
        <v>1000000000</v>
      </c>
      <c r="BK422" s="122">
        <v>0</v>
      </c>
      <c r="BL422" s="122">
        <v>0</v>
      </c>
      <c r="BM422" s="122">
        <v>0</v>
      </c>
      <c r="BN422" s="122">
        <v>0</v>
      </c>
      <c r="BO422" s="122">
        <v>0</v>
      </c>
      <c r="BP422" s="122">
        <v>2000000000</v>
      </c>
      <c r="BQ422" s="122">
        <v>0</v>
      </c>
      <c r="BR422" s="122">
        <v>0</v>
      </c>
      <c r="BS422" s="122">
        <v>0</v>
      </c>
      <c r="BT422" s="122">
        <v>3000000000</v>
      </c>
      <c r="BU422" s="122">
        <v>1500000000</v>
      </c>
      <c r="BV422" s="122">
        <v>0</v>
      </c>
      <c r="BW422" s="122">
        <v>0</v>
      </c>
      <c r="BX422" s="122">
        <v>0</v>
      </c>
      <c r="BY422" s="122">
        <v>0</v>
      </c>
      <c r="BZ422" s="122">
        <v>0</v>
      </c>
      <c r="CA422" s="122">
        <v>3000000000</v>
      </c>
      <c r="CB422" s="122">
        <v>0</v>
      </c>
      <c r="CC422" s="122">
        <v>0</v>
      </c>
      <c r="CD422" s="122">
        <v>0</v>
      </c>
      <c r="CE422" s="122">
        <v>4500000000</v>
      </c>
      <c r="CF422" s="122">
        <v>700000000</v>
      </c>
      <c r="CG422" s="122">
        <v>0</v>
      </c>
      <c r="CH422" s="122">
        <v>0</v>
      </c>
      <c r="CI422" s="122">
        <v>0</v>
      </c>
      <c r="CJ422" s="122">
        <v>0</v>
      </c>
      <c r="CK422" s="122">
        <v>0</v>
      </c>
      <c r="CL422" s="122">
        <v>5000000000</v>
      </c>
      <c r="CM422" s="122">
        <v>0</v>
      </c>
      <c r="CN422" s="122">
        <v>0</v>
      </c>
      <c r="CO422" s="122">
        <v>0</v>
      </c>
      <c r="CP422" s="122">
        <v>5700000000</v>
      </c>
      <c r="CQ422" s="122">
        <v>18800000000</v>
      </c>
      <c r="CR422" s="115" t="s">
        <v>4630</v>
      </c>
      <c r="CS422" s="115" t="s">
        <v>4631</v>
      </c>
    </row>
    <row r="423" spans="1:97" ht="70.349999999999994" hidden="1" customHeight="1" x14ac:dyDescent="0.25">
      <c r="A423" s="114" t="s">
        <v>4632</v>
      </c>
      <c r="B423" s="115" t="s">
        <v>103</v>
      </c>
      <c r="C423" s="115" t="s">
        <v>4054</v>
      </c>
      <c r="D423" s="115" t="s">
        <v>4633</v>
      </c>
      <c r="E423" s="116" t="s">
        <v>860</v>
      </c>
      <c r="F423" s="115" t="s">
        <v>126</v>
      </c>
      <c r="G423" s="115" t="s">
        <v>1610</v>
      </c>
      <c r="H423" s="115" t="s">
        <v>4610</v>
      </c>
      <c r="I423" s="116" t="s">
        <v>795</v>
      </c>
      <c r="J423" s="115" t="s">
        <v>4612</v>
      </c>
      <c r="K423" s="115" t="s">
        <v>4613</v>
      </c>
      <c r="L423" s="115" t="s">
        <v>4614</v>
      </c>
      <c r="M423" s="115" t="s">
        <v>4615</v>
      </c>
      <c r="N423" s="115" t="s">
        <v>140</v>
      </c>
      <c r="O423" s="115" t="s">
        <v>141</v>
      </c>
      <c r="P423" s="115" t="s">
        <v>4616</v>
      </c>
      <c r="Q423" s="115" t="s">
        <v>4617</v>
      </c>
      <c r="R423" s="115" t="s">
        <v>4634</v>
      </c>
      <c r="S423" s="115" t="s">
        <v>4635</v>
      </c>
      <c r="T423" s="115" t="s">
        <v>4636</v>
      </c>
      <c r="U423" s="115" t="s">
        <v>4637</v>
      </c>
      <c r="V423" s="115" t="s">
        <v>4638</v>
      </c>
      <c r="W423" s="115" t="s">
        <v>2142</v>
      </c>
      <c r="X423" s="115" t="s">
        <v>125</v>
      </c>
      <c r="Y423" s="115" t="s">
        <v>126</v>
      </c>
      <c r="Z423" s="117">
        <v>2</v>
      </c>
      <c r="AA423" s="115" t="s">
        <v>186</v>
      </c>
      <c r="AB423" s="115" t="s">
        <v>4624</v>
      </c>
      <c r="AC423" s="117">
        <v>2</v>
      </c>
      <c r="AD423" s="117">
        <v>2</v>
      </c>
      <c r="AE423" s="117">
        <v>2</v>
      </c>
      <c r="AF423" s="117">
        <v>2</v>
      </c>
      <c r="AG423" s="118" t="s">
        <v>4639</v>
      </c>
      <c r="AH423" s="118" t="s">
        <v>4640</v>
      </c>
      <c r="AI423" s="118" t="s">
        <v>4641</v>
      </c>
      <c r="AJ423" s="115" t="s">
        <v>4642</v>
      </c>
      <c r="AK423" s="115"/>
      <c r="AL423" s="115" t="s">
        <v>4643</v>
      </c>
      <c r="AM423" s="116">
        <v>4</v>
      </c>
      <c r="AN423" s="119">
        <v>1</v>
      </c>
      <c r="AO423" s="120" t="s">
        <v>135</v>
      </c>
      <c r="AP423" s="116">
        <v>9</v>
      </c>
      <c r="AQ423" s="119">
        <v>1</v>
      </c>
      <c r="AR423" s="120" t="s">
        <v>135</v>
      </c>
      <c r="AS423" s="116"/>
      <c r="AT423" s="121">
        <v>1</v>
      </c>
      <c r="AU423" s="120" t="s">
        <v>135</v>
      </c>
      <c r="AV423" s="117">
        <v>13</v>
      </c>
      <c r="AW423" s="121">
        <v>1</v>
      </c>
      <c r="AX423" s="120" t="s">
        <v>135</v>
      </c>
      <c r="AY423" s="122">
        <v>900000000</v>
      </c>
      <c r="AZ423" s="122">
        <v>0</v>
      </c>
      <c r="BA423" s="122">
        <v>0</v>
      </c>
      <c r="BB423" s="122">
        <v>0</v>
      </c>
      <c r="BC423" s="122">
        <v>0</v>
      </c>
      <c r="BD423" s="122">
        <v>0</v>
      </c>
      <c r="BE423" s="122">
        <v>5000000000</v>
      </c>
      <c r="BF423" s="122">
        <v>0</v>
      </c>
      <c r="BG423" s="122">
        <v>0</v>
      </c>
      <c r="BH423" s="122">
        <v>0</v>
      </c>
      <c r="BI423" s="122">
        <v>5900000000</v>
      </c>
      <c r="BJ423" s="122">
        <v>300000000</v>
      </c>
      <c r="BK423" s="122">
        <v>0</v>
      </c>
      <c r="BL423" s="122">
        <v>0</v>
      </c>
      <c r="BM423" s="122">
        <v>0</v>
      </c>
      <c r="BN423" s="122">
        <v>0</v>
      </c>
      <c r="BO423" s="122">
        <v>0</v>
      </c>
      <c r="BP423" s="122">
        <v>5000000000</v>
      </c>
      <c r="BQ423" s="122">
        <v>0</v>
      </c>
      <c r="BR423" s="122">
        <v>2000000000</v>
      </c>
      <c r="BS423" s="122">
        <v>0</v>
      </c>
      <c r="BT423" s="122">
        <v>7300000000</v>
      </c>
      <c r="BU423" s="122">
        <v>300000000</v>
      </c>
      <c r="BV423" s="122">
        <v>0</v>
      </c>
      <c r="BW423" s="122">
        <v>0</v>
      </c>
      <c r="BX423" s="122">
        <v>0</v>
      </c>
      <c r="BY423" s="122">
        <v>0</v>
      </c>
      <c r="BZ423" s="122">
        <v>0</v>
      </c>
      <c r="CA423" s="122">
        <v>5000000000</v>
      </c>
      <c r="CB423" s="122">
        <v>0</v>
      </c>
      <c r="CC423" s="122">
        <v>2500000000</v>
      </c>
      <c r="CD423" s="122">
        <v>0</v>
      </c>
      <c r="CE423" s="122">
        <v>7800000000</v>
      </c>
      <c r="CF423" s="122">
        <v>1300000000</v>
      </c>
      <c r="CG423" s="122">
        <v>0</v>
      </c>
      <c r="CH423" s="122">
        <v>0</v>
      </c>
      <c r="CI423" s="122">
        <v>0</v>
      </c>
      <c r="CJ423" s="122">
        <v>0</v>
      </c>
      <c r="CK423" s="122">
        <v>0</v>
      </c>
      <c r="CL423" s="122">
        <v>5000000000</v>
      </c>
      <c r="CM423" s="122">
        <v>0</v>
      </c>
      <c r="CN423" s="122">
        <v>500000000</v>
      </c>
      <c r="CO423" s="122">
        <v>0</v>
      </c>
      <c r="CP423" s="122">
        <v>6800000000</v>
      </c>
      <c r="CQ423" s="122">
        <v>27800000000</v>
      </c>
      <c r="CR423" s="115"/>
      <c r="CS423" s="115" t="s">
        <v>4644</v>
      </c>
    </row>
    <row r="424" spans="1:97" ht="70.349999999999994" hidden="1" customHeight="1" x14ac:dyDescent="0.25">
      <c r="A424" s="114" t="s">
        <v>4645</v>
      </c>
      <c r="B424" s="115" t="s">
        <v>139</v>
      </c>
      <c r="C424" s="115" t="s">
        <v>4054</v>
      </c>
      <c r="D424" s="115" t="s">
        <v>4633</v>
      </c>
      <c r="E424" s="116" t="s">
        <v>860</v>
      </c>
      <c r="F424" s="115" t="s">
        <v>126</v>
      </c>
      <c r="G424" s="115" t="s">
        <v>1610</v>
      </c>
      <c r="H424" s="115" t="s">
        <v>4610</v>
      </c>
      <c r="I424" s="116" t="s">
        <v>795</v>
      </c>
      <c r="J424" s="115" t="s">
        <v>4612</v>
      </c>
      <c r="K424" s="115" t="s">
        <v>4613</v>
      </c>
      <c r="L424" s="115" t="s">
        <v>4614</v>
      </c>
      <c r="M424" s="115" t="s">
        <v>4615</v>
      </c>
      <c r="N424" s="115" t="s">
        <v>140</v>
      </c>
      <c r="O424" s="115" t="s">
        <v>141</v>
      </c>
      <c r="P424" s="115" t="s">
        <v>4616</v>
      </c>
      <c r="Q424" s="115" t="s">
        <v>4617</v>
      </c>
      <c r="R424" s="115" t="s">
        <v>144</v>
      </c>
      <c r="S424" s="115" t="s">
        <v>4646</v>
      </c>
      <c r="T424" s="115" t="s">
        <v>257</v>
      </c>
      <c r="U424" s="115" t="s">
        <v>4647</v>
      </c>
      <c r="V424" s="115" t="s">
        <v>148</v>
      </c>
      <c r="W424" s="115" t="s">
        <v>149</v>
      </c>
      <c r="X424" s="115" t="s">
        <v>125</v>
      </c>
      <c r="Y424" s="115" t="s">
        <v>126</v>
      </c>
      <c r="Z424" s="117">
        <v>26</v>
      </c>
      <c r="AA424" s="115" t="s">
        <v>186</v>
      </c>
      <c r="AB424" s="115" t="s">
        <v>4624</v>
      </c>
      <c r="AC424" s="117">
        <v>26</v>
      </c>
      <c r="AD424" s="117">
        <v>26</v>
      </c>
      <c r="AE424" s="117">
        <v>26</v>
      </c>
      <c r="AF424" s="117">
        <v>26</v>
      </c>
      <c r="AG424" s="118" t="s">
        <v>4648</v>
      </c>
      <c r="AH424" s="118" t="s">
        <v>4649</v>
      </c>
      <c r="AI424" s="118" t="s">
        <v>4650</v>
      </c>
      <c r="AJ424" s="115" t="s">
        <v>4651</v>
      </c>
      <c r="AK424" s="115"/>
      <c r="AL424" s="115" t="s">
        <v>4652</v>
      </c>
      <c r="AM424" s="116">
        <v>78</v>
      </c>
      <c r="AN424" s="119">
        <v>1</v>
      </c>
      <c r="AO424" s="120" t="s">
        <v>135</v>
      </c>
      <c r="AP424" s="116">
        <v>32</v>
      </c>
      <c r="AQ424" s="119">
        <v>1</v>
      </c>
      <c r="AR424" s="120" t="s">
        <v>135</v>
      </c>
      <c r="AS424" s="116"/>
      <c r="AT424" s="121">
        <v>1</v>
      </c>
      <c r="AU424" s="120" t="s">
        <v>135</v>
      </c>
      <c r="AV424" s="117">
        <v>110</v>
      </c>
      <c r="AW424" s="121">
        <v>1</v>
      </c>
      <c r="AX424" s="120" t="s">
        <v>135</v>
      </c>
      <c r="AY424" s="122">
        <v>0</v>
      </c>
      <c r="AZ424" s="122">
        <v>0</v>
      </c>
      <c r="BA424" s="122">
        <v>0</v>
      </c>
      <c r="BB424" s="122">
        <v>0</v>
      </c>
      <c r="BC424" s="122">
        <v>0</v>
      </c>
      <c r="BD424" s="122">
        <v>0</v>
      </c>
      <c r="BE424" s="122">
        <v>0</v>
      </c>
      <c r="BF424" s="122">
        <v>0</v>
      </c>
      <c r="BG424" s="122">
        <v>0</v>
      </c>
      <c r="BH424" s="122">
        <v>0</v>
      </c>
      <c r="BI424" s="122">
        <v>0</v>
      </c>
      <c r="BJ424" s="122">
        <v>0</v>
      </c>
      <c r="BK424" s="122">
        <v>0</v>
      </c>
      <c r="BL424" s="122">
        <v>0</v>
      </c>
      <c r="BM424" s="122">
        <v>0</v>
      </c>
      <c r="BN424" s="122">
        <v>0</v>
      </c>
      <c r="BO424" s="122">
        <v>0</v>
      </c>
      <c r="BP424" s="122">
        <v>0</v>
      </c>
      <c r="BQ424" s="122">
        <v>0</v>
      </c>
      <c r="BR424" s="122">
        <v>0</v>
      </c>
      <c r="BS424" s="122">
        <v>0</v>
      </c>
      <c r="BT424" s="122">
        <v>0</v>
      </c>
      <c r="BU424" s="122">
        <v>0</v>
      </c>
      <c r="BV424" s="122">
        <v>0</v>
      </c>
      <c r="BW424" s="122">
        <v>0</v>
      </c>
      <c r="BX424" s="122">
        <v>0</v>
      </c>
      <c r="BY424" s="122">
        <v>0</v>
      </c>
      <c r="BZ424" s="122">
        <v>0</v>
      </c>
      <c r="CA424" s="122">
        <v>0</v>
      </c>
      <c r="CB424" s="122">
        <v>0</v>
      </c>
      <c r="CC424" s="122">
        <v>0</v>
      </c>
      <c r="CD424" s="122">
        <v>0</v>
      </c>
      <c r="CE424" s="122">
        <v>0</v>
      </c>
      <c r="CF424" s="122">
        <v>0</v>
      </c>
      <c r="CG424" s="122">
        <v>0</v>
      </c>
      <c r="CH424" s="122">
        <v>0</v>
      </c>
      <c r="CI424" s="122">
        <v>0</v>
      </c>
      <c r="CJ424" s="122">
        <v>0</v>
      </c>
      <c r="CK424" s="122">
        <v>0</v>
      </c>
      <c r="CL424" s="122">
        <v>0</v>
      </c>
      <c r="CM424" s="122">
        <v>0</v>
      </c>
      <c r="CN424" s="122">
        <v>0</v>
      </c>
      <c r="CO424" s="122">
        <v>0</v>
      </c>
      <c r="CP424" s="122">
        <v>0</v>
      </c>
      <c r="CQ424" s="122">
        <v>0</v>
      </c>
      <c r="CR424" s="115" t="s">
        <v>4653</v>
      </c>
      <c r="CS424" s="115" t="s">
        <v>4654</v>
      </c>
    </row>
    <row r="425" spans="1:97" ht="70.349999999999994" hidden="1" customHeight="1" x14ac:dyDescent="0.25">
      <c r="A425" s="114" t="s">
        <v>4655</v>
      </c>
      <c r="B425" s="115" t="s">
        <v>179</v>
      </c>
      <c r="C425" s="115" t="s">
        <v>4054</v>
      </c>
      <c r="D425" s="115" t="s">
        <v>4633</v>
      </c>
      <c r="E425" s="116" t="s">
        <v>860</v>
      </c>
      <c r="F425" s="115" t="s">
        <v>126</v>
      </c>
      <c r="G425" s="115" t="s">
        <v>1610</v>
      </c>
      <c r="H425" s="115" t="s">
        <v>4610</v>
      </c>
      <c r="I425" s="116" t="s">
        <v>795</v>
      </c>
      <c r="J425" s="115" t="s">
        <v>4612</v>
      </c>
      <c r="K425" s="115" t="s">
        <v>4613</v>
      </c>
      <c r="L425" s="115" t="s">
        <v>4614</v>
      </c>
      <c r="M425" s="115" t="s">
        <v>4615</v>
      </c>
      <c r="N425" s="115" t="s">
        <v>140</v>
      </c>
      <c r="O425" s="115" t="s">
        <v>141</v>
      </c>
      <c r="P425" s="115" t="s">
        <v>4616</v>
      </c>
      <c r="Q425" s="115" t="s">
        <v>4617</v>
      </c>
      <c r="R425" s="115" t="s">
        <v>4656</v>
      </c>
      <c r="S425" s="115" t="s">
        <v>4657</v>
      </c>
      <c r="T425" s="115" t="s">
        <v>4658</v>
      </c>
      <c r="U425" s="115" t="s">
        <v>4659</v>
      </c>
      <c r="V425" s="115" t="s">
        <v>4660</v>
      </c>
      <c r="W425" s="115" t="s">
        <v>1049</v>
      </c>
      <c r="X425" s="115" t="s">
        <v>125</v>
      </c>
      <c r="Y425" s="115" t="s">
        <v>126</v>
      </c>
      <c r="Z425" s="117">
        <v>1</v>
      </c>
      <c r="AA425" s="115" t="s">
        <v>127</v>
      </c>
      <c r="AB425" s="115" t="s">
        <v>4624</v>
      </c>
      <c r="AC425" s="117">
        <v>0</v>
      </c>
      <c r="AD425" s="117">
        <v>1</v>
      </c>
      <c r="AE425" s="117">
        <v>0</v>
      </c>
      <c r="AF425" s="117">
        <v>0</v>
      </c>
      <c r="AG425" s="118"/>
      <c r="AH425" s="118" t="s">
        <v>4661</v>
      </c>
      <c r="AI425" s="118" t="s">
        <v>4662</v>
      </c>
      <c r="AJ425" s="115"/>
      <c r="AK425" s="115"/>
      <c r="AL425" s="115"/>
      <c r="AM425" s="116"/>
      <c r="AN425" s="119"/>
      <c r="AO425" s="120"/>
      <c r="AP425" s="116">
        <v>1</v>
      </c>
      <c r="AQ425" s="119">
        <v>1</v>
      </c>
      <c r="AR425" s="120" t="s">
        <v>135</v>
      </c>
      <c r="AS425" s="116"/>
      <c r="AT425" s="121"/>
      <c r="AU425" s="120"/>
      <c r="AV425" s="117">
        <v>1</v>
      </c>
      <c r="AW425" s="121">
        <v>1</v>
      </c>
      <c r="AX425" s="120" t="s">
        <v>135</v>
      </c>
      <c r="AY425" s="122">
        <v>200000000</v>
      </c>
      <c r="AZ425" s="122">
        <v>0</v>
      </c>
      <c r="BA425" s="122">
        <v>0</v>
      </c>
      <c r="BB425" s="122">
        <v>0</v>
      </c>
      <c r="BC425" s="122">
        <v>0</v>
      </c>
      <c r="BD425" s="122">
        <v>0</v>
      </c>
      <c r="BE425" s="122">
        <v>200000000</v>
      </c>
      <c r="BF425" s="122">
        <v>0</v>
      </c>
      <c r="BG425" s="122">
        <v>0</v>
      </c>
      <c r="BH425" s="122">
        <v>0</v>
      </c>
      <c r="BI425" s="122">
        <v>400000000</v>
      </c>
      <c r="BJ425" s="122">
        <v>300000000</v>
      </c>
      <c r="BK425" s="122">
        <v>0</v>
      </c>
      <c r="BL425" s="122">
        <v>0</v>
      </c>
      <c r="BM425" s="122">
        <v>0</v>
      </c>
      <c r="BN425" s="122">
        <v>0</v>
      </c>
      <c r="BO425" s="122">
        <v>0</v>
      </c>
      <c r="BP425" s="122">
        <v>0</v>
      </c>
      <c r="BQ425" s="122">
        <v>0</v>
      </c>
      <c r="BR425" s="122">
        <v>0</v>
      </c>
      <c r="BS425" s="122">
        <v>0</v>
      </c>
      <c r="BT425" s="122">
        <v>300000000</v>
      </c>
      <c r="BU425" s="122">
        <v>0</v>
      </c>
      <c r="BV425" s="122">
        <v>0</v>
      </c>
      <c r="BW425" s="122">
        <v>0</v>
      </c>
      <c r="BX425" s="122">
        <v>0</v>
      </c>
      <c r="BY425" s="122">
        <v>0</v>
      </c>
      <c r="BZ425" s="122">
        <v>0</v>
      </c>
      <c r="CA425" s="122">
        <v>300000000</v>
      </c>
      <c r="CB425" s="122">
        <v>0</v>
      </c>
      <c r="CC425" s="122">
        <v>0</v>
      </c>
      <c r="CD425" s="122">
        <v>0</v>
      </c>
      <c r="CE425" s="122">
        <v>300000000</v>
      </c>
      <c r="CF425" s="122">
        <v>0</v>
      </c>
      <c r="CG425" s="122">
        <v>0</v>
      </c>
      <c r="CH425" s="122">
        <v>0</v>
      </c>
      <c r="CI425" s="122">
        <v>0</v>
      </c>
      <c r="CJ425" s="122">
        <v>0</v>
      </c>
      <c r="CK425" s="122">
        <v>0</v>
      </c>
      <c r="CL425" s="122">
        <v>0</v>
      </c>
      <c r="CM425" s="122">
        <v>0</v>
      </c>
      <c r="CN425" s="122">
        <v>0</v>
      </c>
      <c r="CO425" s="122">
        <v>0</v>
      </c>
      <c r="CP425" s="122">
        <v>0</v>
      </c>
      <c r="CQ425" s="122">
        <v>1000000000</v>
      </c>
      <c r="CR425" s="115"/>
      <c r="CS425" s="115" t="s">
        <v>4663</v>
      </c>
    </row>
    <row r="426" spans="1:97" ht="70.349999999999994" hidden="1" customHeight="1" x14ac:dyDescent="0.25">
      <c r="A426" s="114" t="s">
        <v>4664</v>
      </c>
      <c r="B426" s="115" t="s">
        <v>254</v>
      </c>
      <c r="C426" s="115" t="s">
        <v>4054</v>
      </c>
      <c r="D426" s="115" t="s">
        <v>4608</v>
      </c>
      <c r="E426" s="116" t="s">
        <v>4609</v>
      </c>
      <c r="F426" s="115" t="s">
        <v>126</v>
      </c>
      <c r="G426" s="115" t="s">
        <v>108</v>
      </c>
      <c r="H426" s="115" t="s">
        <v>4610</v>
      </c>
      <c r="I426" s="116" t="s">
        <v>4611</v>
      </c>
      <c r="J426" s="115" t="s">
        <v>4612</v>
      </c>
      <c r="K426" s="115" t="s">
        <v>4613</v>
      </c>
      <c r="L426" s="115" t="s">
        <v>4614</v>
      </c>
      <c r="M426" s="115" t="s">
        <v>4615</v>
      </c>
      <c r="N426" s="115" t="s">
        <v>140</v>
      </c>
      <c r="O426" s="115" t="s">
        <v>141</v>
      </c>
      <c r="P426" s="115" t="s">
        <v>4616</v>
      </c>
      <c r="Q426" s="115" t="s">
        <v>4617</v>
      </c>
      <c r="R426" s="115" t="s">
        <v>561</v>
      </c>
      <c r="S426" s="115" t="s">
        <v>4665</v>
      </c>
      <c r="T426" s="115" t="s">
        <v>1137</v>
      </c>
      <c r="U426" s="115" t="s">
        <v>4666</v>
      </c>
      <c r="V426" s="115" t="s">
        <v>2614</v>
      </c>
      <c r="W426" s="115" t="s">
        <v>530</v>
      </c>
      <c r="X426" s="115" t="s">
        <v>247</v>
      </c>
      <c r="Y426" s="115" t="s">
        <v>126</v>
      </c>
      <c r="Z426" s="117">
        <v>1</v>
      </c>
      <c r="AA426" s="115" t="s">
        <v>127</v>
      </c>
      <c r="AB426" s="115" t="s">
        <v>4624</v>
      </c>
      <c r="AC426" s="117">
        <v>0</v>
      </c>
      <c r="AD426" s="117">
        <v>1</v>
      </c>
      <c r="AE426" s="117">
        <v>0</v>
      </c>
      <c r="AF426" s="117">
        <v>0</v>
      </c>
      <c r="AG426" s="118" t="s">
        <v>4667</v>
      </c>
      <c r="AH426" s="118" t="s">
        <v>4668</v>
      </c>
      <c r="AI426" s="118" t="s">
        <v>4669</v>
      </c>
      <c r="AJ426" s="115" t="s">
        <v>4670</v>
      </c>
      <c r="AK426" s="115"/>
      <c r="AL426" s="115"/>
      <c r="AM426" s="116">
        <v>1</v>
      </c>
      <c r="AN426" s="119">
        <v>1</v>
      </c>
      <c r="AO426" s="120" t="s">
        <v>135</v>
      </c>
      <c r="AP426" s="116">
        <v>1</v>
      </c>
      <c r="AQ426" s="119">
        <v>1</v>
      </c>
      <c r="AR426" s="120" t="s">
        <v>135</v>
      </c>
      <c r="AS426" s="116"/>
      <c r="AT426" s="121"/>
      <c r="AU426" s="120"/>
      <c r="AV426" s="117">
        <v>2</v>
      </c>
      <c r="AW426" s="121">
        <v>1</v>
      </c>
      <c r="AX426" s="120" t="s">
        <v>135</v>
      </c>
      <c r="AY426" s="122">
        <v>0</v>
      </c>
      <c r="AZ426" s="122">
        <v>0</v>
      </c>
      <c r="BA426" s="122">
        <v>0</v>
      </c>
      <c r="BB426" s="122">
        <v>0</v>
      </c>
      <c r="BC426" s="122">
        <v>0</v>
      </c>
      <c r="BD426" s="122">
        <v>0</v>
      </c>
      <c r="BE426" s="122">
        <v>0</v>
      </c>
      <c r="BF426" s="122">
        <v>0</v>
      </c>
      <c r="BG426" s="122">
        <v>0</v>
      </c>
      <c r="BH426" s="122">
        <v>0</v>
      </c>
      <c r="BI426" s="122">
        <v>0</v>
      </c>
      <c r="BJ426" s="122">
        <v>0</v>
      </c>
      <c r="BK426" s="122">
        <v>0</v>
      </c>
      <c r="BL426" s="122">
        <v>0</v>
      </c>
      <c r="BM426" s="122">
        <v>0</v>
      </c>
      <c r="BN426" s="122">
        <v>0</v>
      </c>
      <c r="BO426" s="122">
        <v>0</v>
      </c>
      <c r="BP426" s="122">
        <v>0</v>
      </c>
      <c r="BQ426" s="122">
        <v>0</v>
      </c>
      <c r="BR426" s="122">
        <v>0</v>
      </c>
      <c r="BS426" s="122">
        <v>0</v>
      </c>
      <c r="BT426" s="122">
        <v>0</v>
      </c>
      <c r="BU426" s="122">
        <v>0</v>
      </c>
      <c r="BV426" s="122">
        <v>0</v>
      </c>
      <c r="BW426" s="122">
        <v>0</v>
      </c>
      <c r="BX426" s="122">
        <v>0</v>
      </c>
      <c r="BY426" s="122">
        <v>0</v>
      </c>
      <c r="BZ426" s="122">
        <v>0</v>
      </c>
      <c r="CA426" s="122">
        <v>0</v>
      </c>
      <c r="CB426" s="122">
        <v>0</v>
      </c>
      <c r="CC426" s="122">
        <v>0</v>
      </c>
      <c r="CD426" s="122">
        <v>0</v>
      </c>
      <c r="CE426" s="122">
        <v>0</v>
      </c>
      <c r="CF426" s="122">
        <v>100000000</v>
      </c>
      <c r="CG426" s="122">
        <v>0</v>
      </c>
      <c r="CH426" s="122">
        <v>0</v>
      </c>
      <c r="CI426" s="122">
        <v>0</v>
      </c>
      <c r="CJ426" s="122">
        <v>0</v>
      </c>
      <c r="CK426" s="122">
        <v>0</v>
      </c>
      <c r="CL426" s="122">
        <v>0</v>
      </c>
      <c r="CM426" s="122">
        <v>0</v>
      </c>
      <c r="CN426" s="122">
        <v>0</v>
      </c>
      <c r="CO426" s="122">
        <v>0</v>
      </c>
      <c r="CP426" s="122">
        <v>100000000</v>
      </c>
      <c r="CQ426" s="122">
        <v>100000000</v>
      </c>
      <c r="CR426" s="115"/>
      <c r="CS426" s="115" t="s">
        <v>4671</v>
      </c>
    </row>
    <row r="427" spans="1:97" ht="70.349999999999994" hidden="1" customHeight="1" x14ac:dyDescent="0.25">
      <c r="A427" s="114" t="s">
        <v>4672</v>
      </c>
      <c r="B427" s="115" t="s">
        <v>374</v>
      </c>
      <c r="C427" s="115" t="s">
        <v>4054</v>
      </c>
      <c r="D427" s="115" t="s">
        <v>4633</v>
      </c>
      <c r="E427" s="116" t="s">
        <v>860</v>
      </c>
      <c r="F427" s="115" t="s">
        <v>126</v>
      </c>
      <c r="G427" s="115" t="s">
        <v>1610</v>
      </c>
      <c r="H427" s="115" t="s">
        <v>4610</v>
      </c>
      <c r="I427" s="116" t="s">
        <v>795</v>
      </c>
      <c r="J427" s="115" t="s">
        <v>4612</v>
      </c>
      <c r="K427" s="115" t="s">
        <v>4613</v>
      </c>
      <c r="L427" s="115" t="s">
        <v>4614</v>
      </c>
      <c r="M427" s="115" t="s">
        <v>4615</v>
      </c>
      <c r="N427" s="115" t="s">
        <v>140</v>
      </c>
      <c r="O427" s="115" t="s">
        <v>141</v>
      </c>
      <c r="P427" s="115" t="s">
        <v>4616</v>
      </c>
      <c r="Q427" s="115" t="s">
        <v>4617</v>
      </c>
      <c r="R427" s="115" t="s">
        <v>4673</v>
      </c>
      <c r="S427" s="115" t="s">
        <v>4674</v>
      </c>
      <c r="T427" s="115" t="s">
        <v>4675</v>
      </c>
      <c r="U427" s="115" t="s">
        <v>4676</v>
      </c>
      <c r="V427" s="115" t="s">
        <v>4677</v>
      </c>
      <c r="W427" s="115" t="s">
        <v>149</v>
      </c>
      <c r="X427" s="115" t="s">
        <v>125</v>
      </c>
      <c r="Y427" s="115" t="s">
        <v>126</v>
      </c>
      <c r="Z427" s="117">
        <v>100</v>
      </c>
      <c r="AA427" s="115" t="s">
        <v>186</v>
      </c>
      <c r="AB427" s="115" t="s">
        <v>4624</v>
      </c>
      <c r="AC427" s="117">
        <v>100</v>
      </c>
      <c r="AD427" s="117">
        <v>100</v>
      </c>
      <c r="AE427" s="117">
        <v>100</v>
      </c>
      <c r="AF427" s="117">
        <v>100</v>
      </c>
      <c r="AG427" s="118" t="s">
        <v>4678</v>
      </c>
      <c r="AH427" s="118" t="s">
        <v>4679</v>
      </c>
      <c r="AI427" s="118" t="s">
        <v>4680</v>
      </c>
      <c r="AJ427" s="115" t="s">
        <v>4681</v>
      </c>
      <c r="AK427" s="115"/>
      <c r="AL427" s="115" t="s">
        <v>4682</v>
      </c>
      <c r="AM427" s="116">
        <v>31000</v>
      </c>
      <c r="AN427" s="119">
        <v>1</v>
      </c>
      <c r="AO427" s="120" t="s">
        <v>135</v>
      </c>
      <c r="AP427" s="116">
        <v>1500</v>
      </c>
      <c r="AQ427" s="119">
        <v>1</v>
      </c>
      <c r="AR427" s="120" t="s">
        <v>135</v>
      </c>
      <c r="AS427" s="116"/>
      <c r="AT427" s="121">
        <v>1</v>
      </c>
      <c r="AU427" s="120" t="s">
        <v>135</v>
      </c>
      <c r="AV427" s="117">
        <v>32500</v>
      </c>
      <c r="AW427" s="121">
        <v>1</v>
      </c>
      <c r="AX427" s="120" t="s">
        <v>135</v>
      </c>
      <c r="AY427" s="122">
        <v>0</v>
      </c>
      <c r="AZ427" s="122">
        <v>0</v>
      </c>
      <c r="BA427" s="122">
        <v>0</v>
      </c>
      <c r="BB427" s="122">
        <v>0</v>
      </c>
      <c r="BC427" s="122">
        <v>0</v>
      </c>
      <c r="BD427" s="122">
        <v>0</v>
      </c>
      <c r="BE427" s="122">
        <v>200000000</v>
      </c>
      <c r="BF427" s="122">
        <v>0</v>
      </c>
      <c r="BG427" s="122">
        <v>0</v>
      </c>
      <c r="BH427" s="122">
        <v>0</v>
      </c>
      <c r="BI427" s="122">
        <v>200000000</v>
      </c>
      <c r="BJ427" s="122">
        <v>0</v>
      </c>
      <c r="BK427" s="122">
        <v>0</v>
      </c>
      <c r="BL427" s="122">
        <v>0</v>
      </c>
      <c r="BM427" s="122">
        <v>0</v>
      </c>
      <c r="BN427" s="122">
        <v>0</v>
      </c>
      <c r="BO427" s="122">
        <v>0</v>
      </c>
      <c r="BP427" s="122">
        <v>300000000</v>
      </c>
      <c r="BQ427" s="122">
        <v>0</v>
      </c>
      <c r="BR427" s="122">
        <v>0</v>
      </c>
      <c r="BS427" s="122">
        <v>0</v>
      </c>
      <c r="BT427" s="122">
        <v>300000000</v>
      </c>
      <c r="BU427" s="122">
        <v>0</v>
      </c>
      <c r="BV427" s="122">
        <v>0</v>
      </c>
      <c r="BW427" s="122">
        <v>0</v>
      </c>
      <c r="BX427" s="122">
        <v>0</v>
      </c>
      <c r="BY427" s="122">
        <v>0</v>
      </c>
      <c r="BZ427" s="122">
        <v>0</v>
      </c>
      <c r="CA427" s="122">
        <v>350000000</v>
      </c>
      <c r="CB427" s="122">
        <v>0</v>
      </c>
      <c r="CC427" s="122">
        <v>0</v>
      </c>
      <c r="CD427" s="122">
        <v>0</v>
      </c>
      <c r="CE427" s="122">
        <v>350000000</v>
      </c>
      <c r="CF427" s="122">
        <v>0</v>
      </c>
      <c r="CG427" s="122">
        <v>0</v>
      </c>
      <c r="CH427" s="122">
        <v>0</v>
      </c>
      <c r="CI427" s="122">
        <v>0</v>
      </c>
      <c r="CJ427" s="122">
        <v>0</v>
      </c>
      <c r="CK427" s="122">
        <v>0</v>
      </c>
      <c r="CL427" s="122">
        <v>400000000</v>
      </c>
      <c r="CM427" s="122">
        <v>0</v>
      </c>
      <c r="CN427" s="122">
        <v>0</v>
      </c>
      <c r="CO427" s="122">
        <v>0</v>
      </c>
      <c r="CP427" s="122">
        <v>400000000</v>
      </c>
      <c r="CQ427" s="122">
        <v>1250000000</v>
      </c>
      <c r="CR427" s="115"/>
      <c r="CS427" s="115" t="s">
        <v>4683</v>
      </c>
    </row>
    <row r="428" spans="1:97" ht="70.349999999999994" hidden="1" customHeight="1" x14ac:dyDescent="0.25">
      <c r="A428" s="114" t="s">
        <v>4684</v>
      </c>
      <c r="B428" s="115" t="s">
        <v>444</v>
      </c>
      <c r="C428" s="115" t="s">
        <v>4054</v>
      </c>
      <c r="D428" s="115" t="s">
        <v>4633</v>
      </c>
      <c r="E428" s="116" t="s">
        <v>860</v>
      </c>
      <c r="F428" s="115" t="s">
        <v>126</v>
      </c>
      <c r="G428" s="115" t="s">
        <v>1610</v>
      </c>
      <c r="H428" s="115" t="s">
        <v>4610</v>
      </c>
      <c r="I428" s="116" t="s">
        <v>795</v>
      </c>
      <c r="J428" s="115" t="s">
        <v>4612</v>
      </c>
      <c r="K428" s="115" t="s">
        <v>4613</v>
      </c>
      <c r="L428" s="115" t="s">
        <v>4614</v>
      </c>
      <c r="M428" s="115" t="s">
        <v>4615</v>
      </c>
      <c r="N428" s="115" t="s">
        <v>140</v>
      </c>
      <c r="O428" s="115" t="s">
        <v>141</v>
      </c>
      <c r="P428" s="115" t="s">
        <v>4616</v>
      </c>
      <c r="Q428" s="115" t="s">
        <v>4617</v>
      </c>
      <c r="R428" s="115" t="s">
        <v>4685</v>
      </c>
      <c r="S428" s="115" t="s">
        <v>4686</v>
      </c>
      <c r="T428" s="115" t="s">
        <v>4687</v>
      </c>
      <c r="U428" s="115" t="s">
        <v>4688</v>
      </c>
      <c r="V428" s="115" t="s">
        <v>4689</v>
      </c>
      <c r="W428" s="115" t="s">
        <v>4690</v>
      </c>
      <c r="X428" s="115" t="s">
        <v>125</v>
      </c>
      <c r="Y428" s="115" t="s">
        <v>126</v>
      </c>
      <c r="Z428" s="117">
        <v>1</v>
      </c>
      <c r="AA428" s="115" t="s">
        <v>127</v>
      </c>
      <c r="AB428" s="115" t="s">
        <v>4624</v>
      </c>
      <c r="AC428" s="117">
        <v>1</v>
      </c>
      <c r="AD428" s="117">
        <v>0</v>
      </c>
      <c r="AE428" s="117">
        <v>0</v>
      </c>
      <c r="AF428" s="117">
        <v>0</v>
      </c>
      <c r="AG428" s="118" t="s">
        <v>4691</v>
      </c>
      <c r="AH428" s="118"/>
      <c r="AI428" s="118"/>
      <c r="AJ428" s="115" t="s">
        <v>4692</v>
      </c>
      <c r="AK428" s="115"/>
      <c r="AL428" s="115"/>
      <c r="AM428" s="116">
        <v>11</v>
      </c>
      <c r="AN428" s="119">
        <v>1</v>
      </c>
      <c r="AO428" s="120" t="s">
        <v>135</v>
      </c>
      <c r="AP428" s="116"/>
      <c r="AQ428" s="119"/>
      <c r="AR428" s="120"/>
      <c r="AS428" s="116"/>
      <c r="AT428" s="121"/>
      <c r="AU428" s="120"/>
      <c r="AV428" s="117">
        <v>11</v>
      </c>
      <c r="AW428" s="121">
        <v>1</v>
      </c>
      <c r="AX428" s="120" t="s">
        <v>135</v>
      </c>
      <c r="AY428" s="122">
        <v>100000000</v>
      </c>
      <c r="AZ428" s="122">
        <v>0</v>
      </c>
      <c r="BA428" s="122">
        <v>0</v>
      </c>
      <c r="BB428" s="122">
        <v>0</v>
      </c>
      <c r="BC428" s="122">
        <v>0</v>
      </c>
      <c r="BD428" s="122">
        <v>0</v>
      </c>
      <c r="BE428" s="122">
        <v>0</v>
      </c>
      <c r="BF428" s="122">
        <v>0</v>
      </c>
      <c r="BG428" s="122">
        <v>0</v>
      </c>
      <c r="BH428" s="122">
        <v>0</v>
      </c>
      <c r="BI428" s="122">
        <v>100000000</v>
      </c>
      <c r="BJ428" s="122">
        <v>120000000</v>
      </c>
      <c r="BK428" s="122">
        <v>0</v>
      </c>
      <c r="BL428" s="122">
        <v>0</v>
      </c>
      <c r="BM428" s="122">
        <v>0</v>
      </c>
      <c r="BN428" s="122">
        <v>0</v>
      </c>
      <c r="BO428" s="122">
        <v>0</v>
      </c>
      <c r="BP428" s="122">
        <v>0</v>
      </c>
      <c r="BQ428" s="122">
        <v>0</v>
      </c>
      <c r="BR428" s="122">
        <v>0</v>
      </c>
      <c r="BS428" s="122">
        <v>0</v>
      </c>
      <c r="BT428" s="122">
        <v>120000000</v>
      </c>
      <c r="BU428" s="122">
        <v>150000000</v>
      </c>
      <c r="BV428" s="122">
        <v>0</v>
      </c>
      <c r="BW428" s="122">
        <v>0</v>
      </c>
      <c r="BX428" s="122">
        <v>0</v>
      </c>
      <c r="BY428" s="122">
        <v>0</v>
      </c>
      <c r="BZ428" s="122">
        <v>0</v>
      </c>
      <c r="CA428" s="122">
        <v>0</v>
      </c>
      <c r="CB428" s="122">
        <v>0</v>
      </c>
      <c r="CC428" s="122">
        <v>0</v>
      </c>
      <c r="CD428" s="122">
        <v>0</v>
      </c>
      <c r="CE428" s="122">
        <v>150000000</v>
      </c>
      <c r="CF428" s="122">
        <v>200000000</v>
      </c>
      <c r="CG428" s="122">
        <v>0</v>
      </c>
      <c r="CH428" s="122">
        <v>0</v>
      </c>
      <c r="CI428" s="122">
        <v>0</v>
      </c>
      <c r="CJ428" s="122">
        <v>0</v>
      </c>
      <c r="CK428" s="122">
        <v>0</v>
      </c>
      <c r="CL428" s="122">
        <v>0</v>
      </c>
      <c r="CM428" s="122">
        <v>0</v>
      </c>
      <c r="CN428" s="122">
        <v>0</v>
      </c>
      <c r="CO428" s="122">
        <v>0</v>
      </c>
      <c r="CP428" s="122">
        <v>200000000</v>
      </c>
      <c r="CQ428" s="122">
        <v>570000000</v>
      </c>
      <c r="CR428" s="115"/>
      <c r="CS428" s="115" t="s">
        <v>4693</v>
      </c>
    </row>
    <row r="429" spans="1:97" ht="70.349999999999994" hidden="1" customHeight="1" x14ac:dyDescent="0.25">
      <c r="A429" s="114" t="s">
        <v>4694</v>
      </c>
      <c r="B429" s="115" t="s">
        <v>463</v>
      </c>
      <c r="C429" s="115" t="s">
        <v>4054</v>
      </c>
      <c r="D429" s="115" t="s">
        <v>4633</v>
      </c>
      <c r="E429" s="116" t="s">
        <v>860</v>
      </c>
      <c r="F429" s="115" t="s">
        <v>126</v>
      </c>
      <c r="G429" s="115" t="s">
        <v>1610</v>
      </c>
      <c r="H429" s="115" t="s">
        <v>4610</v>
      </c>
      <c r="I429" s="116" t="s">
        <v>795</v>
      </c>
      <c r="J429" s="115" t="s">
        <v>4612</v>
      </c>
      <c r="K429" s="115" t="s">
        <v>4613</v>
      </c>
      <c r="L429" s="115" t="s">
        <v>4614</v>
      </c>
      <c r="M429" s="115" t="s">
        <v>4615</v>
      </c>
      <c r="N429" s="115" t="s">
        <v>140</v>
      </c>
      <c r="O429" s="115" t="s">
        <v>141</v>
      </c>
      <c r="P429" s="115" t="s">
        <v>4616</v>
      </c>
      <c r="Q429" s="115" t="s">
        <v>4617</v>
      </c>
      <c r="R429" s="115" t="s">
        <v>4695</v>
      </c>
      <c r="S429" s="115" t="s">
        <v>4696</v>
      </c>
      <c r="T429" s="115" t="s">
        <v>4695</v>
      </c>
      <c r="U429" s="115" t="s">
        <v>4697</v>
      </c>
      <c r="V429" s="115" t="s">
        <v>4698</v>
      </c>
      <c r="W429" s="115" t="s">
        <v>3204</v>
      </c>
      <c r="X429" s="115" t="s">
        <v>247</v>
      </c>
      <c r="Y429" s="115" t="s">
        <v>126</v>
      </c>
      <c r="Z429" s="117">
        <v>1</v>
      </c>
      <c r="AA429" s="115" t="s">
        <v>127</v>
      </c>
      <c r="AB429" s="115" t="s">
        <v>2930</v>
      </c>
      <c r="AC429" s="117">
        <v>0</v>
      </c>
      <c r="AD429" s="117">
        <v>0</v>
      </c>
      <c r="AE429" s="117">
        <v>1</v>
      </c>
      <c r="AF429" s="117">
        <v>0</v>
      </c>
      <c r="AG429" s="118"/>
      <c r="AH429" s="118" t="s">
        <v>4699</v>
      </c>
      <c r="AI429" s="118" t="s">
        <v>4700</v>
      </c>
      <c r="AJ429" s="115" t="s">
        <v>4701</v>
      </c>
      <c r="AK429" s="115"/>
      <c r="AL429" s="115"/>
      <c r="AM429" s="116"/>
      <c r="AN429" s="119"/>
      <c r="AO429" s="120"/>
      <c r="AP429" s="116">
        <v>1</v>
      </c>
      <c r="AQ429" s="119">
        <v>1</v>
      </c>
      <c r="AR429" s="120" t="s">
        <v>135</v>
      </c>
      <c r="AS429" s="116"/>
      <c r="AT429" s="121">
        <v>1</v>
      </c>
      <c r="AU429" s="120" t="s">
        <v>135</v>
      </c>
      <c r="AV429" s="117">
        <v>1</v>
      </c>
      <c r="AW429" s="121">
        <v>1</v>
      </c>
      <c r="AX429" s="120" t="s">
        <v>135</v>
      </c>
      <c r="AY429" s="122">
        <v>0</v>
      </c>
      <c r="AZ429" s="122">
        <v>0</v>
      </c>
      <c r="BA429" s="122">
        <v>0</v>
      </c>
      <c r="BB429" s="122">
        <v>0</v>
      </c>
      <c r="BC429" s="122">
        <v>0</v>
      </c>
      <c r="BD429" s="122">
        <v>0</v>
      </c>
      <c r="BE429" s="122">
        <v>0</v>
      </c>
      <c r="BF429" s="122">
        <v>0</v>
      </c>
      <c r="BG429" s="122">
        <v>0</v>
      </c>
      <c r="BH429" s="122">
        <v>0</v>
      </c>
      <c r="BI429" s="122">
        <v>0</v>
      </c>
      <c r="BJ429" s="122">
        <v>0</v>
      </c>
      <c r="BK429" s="122">
        <v>0</v>
      </c>
      <c r="BL429" s="122">
        <v>0</v>
      </c>
      <c r="BM429" s="122">
        <v>0</v>
      </c>
      <c r="BN429" s="122">
        <v>0</v>
      </c>
      <c r="BO429" s="122">
        <v>0</v>
      </c>
      <c r="BP429" s="122">
        <v>0</v>
      </c>
      <c r="BQ429" s="122">
        <v>0</v>
      </c>
      <c r="BR429" s="122">
        <v>0</v>
      </c>
      <c r="BS429" s="122">
        <v>0</v>
      </c>
      <c r="BT429" s="122">
        <v>0</v>
      </c>
      <c r="BU429" s="122">
        <v>0</v>
      </c>
      <c r="BV429" s="122">
        <v>0</v>
      </c>
      <c r="BW429" s="122">
        <v>0</v>
      </c>
      <c r="BX429" s="122">
        <v>0</v>
      </c>
      <c r="BY429" s="122">
        <v>0</v>
      </c>
      <c r="BZ429" s="122">
        <v>0</v>
      </c>
      <c r="CA429" s="122">
        <v>0</v>
      </c>
      <c r="CB429" s="122">
        <v>0</v>
      </c>
      <c r="CC429" s="122">
        <v>0</v>
      </c>
      <c r="CD429" s="122">
        <v>0</v>
      </c>
      <c r="CE429" s="122">
        <v>0</v>
      </c>
      <c r="CF429" s="122">
        <v>0</v>
      </c>
      <c r="CG429" s="122">
        <v>0</v>
      </c>
      <c r="CH429" s="122">
        <v>0</v>
      </c>
      <c r="CI429" s="122">
        <v>0</v>
      </c>
      <c r="CJ429" s="122">
        <v>0</v>
      </c>
      <c r="CK429" s="122">
        <v>0</v>
      </c>
      <c r="CL429" s="122">
        <v>0</v>
      </c>
      <c r="CM429" s="122">
        <v>0</v>
      </c>
      <c r="CN429" s="122">
        <v>0</v>
      </c>
      <c r="CO429" s="122">
        <v>0</v>
      </c>
      <c r="CP429" s="122">
        <v>0</v>
      </c>
      <c r="CQ429" s="122">
        <v>0</v>
      </c>
      <c r="CR429" s="115" t="s">
        <v>4702</v>
      </c>
      <c r="CS429" s="115" t="s">
        <v>4703</v>
      </c>
    </row>
    <row r="430" spans="1:97" ht="70.349999999999994" hidden="1" customHeight="1" x14ac:dyDescent="0.25">
      <c r="A430" s="114" t="s">
        <v>4704</v>
      </c>
      <c r="B430" s="115" t="s">
        <v>113</v>
      </c>
      <c r="C430" s="115" t="s">
        <v>4705</v>
      </c>
      <c r="D430" s="115" t="s">
        <v>4706</v>
      </c>
      <c r="E430" s="116" t="s">
        <v>1496</v>
      </c>
      <c r="F430" s="115" t="s">
        <v>1633</v>
      </c>
      <c r="G430" s="115" t="s">
        <v>1610</v>
      </c>
      <c r="H430" s="115" t="s">
        <v>4707</v>
      </c>
      <c r="I430" s="116" t="s">
        <v>4400</v>
      </c>
      <c r="J430" s="115" t="s">
        <v>4708</v>
      </c>
      <c r="K430" s="115" t="s">
        <v>4709</v>
      </c>
      <c r="L430" s="115" t="s">
        <v>1927</v>
      </c>
      <c r="M430" s="115" t="s">
        <v>4710</v>
      </c>
      <c r="N430" s="115" t="s">
        <v>3156</v>
      </c>
      <c r="O430" s="115" t="s">
        <v>954</v>
      </c>
      <c r="P430" s="115" t="s">
        <v>3292</v>
      </c>
      <c r="Q430" s="115" t="s">
        <v>3293</v>
      </c>
      <c r="R430" s="115" t="s">
        <v>4711</v>
      </c>
      <c r="S430" s="115" t="s">
        <v>4712</v>
      </c>
      <c r="T430" s="115" t="s">
        <v>4713</v>
      </c>
      <c r="U430" s="115" t="s">
        <v>4714</v>
      </c>
      <c r="V430" s="115" t="s">
        <v>4715</v>
      </c>
      <c r="W430" s="115" t="s">
        <v>530</v>
      </c>
      <c r="X430" s="115" t="s">
        <v>247</v>
      </c>
      <c r="Y430" s="115" t="s">
        <v>126</v>
      </c>
      <c r="Z430" s="117">
        <v>1</v>
      </c>
      <c r="AA430" s="115" t="s">
        <v>127</v>
      </c>
      <c r="AB430" s="115" t="s">
        <v>4716</v>
      </c>
      <c r="AC430" s="117">
        <v>0</v>
      </c>
      <c r="AD430" s="117">
        <v>0</v>
      </c>
      <c r="AE430" s="117">
        <v>1</v>
      </c>
      <c r="AF430" s="117">
        <v>0</v>
      </c>
      <c r="AG430" s="118"/>
      <c r="AH430" s="118"/>
      <c r="AI430" s="118"/>
      <c r="AJ430" s="115" t="s">
        <v>4717</v>
      </c>
      <c r="AK430" s="115"/>
      <c r="AL430" s="115"/>
      <c r="AM430" s="116"/>
      <c r="AN430" s="119"/>
      <c r="AO430" s="120"/>
      <c r="AP430" s="116"/>
      <c r="AQ430" s="119"/>
      <c r="AR430" s="120"/>
      <c r="AS430" s="116"/>
      <c r="AT430" s="121">
        <v>0</v>
      </c>
      <c r="AU430" s="120" t="s">
        <v>175</v>
      </c>
      <c r="AV430" s="117">
        <v>0</v>
      </c>
      <c r="AW430" s="121">
        <v>0</v>
      </c>
      <c r="AX430" s="120" t="s">
        <v>175</v>
      </c>
      <c r="AY430" s="122">
        <v>0</v>
      </c>
      <c r="AZ430" s="122">
        <v>0</v>
      </c>
      <c r="BA430" s="122">
        <v>0</v>
      </c>
      <c r="BB430" s="122">
        <v>0</v>
      </c>
      <c r="BC430" s="122">
        <v>0</v>
      </c>
      <c r="BD430" s="122">
        <v>0</v>
      </c>
      <c r="BE430" s="122">
        <v>0</v>
      </c>
      <c r="BF430" s="122">
        <v>0</v>
      </c>
      <c r="BG430" s="122">
        <v>0</v>
      </c>
      <c r="BH430" s="122">
        <v>0</v>
      </c>
      <c r="BI430" s="122">
        <v>0</v>
      </c>
      <c r="BJ430" s="122">
        <v>0</v>
      </c>
      <c r="BK430" s="122">
        <v>0</v>
      </c>
      <c r="BL430" s="122">
        <v>0</v>
      </c>
      <c r="BM430" s="122">
        <v>0</v>
      </c>
      <c r="BN430" s="122">
        <v>0</v>
      </c>
      <c r="BO430" s="122">
        <v>0</v>
      </c>
      <c r="BP430" s="122">
        <v>0</v>
      </c>
      <c r="BQ430" s="122">
        <v>0</v>
      </c>
      <c r="BR430" s="122">
        <v>0</v>
      </c>
      <c r="BS430" s="122">
        <v>0</v>
      </c>
      <c r="BT430" s="122">
        <v>0</v>
      </c>
      <c r="BU430" s="122">
        <v>0</v>
      </c>
      <c r="BV430" s="122">
        <v>0</v>
      </c>
      <c r="BW430" s="122">
        <v>0</v>
      </c>
      <c r="BX430" s="122">
        <v>0</v>
      </c>
      <c r="BY430" s="122">
        <v>0</v>
      </c>
      <c r="BZ430" s="122">
        <v>0</v>
      </c>
      <c r="CA430" s="122">
        <v>0</v>
      </c>
      <c r="CB430" s="122">
        <v>0</v>
      </c>
      <c r="CC430" s="122">
        <v>0</v>
      </c>
      <c r="CD430" s="122">
        <v>0</v>
      </c>
      <c r="CE430" s="122">
        <v>0</v>
      </c>
      <c r="CF430" s="122">
        <v>0</v>
      </c>
      <c r="CG430" s="122">
        <v>0</v>
      </c>
      <c r="CH430" s="122">
        <v>0</v>
      </c>
      <c r="CI430" s="122">
        <v>0</v>
      </c>
      <c r="CJ430" s="122">
        <v>0</v>
      </c>
      <c r="CK430" s="122">
        <v>0</v>
      </c>
      <c r="CL430" s="122">
        <v>0</v>
      </c>
      <c r="CM430" s="122">
        <v>0</v>
      </c>
      <c r="CN430" s="122">
        <v>0</v>
      </c>
      <c r="CO430" s="122">
        <v>0</v>
      </c>
      <c r="CP430" s="122">
        <v>0</v>
      </c>
      <c r="CQ430" s="122">
        <v>0</v>
      </c>
      <c r="CR430" s="115" t="s">
        <v>4718</v>
      </c>
      <c r="CS430" s="115"/>
    </row>
    <row r="431" spans="1:97" ht="70.349999999999994" hidden="1" customHeight="1" x14ac:dyDescent="0.25">
      <c r="A431" s="114" t="s">
        <v>4719</v>
      </c>
      <c r="B431" s="115" t="s">
        <v>113</v>
      </c>
      <c r="C431" s="115" t="s">
        <v>4705</v>
      </c>
      <c r="D431" s="115" t="s">
        <v>4706</v>
      </c>
      <c r="E431" s="116" t="s">
        <v>4248</v>
      </c>
      <c r="F431" s="115" t="s">
        <v>1633</v>
      </c>
      <c r="G431" s="115" t="s">
        <v>1610</v>
      </c>
      <c r="H431" s="115" t="s">
        <v>4707</v>
      </c>
      <c r="I431" s="116" t="s">
        <v>4443</v>
      </c>
      <c r="J431" s="115" t="s">
        <v>4720</v>
      </c>
      <c r="K431" s="115" t="s">
        <v>4709</v>
      </c>
      <c r="L431" s="115" t="s">
        <v>4721</v>
      </c>
      <c r="M431" s="115" t="s">
        <v>4722</v>
      </c>
      <c r="N431" s="115" t="s">
        <v>4723</v>
      </c>
      <c r="O431" s="115" t="s">
        <v>761</v>
      </c>
      <c r="P431" s="115" t="s">
        <v>2832</v>
      </c>
      <c r="Q431" s="115" t="s">
        <v>2833</v>
      </c>
      <c r="R431" s="115" t="s">
        <v>785</v>
      </c>
      <c r="S431" s="115" t="s">
        <v>2868</v>
      </c>
      <c r="T431" s="115" t="s">
        <v>1289</v>
      </c>
      <c r="U431" s="115" t="s">
        <v>2869</v>
      </c>
      <c r="V431" s="115" t="s">
        <v>2870</v>
      </c>
      <c r="W431" s="115" t="s">
        <v>852</v>
      </c>
      <c r="X431" s="115" t="s">
        <v>125</v>
      </c>
      <c r="Y431" s="115" t="s">
        <v>852</v>
      </c>
      <c r="Z431" s="117">
        <v>2</v>
      </c>
      <c r="AA431" s="115" t="s">
        <v>127</v>
      </c>
      <c r="AB431" s="115" t="s">
        <v>4716</v>
      </c>
      <c r="AC431" s="117">
        <v>0</v>
      </c>
      <c r="AD431" s="117">
        <v>1</v>
      </c>
      <c r="AE431" s="117">
        <v>1</v>
      </c>
      <c r="AF431" s="117">
        <v>0</v>
      </c>
      <c r="AG431" s="118"/>
      <c r="AH431" s="118" t="s">
        <v>4724</v>
      </c>
      <c r="AI431" s="118"/>
      <c r="AJ431" s="115" t="s">
        <v>4725</v>
      </c>
      <c r="AK431" s="115"/>
      <c r="AL431" s="115"/>
      <c r="AM431" s="116"/>
      <c r="AN431" s="119"/>
      <c r="AO431" s="120"/>
      <c r="AP431" s="116">
        <v>0</v>
      </c>
      <c r="AQ431" s="119">
        <v>0</v>
      </c>
      <c r="AR431" s="120" t="s">
        <v>175</v>
      </c>
      <c r="AS431" s="116"/>
      <c r="AT431" s="121">
        <v>0</v>
      </c>
      <c r="AU431" s="120" t="s">
        <v>175</v>
      </c>
      <c r="AV431" s="117">
        <v>0</v>
      </c>
      <c r="AW431" s="121">
        <v>0</v>
      </c>
      <c r="AX431" s="120" t="s">
        <v>175</v>
      </c>
      <c r="AY431" s="122"/>
      <c r="AZ431" s="122"/>
      <c r="BA431" s="122"/>
      <c r="BB431" s="122"/>
      <c r="BC431" s="122"/>
      <c r="BD431" s="122"/>
      <c r="BE431" s="122"/>
      <c r="BF431" s="122"/>
      <c r="BG431" s="122"/>
      <c r="BH431" s="122"/>
      <c r="BI431" s="122">
        <v>0</v>
      </c>
      <c r="BJ431" s="122">
        <v>0</v>
      </c>
      <c r="BK431" s="122">
        <v>0</v>
      </c>
      <c r="BL431" s="122">
        <v>0</v>
      </c>
      <c r="BM431" s="122">
        <v>0</v>
      </c>
      <c r="BN431" s="122">
        <v>0</v>
      </c>
      <c r="BO431" s="122">
        <v>0</v>
      </c>
      <c r="BP431" s="122">
        <v>0</v>
      </c>
      <c r="BQ431" s="122">
        <v>0</v>
      </c>
      <c r="BR431" s="122">
        <v>0</v>
      </c>
      <c r="BS431" s="122">
        <v>0</v>
      </c>
      <c r="BT431" s="122">
        <v>0</v>
      </c>
      <c r="BU431" s="122">
        <v>0</v>
      </c>
      <c r="BV431" s="122">
        <v>0</v>
      </c>
      <c r="BW431" s="122">
        <v>0</v>
      </c>
      <c r="BX431" s="122">
        <v>0</v>
      </c>
      <c r="BY431" s="122">
        <v>0</v>
      </c>
      <c r="BZ431" s="122">
        <v>0</v>
      </c>
      <c r="CA431" s="122">
        <v>0</v>
      </c>
      <c r="CB431" s="122">
        <v>0</v>
      </c>
      <c r="CC431" s="122">
        <v>0</v>
      </c>
      <c r="CD431" s="122">
        <v>0</v>
      </c>
      <c r="CE431" s="122">
        <v>0</v>
      </c>
      <c r="CF431" s="122">
        <v>0</v>
      </c>
      <c r="CG431" s="122">
        <v>0</v>
      </c>
      <c r="CH431" s="122">
        <v>0</v>
      </c>
      <c r="CI431" s="122">
        <v>0</v>
      </c>
      <c r="CJ431" s="122">
        <v>0</v>
      </c>
      <c r="CK431" s="122">
        <v>0</v>
      </c>
      <c r="CL431" s="122">
        <v>0</v>
      </c>
      <c r="CM431" s="122">
        <v>0</v>
      </c>
      <c r="CN431" s="122">
        <v>0</v>
      </c>
      <c r="CO431" s="122">
        <v>0</v>
      </c>
      <c r="CP431" s="122">
        <v>0</v>
      </c>
      <c r="CQ431" s="122">
        <v>0</v>
      </c>
      <c r="CR431" s="115" t="s">
        <v>4726</v>
      </c>
      <c r="CS431" s="115"/>
    </row>
    <row r="432" spans="1:97" ht="70.349999999999994" hidden="1" customHeight="1" x14ac:dyDescent="0.25">
      <c r="A432" s="114" t="s">
        <v>4727</v>
      </c>
      <c r="B432" s="115" t="s">
        <v>103</v>
      </c>
      <c r="C432" s="115" t="s">
        <v>4705</v>
      </c>
      <c r="D432" s="115" t="s">
        <v>4706</v>
      </c>
      <c r="E432" s="116" t="s">
        <v>4248</v>
      </c>
      <c r="F432" s="115" t="s">
        <v>1633</v>
      </c>
      <c r="G432" s="115" t="s">
        <v>1610</v>
      </c>
      <c r="H432" s="115" t="s">
        <v>4707</v>
      </c>
      <c r="I432" s="116" t="s">
        <v>4443</v>
      </c>
      <c r="J432" s="115" t="s">
        <v>4720</v>
      </c>
      <c r="K432" s="115" t="s">
        <v>4709</v>
      </c>
      <c r="L432" s="115" t="s">
        <v>4721</v>
      </c>
      <c r="M432" s="115" t="s">
        <v>4722</v>
      </c>
      <c r="N432" s="115" t="s">
        <v>4728</v>
      </c>
      <c r="O432" s="115" t="s">
        <v>809</v>
      </c>
      <c r="P432" s="115" t="s">
        <v>3472</v>
      </c>
      <c r="Q432" s="115" t="s">
        <v>3473</v>
      </c>
      <c r="R432" s="115" t="s">
        <v>3495</v>
      </c>
      <c r="S432" s="115" t="s">
        <v>3496</v>
      </c>
      <c r="T432" s="115" t="s">
        <v>3495</v>
      </c>
      <c r="U432" s="115" t="s">
        <v>3497</v>
      </c>
      <c r="V432" s="115" t="s">
        <v>3498</v>
      </c>
      <c r="W432" s="115" t="s">
        <v>3499</v>
      </c>
      <c r="X432" s="115" t="s">
        <v>125</v>
      </c>
      <c r="Y432" s="115" t="s">
        <v>3499</v>
      </c>
      <c r="Z432" s="117">
        <v>2500</v>
      </c>
      <c r="AA432" s="115" t="s">
        <v>127</v>
      </c>
      <c r="AB432" s="115" t="s">
        <v>4729</v>
      </c>
      <c r="AC432" s="117">
        <v>0</v>
      </c>
      <c r="AD432" s="117">
        <v>2000</v>
      </c>
      <c r="AE432" s="117">
        <v>500</v>
      </c>
      <c r="AF432" s="117">
        <v>0</v>
      </c>
      <c r="AG432" s="118" t="s">
        <v>4730</v>
      </c>
      <c r="AH432" s="118" t="s">
        <v>4731</v>
      </c>
      <c r="AI432" s="118" t="s">
        <v>4732</v>
      </c>
      <c r="AJ432" s="115" t="s">
        <v>4733</v>
      </c>
      <c r="AK432" s="115"/>
      <c r="AL432" s="115"/>
      <c r="AM432" s="116">
        <v>400</v>
      </c>
      <c r="AN432" s="119">
        <v>1</v>
      </c>
      <c r="AO432" s="120" t="s">
        <v>135</v>
      </c>
      <c r="AP432" s="116">
        <v>2000</v>
      </c>
      <c r="AQ432" s="119">
        <v>1</v>
      </c>
      <c r="AR432" s="120" t="s">
        <v>135</v>
      </c>
      <c r="AS432" s="116"/>
      <c r="AT432" s="121">
        <v>0</v>
      </c>
      <c r="AU432" s="120" t="s">
        <v>175</v>
      </c>
      <c r="AV432" s="117">
        <v>2400</v>
      </c>
      <c r="AW432" s="121">
        <v>0.96</v>
      </c>
      <c r="AX432" s="120" t="s">
        <v>174</v>
      </c>
      <c r="AY432" s="122"/>
      <c r="AZ432" s="122"/>
      <c r="BA432" s="122"/>
      <c r="BB432" s="122"/>
      <c r="BC432" s="122"/>
      <c r="BD432" s="122"/>
      <c r="BE432" s="122"/>
      <c r="BF432" s="122"/>
      <c r="BG432" s="122"/>
      <c r="BH432" s="122"/>
      <c r="BI432" s="122">
        <v>0</v>
      </c>
      <c r="BJ432" s="122">
        <v>0</v>
      </c>
      <c r="BK432" s="122">
        <v>0</v>
      </c>
      <c r="BL432" s="122">
        <v>0</v>
      </c>
      <c r="BM432" s="122">
        <v>0</v>
      </c>
      <c r="BN432" s="122">
        <v>0</v>
      </c>
      <c r="BO432" s="122">
        <v>0</v>
      </c>
      <c r="BP432" s="122">
        <v>0</v>
      </c>
      <c r="BQ432" s="122">
        <v>0</v>
      </c>
      <c r="BR432" s="122">
        <v>0</v>
      </c>
      <c r="BS432" s="122">
        <v>0</v>
      </c>
      <c r="BT432" s="122">
        <v>0</v>
      </c>
      <c r="BU432" s="122">
        <v>0</v>
      </c>
      <c r="BV432" s="122">
        <v>0</v>
      </c>
      <c r="BW432" s="122">
        <v>0</v>
      </c>
      <c r="BX432" s="122">
        <v>0</v>
      </c>
      <c r="BY432" s="122">
        <v>0</v>
      </c>
      <c r="BZ432" s="122">
        <v>0</v>
      </c>
      <c r="CA432" s="122">
        <v>0</v>
      </c>
      <c r="CB432" s="122">
        <v>0</v>
      </c>
      <c r="CC432" s="122">
        <v>0</v>
      </c>
      <c r="CD432" s="122">
        <v>0</v>
      </c>
      <c r="CE432" s="122">
        <v>0</v>
      </c>
      <c r="CF432" s="122">
        <v>0</v>
      </c>
      <c r="CG432" s="122">
        <v>0</v>
      </c>
      <c r="CH432" s="122">
        <v>0</v>
      </c>
      <c r="CI432" s="122">
        <v>0</v>
      </c>
      <c r="CJ432" s="122">
        <v>0</v>
      </c>
      <c r="CK432" s="122">
        <v>0</v>
      </c>
      <c r="CL432" s="122">
        <v>0</v>
      </c>
      <c r="CM432" s="122">
        <v>0</v>
      </c>
      <c r="CN432" s="122">
        <v>0</v>
      </c>
      <c r="CO432" s="122">
        <v>0</v>
      </c>
      <c r="CP432" s="122">
        <v>0</v>
      </c>
      <c r="CQ432" s="122">
        <v>0</v>
      </c>
      <c r="CR432" s="115" t="s">
        <v>4734</v>
      </c>
      <c r="CS432" s="115"/>
    </row>
    <row r="433" spans="1:97" ht="70.349999999999994" hidden="1" customHeight="1" x14ac:dyDescent="0.25">
      <c r="A433" s="114" t="s">
        <v>4735</v>
      </c>
      <c r="B433" s="115" t="s">
        <v>139</v>
      </c>
      <c r="C433" s="115" t="s">
        <v>4705</v>
      </c>
      <c r="D433" s="115" t="s">
        <v>4706</v>
      </c>
      <c r="E433" s="116" t="s">
        <v>4248</v>
      </c>
      <c r="F433" s="115" t="s">
        <v>1633</v>
      </c>
      <c r="G433" s="115" t="s">
        <v>1610</v>
      </c>
      <c r="H433" s="115" t="s">
        <v>4707</v>
      </c>
      <c r="I433" s="116" t="s">
        <v>4443</v>
      </c>
      <c r="J433" s="115" t="s">
        <v>4720</v>
      </c>
      <c r="K433" s="115" t="s">
        <v>4709</v>
      </c>
      <c r="L433" s="115" t="s">
        <v>4721</v>
      </c>
      <c r="M433" s="115" t="s">
        <v>4722</v>
      </c>
      <c r="N433" s="115" t="s">
        <v>3592</v>
      </c>
      <c r="O433" s="115" t="s">
        <v>846</v>
      </c>
      <c r="P433" s="115" t="s">
        <v>3611</v>
      </c>
      <c r="Q433" s="115" t="s">
        <v>3612</v>
      </c>
      <c r="R433" s="115" t="s">
        <v>3660</v>
      </c>
      <c r="S433" s="115" t="s">
        <v>3661</v>
      </c>
      <c r="T433" s="115" t="s">
        <v>3660</v>
      </c>
      <c r="U433" s="115" t="s">
        <v>3662</v>
      </c>
      <c r="V433" s="115" t="s">
        <v>3663</v>
      </c>
      <c r="W433" s="115" t="s">
        <v>3650</v>
      </c>
      <c r="X433" s="115" t="s">
        <v>125</v>
      </c>
      <c r="Y433" s="115" t="s">
        <v>3871</v>
      </c>
      <c r="Z433" s="117">
        <v>19.399999999999999</v>
      </c>
      <c r="AA433" s="115" t="s">
        <v>127</v>
      </c>
      <c r="AB433" s="115" t="s">
        <v>4736</v>
      </c>
      <c r="AC433" s="117">
        <v>0</v>
      </c>
      <c r="AD433" s="117">
        <v>7.6</v>
      </c>
      <c r="AE433" s="117">
        <v>11.8</v>
      </c>
      <c r="AF433" s="117">
        <v>0</v>
      </c>
      <c r="AG433" s="118"/>
      <c r="AH433" s="118"/>
      <c r="AI433" s="118"/>
      <c r="AJ433" s="115" t="s">
        <v>3664</v>
      </c>
      <c r="AK433" s="115"/>
      <c r="AL433" s="115" t="s">
        <v>3665</v>
      </c>
      <c r="AM433" s="116"/>
      <c r="AN433" s="119"/>
      <c r="AO433" s="120"/>
      <c r="AP433" s="116">
        <v>0</v>
      </c>
      <c r="AQ433" s="119">
        <v>0</v>
      </c>
      <c r="AR433" s="120" t="s">
        <v>175</v>
      </c>
      <c r="AS433" s="116"/>
      <c r="AT433" s="121">
        <v>0</v>
      </c>
      <c r="AU433" s="120" t="s">
        <v>175</v>
      </c>
      <c r="AV433" s="117">
        <v>0</v>
      </c>
      <c r="AW433" s="121">
        <v>0</v>
      </c>
      <c r="AX433" s="120" t="s">
        <v>175</v>
      </c>
      <c r="AY433" s="122"/>
      <c r="AZ433" s="122"/>
      <c r="BA433" s="122"/>
      <c r="BB433" s="122"/>
      <c r="BC433" s="122"/>
      <c r="BD433" s="122"/>
      <c r="BE433" s="122"/>
      <c r="BF433" s="122"/>
      <c r="BG433" s="122"/>
      <c r="BH433" s="122"/>
      <c r="BI433" s="122">
        <v>0</v>
      </c>
      <c r="BJ433" s="122">
        <v>0</v>
      </c>
      <c r="BK433" s="122">
        <v>0</v>
      </c>
      <c r="BL433" s="122">
        <v>0</v>
      </c>
      <c r="BM433" s="122">
        <v>0</v>
      </c>
      <c r="BN433" s="122">
        <v>0</v>
      </c>
      <c r="BO433" s="122">
        <v>0</v>
      </c>
      <c r="BP433" s="122">
        <v>0</v>
      </c>
      <c r="BQ433" s="122">
        <v>0</v>
      </c>
      <c r="BR433" s="122">
        <v>0</v>
      </c>
      <c r="BS433" s="122">
        <v>0</v>
      </c>
      <c r="BT433" s="122">
        <v>0</v>
      </c>
      <c r="BU433" s="122">
        <v>0</v>
      </c>
      <c r="BV433" s="122">
        <v>0</v>
      </c>
      <c r="BW433" s="122">
        <v>0</v>
      </c>
      <c r="BX433" s="122">
        <v>0</v>
      </c>
      <c r="BY433" s="122">
        <v>0</v>
      </c>
      <c r="BZ433" s="122">
        <v>0</v>
      </c>
      <c r="CA433" s="122">
        <v>0</v>
      </c>
      <c r="CB433" s="122">
        <v>0</v>
      </c>
      <c r="CC433" s="122">
        <v>0</v>
      </c>
      <c r="CD433" s="122">
        <v>0</v>
      </c>
      <c r="CE433" s="122">
        <v>0</v>
      </c>
      <c r="CF433" s="122">
        <v>0</v>
      </c>
      <c r="CG433" s="122">
        <v>0</v>
      </c>
      <c r="CH433" s="122">
        <v>0</v>
      </c>
      <c r="CI433" s="122">
        <v>0</v>
      </c>
      <c r="CJ433" s="122">
        <v>0</v>
      </c>
      <c r="CK433" s="122">
        <v>0</v>
      </c>
      <c r="CL433" s="122">
        <v>0</v>
      </c>
      <c r="CM433" s="122">
        <v>0</v>
      </c>
      <c r="CN433" s="122">
        <v>0</v>
      </c>
      <c r="CO433" s="122">
        <v>0</v>
      </c>
      <c r="CP433" s="122">
        <v>0</v>
      </c>
      <c r="CQ433" s="122">
        <v>0</v>
      </c>
      <c r="CR433" s="115" t="s">
        <v>4737</v>
      </c>
      <c r="CS433" s="115"/>
    </row>
    <row r="434" spans="1:97" ht="70.349999999999994" hidden="1" customHeight="1" x14ac:dyDescent="0.25">
      <c r="A434" s="114" t="s">
        <v>4738</v>
      </c>
      <c r="B434" s="115" t="s">
        <v>179</v>
      </c>
      <c r="C434" s="115" t="s">
        <v>4705</v>
      </c>
      <c r="D434" s="115" t="s">
        <v>4706</v>
      </c>
      <c r="E434" s="116" t="s">
        <v>4248</v>
      </c>
      <c r="F434" s="115" t="s">
        <v>1633</v>
      </c>
      <c r="G434" s="115" t="s">
        <v>1610</v>
      </c>
      <c r="H434" s="115" t="s">
        <v>4707</v>
      </c>
      <c r="I434" s="116" t="s">
        <v>4443</v>
      </c>
      <c r="J434" s="115" t="s">
        <v>4720</v>
      </c>
      <c r="K434" s="115" t="s">
        <v>4709</v>
      </c>
      <c r="L434" s="115" t="s">
        <v>4721</v>
      </c>
      <c r="M434" s="115" t="s">
        <v>4722</v>
      </c>
      <c r="N434" s="115" t="s">
        <v>3894</v>
      </c>
      <c r="O434" s="115" t="s">
        <v>831</v>
      </c>
      <c r="P434" s="115" t="s">
        <v>3895</v>
      </c>
      <c r="Q434" s="115" t="s">
        <v>3896</v>
      </c>
      <c r="R434" s="115" t="s">
        <v>4739</v>
      </c>
      <c r="S434" s="115" t="s">
        <v>3913</v>
      </c>
      <c r="T434" s="115" t="s">
        <v>4740</v>
      </c>
      <c r="U434" s="115" t="s">
        <v>3915</v>
      </c>
      <c r="V434" s="115" t="s">
        <v>3916</v>
      </c>
      <c r="W434" s="115" t="s">
        <v>3917</v>
      </c>
      <c r="X434" s="115" t="s">
        <v>125</v>
      </c>
      <c r="Y434" s="115" t="s">
        <v>126</v>
      </c>
      <c r="Z434" s="117">
        <v>8</v>
      </c>
      <c r="AA434" s="115" t="s">
        <v>127</v>
      </c>
      <c r="AB434" s="115" t="s">
        <v>4741</v>
      </c>
      <c r="AC434" s="117">
        <v>0</v>
      </c>
      <c r="AD434" s="117">
        <v>0</v>
      </c>
      <c r="AE434" s="117">
        <v>8</v>
      </c>
      <c r="AF434" s="117">
        <v>0</v>
      </c>
      <c r="AG434" s="118"/>
      <c r="AH434" s="118" t="s">
        <v>3918</v>
      </c>
      <c r="AI434" s="118" t="s">
        <v>3919</v>
      </c>
      <c r="AJ434" s="115"/>
      <c r="AK434" s="115"/>
      <c r="AL434" s="115"/>
      <c r="AM434" s="116"/>
      <c r="AN434" s="119"/>
      <c r="AO434" s="120"/>
      <c r="AP434" s="116">
        <v>33</v>
      </c>
      <c r="AQ434" s="119">
        <v>1</v>
      </c>
      <c r="AR434" s="120" t="s">
        <v>135</v>
      </c>
      <c r="AS434" s="116"/>
      <c r="AT434" s="121">
        <v>1</v>
      </c>
      <c r="AU434" s="120" t="s">
        <v>135</v>
      </c>
      <c r="AV434" s="117">
        <v>33</v>
      </c>
      <c r="AW434" s="121">
        <v>1</v>
      </c>
      <c r="AX434" s="120" t="s">
        <v>135</v>
      </c>
      <c r="AY434" s="122">
        <v>0</v>
      </c>
      <c r="AZ434" s="122">
        <v>0</v>
      </c>
      <c r="BA434" s="122">
        <v>0</v>
      </c>
      <c r="BB434" s="122">
        <v>0</v>
      </c>
      <c r="BC434" s="122">
        <v>0</v>
      </c>
      <c r="BD434" s="122">
        <v>0</v>
      </c>
      <c r="BE434" s="122">
        <v>0</v>
      </c>
      <c r="BF434" s="122">
        <v>0</v>
      </c>
      <c r="BG434" s="122">
        <v>0</v>
      </c>
      <c r="BH434" s="122">
        <v>0</v>
      </c>
      <c r="BI434" s="122">
        <v>0</v>
      </c>
      <c r="BJ434" s="122">
        <v>0</v>
      </c>
      <c r="BK434" s="122">
        <v>0</v>
      </c>
      <c r="BL434" s="122">
        <v>0</v>
      </c>
      <c r="BM434" s="122">
        <v>0</v>
      </c>
      <c r="BN434" s="122">
        <v>0</v>
      </c>
      <c r="BO434" s="122">
        <v>0</v>
      </c>
      <c r="BP434" s="122">
        <v>0</v>
      </c>
      <c r="BQ434" s="122">
        <v>0</v>
      </c>
      <c r="BR434" s="122">
        <v>0</v>
      </c>
      <c r="BS434" s="122">
        <v>0</v>
      </c>
      <c r="BT434" s="122">
        <v>0</v>
      </c>
      <c r="BU434" s="122">
        <v>0</v>
      </c>
      <c r="BV434" s="122">
        <v>0</v>
      </c>
      <c r="BW434" s="122">
        <v>0</v>
      </c>
      <c r="BX434" s="122">
        <v>0</v>
      </c>
      <c r="BY434" s="122">
        <v>0</v>
      </c>
      <c r="BZ434" s="122">
        <v>0</v>
      </c>
      <c r="CA434" s="122">
        <v>0</v>
      </c>
      <c r="CB434" s="122">
        <v>0</v>
      </c>
      <c r="CC434" s="122">
        <v>0</v>
      </c>
      <c r="CD434" s="122">
        <v>0</v>
      </c>
      <c r="CE434" s="122">
        <v>0</v>
      </c>
      <c r="CF434" s="122">
        <v>0</v>
      </c>
      <c r="CG434" s="122">
        <v>0</v>
      </c>
      <c r="CH434" s="122">
        <v>0</v>
      </c>
      <c r="CI434" s="122">
        <v>0</v>
      </c>
      <c r="CJ434" s="122">
        <v>0</v>
      </c>
      <c r="CK434" s="122">
        <v>0</v>
      </c>
      <c r="CL434" s="122">
        <v>0</v>
      </c>
      <c r="CM434" s="122">
        <v>0</v>
      </c>
      <c r="CN434" s="122">
        <v>0</v>
      </c>
      <c r="CO434" s="122">
        <v>0</v>
      </c>
      <c r="CP434" s="122">
        <v>0</v>
      </c>
      <c r="CQ434" s="122">
        <v>0</v>
      </c>
      <c r="CR434" s="115" t="s">
        <v>4742</v>
      </c>
      <c r="CS434" s="115"/>
    </row>
    <row r="435" spans="1:97" ht="70.349999999999994" hidden="1" customHeight="1" x14ac:dyDescent="0.25">
      <c r="A435" s="114" t="s">
        <v>4743</v>
      </c>
      <c r="B435" s="115" t="s">
        <v>254</v>
      </c>
      <c r="C435" s="115" t="s">
        <v>4705</v>
      </c>
      <c r="D435" s="115" t="s">
        <v>4706</v>
      </c>
      <c r="E435" s="116" t="s">
        <v>4248</v>
      </c>
      <c r="F435" s="115" t="s">
        <v>1633</v>
      </c>
      <c r="G435" s="115" t="s">
        <v>1610</v>
      </c>
      <c r="H435" s="115" t="s">
        <v>4707</v>
      </c>
      <c r="I435" s="116" t="s">
        <v>4443</v>
      </c>
      <c r="J435" s="115" t="s">
        <v>4720</v>
      </c>
      <c r="K435" s="115" t="s">
        <v>4709</v>
      </c>
      <c r="L435" s="115" t="s">
        <v>4721</v>
      </c>
      <c r="M435" s="115" t="s">
        <v>4722</v>
      </c>
      <c r="N435" s="115" t="s">
        <v>3894</v>
      </c>
      <c r="O435" s="115" t="s">
        <v>831</v>
      </c>
      <c r="P435" s="115" t="s">
        <v>3895</v>
      </c>
      <c r="Q435" s="115" t="s">
        <v>3896</v>
      </c>
      <c r="R435" s="115" t="s">
        <v>4739</v>
      </c>
      <c r="S435" s="115" t="s">
        <v>3913</v>
      </c>
      <c r="T435" s="115" t="s">
        <v>4740</v>
      </c>
      <c r="U435" s="115" t="s">
        <v>3915</v>
      </c>
      <c r="V435" s="115" t="s">
        <v>3916</v>
      </c>
      <c r="W435" s="115" t="s">
        <v>3917</v>
      </c>
      <c r="X435" s="115" t="s">
        <v>125</v>
      </c>
      <c r="Y435" s="115" t="s">
        <v>126</v>
      </c>
      <c r="Z435" s="117">
        <v>30</v>
      </c>
      <c r="AA435" s="115" t="s">
        <v>127</v>
      </c>
      <c r="AB435" s="115" t="s">
        <v>3903</v>
      </c>
      <c r="AC435" s="117">
        <v>0</v>
      </c>
      <c r="AD435" s="117">
        <v>30</v>
      </c>
      <c r="AE435" s="117">
        <v>0</v>
      </c>
      <c r="AF435" s="117">
        <v>0</v>
      </c>
      <c r="AG435" s="118"/>
      <c r="AH435" s="118" t="s">
        <v>4744</v>
      </c>
      <c r="AI435" s="118" t="s">
        <v>4745</v>
      </c>
      <c r="AJ435" s="115" t="s">
        <v>4746</v>
      </c>
      <c r="AK435" s="115"/>
      <c r="AL435" s="115"/>
      <c r="AM435" s="116"/>
      <c r="AN435" s="119"/>
      <c r="AO435" s="120"/>
      <c r="AP435" s="116">
        <v>33</v>
      </c>
      <c r="AQ435" s="119">
        <v>1</v>
      </c>
      <c r="AR435" s="120" t="s">
        <v>135</v>
      </c>
      <c r="AS435" s="116"/>
      <c r="AT435" s="121"/>
      <c r="AU435" s="120"/>
      <c r="AV435" s="117">
        <v>33</v>
      </c>
      <c r="AW435" s="121">
        <v>1</v>
      </c>
      <c r="AX435" s="120" t="s">
        <v>135</v>
      </c>
      <c r="AY435" s="122">
        <v>0</v>
      </c>
      <c r="AZ435" s="122">
        <v>0</v>
      </c>
      <c r="BA435" s="122">
        <v>0</v>
      </c>
      <c r="BB435" s="122">
        <v>0</v>
      </c>
      <c r="BC435" s="122">
        <v>0</v>
      </c>
      <c r="BD435" s="122">
        <v>0</v>
      </c>
      <c r="BE435" s="122">
        <v>0</v>
      </c>
      <c r="BF435" s="122">
        <v>0</v>
      </c>
      <c r="BG435" s="122">
        <v>0</v>
      </c>
      <c r="BH435" s="122">
        <v>0</v>
      </c>
      <c r="BI435" s="122">
        <v>0</v>
      </c>
      <c r="BJ435" s="122">
        <v>0</v>
      </c>
      <c r="BK435" s="122">
        <v>0</v>
      </c>
      <c r="BL435" s="122">
        <v>0</v>
      </c>
      <c r="BM435" s="122">
        <v>0</v>
      </c>
      <c r="BN435" s="122">
        <v>0</v>
      </c>
      <c r="BO435" s="122">
        <v>0</v>
      </c>
      <c r="BP435" s="122">
        <v>0</v>
      </c>
      <c r="BQ435" s="122">
        <v>0</v>
      </c>
      <c r="BR435" s="122">
        <v>0</v>
      </c>
      <c r="BS435" s="122">
        <v>0</v>
      </c>
      <c r="BT435" s="122">
        <v>0</v>
      </c>
      <c r="BU435" s="122">
        <v>0</v>
      </c>
      <c r="BV435" s="122">
        <v>0</v>
      </c>
      <c r="BW435" s="122">
        <v>0</v>
      </c>
      <c r="BX435" s="122">
        <v>0</v>
      </c>
      <c r="BY435" s="122">
        <v>0</v>
      </c>
      <c r="BZ435" s="122">
        <v>0</v>
      </c>
      <c r="CA435" s="122">
        <v>0</v>
      </c>
      <c r="CB435" s="122">
        <v>0</v>
      </c>
      <c r="CC435" s="122">
        <v>0</v>
      </c>
      <c r="CD435" s="122">
        <v>0</v>
      </c>
      <c r="CE435" s="122">
        <v>0</v>
      </c>
      <c r="CF435" s="122">
        <v>0</v>
      </c>
      <c r="CG435" s="122">
        <v>0</v>
      </c>
      <c r="CH435" s="122">
        <v>0</v>
      </c>
      <c r="CI435" s="122">
        <v>0</v>
      </c>
      <c r="CJ435" s="122">
        <v>0</v>
      </c>
      <c r="CK435" s="122">
        <v>0</v>
      </c>
      <c r="CL435" s="122">
        <v>0</v>
      </c>
      <c r="CM435" s="122">
        <v>0</v>
      </c>
      <c r="CN435" s="122">
        <v>0</v>
      </c>
      <c r="CO435" s="122">
        <v>0</v>
      </c>
      <c r="CP435" s="122">
        <v>0</v>
      </c>
      <c r="CQ435" s="122">
        <v>0</v>
      </c>
      <c r="CR435" s="115" t="s">
        <v>3921</v>
      </c>
      <c r="CS435" s="115"/>
    </row>
    <row r="436" spans="1:97" ht="70.349999999999994" hidden="1" customHeight="1" x14ac:dyDescent="0.25">
      <c r="A436" s="114" t="s">
        <v>4747</v>
      </c>
      <c r="B436" s="115" t="s">
        <v>113</v>
      </c>
      <c r="C436" s="115" t="s">
        <v>4705</v>
      </c>
      <c r="D436" s="115" t="s">
        <v>4706</v>
      </c>
      <c r="E436" s="116" t="s">
        <v>4748</v>
      </c>
      <c r="F436" s="115" t="s">
        <v>1633</v>
      </c>
      <c r="G436" s="115" t="s">
        <v>1610</v>
      </c>
      <c r="H436" s="115" t="s">
        <v>4707</v>
      </c>
      <c r="I436" s="116" t="s">
        <v>4749</v>
      </c>
      <c r="J436" s="115" t="s">
        <v>4708</v>
      </c>
      <c r="K436" s="115" t="s">
        <v>4709</v>
      </c>
      <c r="L436" s="115" t="s">
        <v>4750</v>
      </c>
      <c r="M436" s="115" t="s">
        <v>4751</v>
      </c>
      <c r="N436" s="115" t="s">
        <v>4752</v>
      </c>
      <c r="O436" s="115" t="s">
        <v>446</v>
      </c>
      <c r="P436" s="115" t="s">
        <v>4753</v>
      </c>
      <c r="Q436" s="115" t="s">
        <v>448</v>
      </c>
      <c r="R436" s="115" t="s">
        <v>561</v>
      </c>
      <c r="S436" s="115" t="s">
        <v>1209</v>
      </c>
      <c r="T436" s="115" t="s">
        <v>1137</v>
      </c>
      <c r="U436" s="115" t="s">
        <v>1210</v>
      </c>
      <c r="V436" s="115" t="s">
        <v>1139</v>
      </c>
      <c r="W436" s="115" t="s">
        <v>530</v>
      </c>
      <c r="X436" s="115" t="s">
        <v>247</v>
      </c>
      <c r="Y436" s="115" t="s">
        <v>171</v>
      </c>
      <c r="Z436" s="117">
        <v>2</v>
      </c>
      <c r="AA436" s="115" t="s">
        <v>127</v>
      </c>
      <c r="AB436" s="115" t="s">
        <v>4754</v>
      </c>
      <c r="AC436" s="117">
        <v>0</v>
      </c>
      <c r="AD436" s="117">
        <v>0</v>
      </c>
      <c r="AE436" s="117">
        <v>1</v>
      </c>
      <c r="AF436" s="117">
        <v>1</v>
      </c>
      <c r="AG436" s="118"/>
      <c r="AH436" s="118" t="s">
        <v>4755</v>
      </c>
      <c r="AI436" s="118"/>
      <c r="AJ436" s="115" t="s">
        <v>4756</v>
      </c>
      <c r="AK436" s="115"/>
      <c r="AL436" s="115" t="s">
        <v>4757</v>
      </c>
      <c r="AM436" s="116"/>
      <c r="AN436" s="119"/>
      <c r="AO436" s="120"/>
      <c r="AP436" s="116"/>
      <c r="AQ436" s="119"/>
      <c r="AR436" s="120"/>
      <c r="AS436" s="116"/>
      <c r="AT436" s="121">
        <v>0</v>
      </c>
      <c r="AU436" s="120" t="s">
        <v>175</v>
      </c>
      <c r="AV436" s="117">
        <v>0</v>
      </c>
      <c r="AW436" s="121">
        <v>0</v>
      </c>
      <c r="AX436" s="120" t="s">
        <v>175</v>
      </c>
      <c r="AY436" s="122">
        <v>0</v>
      </c>
      <c r="AZ436" s="122">
        <v>0</v>
      </c>
      <c r="BA436" s="122">
        <v>0</v>
      </c>
      <c r="BB436" s="122">
        <v>0</v>
      </c>
      <c r="BC436" s="122">
        <v>0</v>
      </c>
      <c r="BD436" s="122">
        <v>0</v>
      </c>
      <c r="BE436" s="122">
        <v>0</v>
      </c>
      <c r="BF436" s="122">
        <v>0</v>
      </c>
      <c r="BG436" s="122">
        <v>0</v>
      </c>
      <c r="BH436" s="122">
        <v>0</v>
      </c>
      <c r="BI436" s="122">
        <v>0</v>
      </c>
      <c r="BJ436" s="122">
        <v>0</v>
      </c>
      <c r="BK436" s="122">
        <v>0</v>
      </c>
      <c r="BL436" s="122">
        <v>0</v>
      </c>
      <c r="BM436" s="122">
        <v>0</v>
      </c>
      <c r="BN436" s="122">
        <v>0</v>
      </c>
      <c r="BO436" s="122">
        <v>0</v>
      </c>
      <c r="BP436" s="122">
        <v>0</v>
      </c>
      <c r="BQ436" s="122">
        <v>0</v>
      </c>
      <c r="BR436" s="122">
        <v>0</v>
      </c>
      <c r="BS436" s="122">
        <v>0</v>
      </c>
      <c r="BT436" s="122">
        <v>0</v>
      </c>
      <c r="BU436" s="122">
        <v>0</v>
      </c>
      <c r="BV436" s="122">
        <v>0</v>
      </c>
      <c r="BW436" s="122">
        <v>0</v>
      </c>
      <c r="BX436" s="122">
        <v>0</v>
      </c>
      <c r="BY436" s="122">
        <v>0</v>
      </c>
      <c r="BZ436" s="122">
        <v>0</v>
      </c>
      <c r="CA436" s="122">
        <v>0</v>
      </c>
      <c r="CB436" s="122">
        <v>0</v>
      </c>
      <c r="CC436" s="122">
        <v>0</v>
      </c>
      <c r="CD436" s="122">
        <v>0</v>
      </c>
      <c r="CE436" s="122">
        <v>0</v>
      </c>
      <c r="CF436" s="122">
        <v>0</v>
      </c>
      <c r="CG436" s="122">
        <v>0</v>
      </c>
      <c r="CH436" s="122">
        <v>0</v>
      </c>
      <c r="CI436" s="122">
        <v>0</v>
      </c>
      <c r="CJ436" s="122">
        <v>0</v>
      </c>
      <c r="CK436" s="122">
        <v>0</v>
      </c>
      <c r="CL436" s="122">
        <v>0</v>
      </c>
      <c r="CM436" s="122">
        <v>0</v>
      </c>
      <c r="CN436" s="122">
        <v>0</v>
      </c>
      <c r="CO436" s="122">
        <v>0</v>
      </c>
      <c r="CP436" s="122">
        <v>0</v>
      </c>
      <c r="CQ436" s="122">
        <v>0</v>
      </c>
      <c r="CR436" s="115" t="s">
        <v>4758</v>
      </c>
      <c r="CS436" s="115"/>
    </row>
    <row r="437" spans="1:97" ht="70.349999999999994" hidden="1" customHeight="1" x14ac:dyDescent="0.25">
      <c r="A437" s="114" t="s">
        <v>4759</v>
      </c>
      <c r="B437" s="115" t="s">
        <v>113</v>
      </c>
      <c r="C437" s="115" t="s">
        <v>4705</v>
      </c>
      <c r="D437" s="115" t="s">
        <v>4706</v>
      </c>
      <c r="E437" s="116" t="s">
        <v>4721</v>
      </c>
      <c r="F437" s="115" t="s">
        <v>1633</v>
      </c>
      <c r="G437" s="115" t="s">
        <v>1610</v>
      </c>
      <c r="H437" s="115" t="s">
        <v>4707</v>
      </c>
      <c r="I437" s="116" t="s">
        <v>4760</v>
      </c>
      <c r="J437" s="115" t="s">
        <v>4708</v>
      </c>
      <c r="K437" s="115" t="s">
        <v>4709</v>
      </c>
      <c r="L437" s="115" t="s">
        <v>4761</v>
      </c>
      <c r="M437" s="115" t="s">
        <v>4762</v>
      </c>
      <c r="N437" s="115" t="s">
        <v>556</v>
      </c>
      <c r="O437" s="115" t="s">
        <v>558</v>
      </c>
      <c r="P437" s="115" t="s">
        <v>1074</v>
      </c>
      <c r="Q437" s="115" t="s">
        <v>1075</v>
      </c>
      <c r="R437" s="115" t="s">
        <v>4763</v>
      </c>
      <c r="S437" s="115" t="s">
        <v>4764</v>
      </c>
      <c r="T437" s="115" t="s">
        <v>4763</v>
      </c>
      <c r="U437" s="115" t="s">
        <v>4765</v>
      </c>
      <c r="V437" s="115" t="s">
        <v>4766</v>
      </c>
      <c r="W437" s="115" t="s">
        <v>837</v>
      </c>
      <c r="X437" s="115" t="s">
        <v>247</v>
      </c>
      <c r="Y437" s="115" t="s">
        <v>126</v>
      </c>
      <c r="Z437" s="117">
        <v>1</v>
      </c>
      <c r="AA437" s="115" t="s">
        <v>127</v>
      </c>
      <c r="AB437" s="115" t="s">
        <v>4767</v>
      </c>
      <c r="AC437" s="117">
        <v>0</v>
      </c>
      <c r="AD437" s="117">
        <v>0</v>
      </c>
      <c r="AE437" s="117">
        <v>0</v>
      </c>
      <c r="AF437" s="117">
        <v>1</v>
      </c>
      <c r="AG437" s="118"/>
      <c r="AH437" s="118"/>
      <c r="AI437" s="118"/>
      <c r="AJ437" s="115"/>
      <c r="AK437" s="115"/>
      <c r="AL437" s="115" t="s">
        <v>4768</v>
      </c>
      <c r="AM437" s="116"/>
      <c r="AN437" s="119"/>
      <c r="AO437" s="120"/>
      <c r="AP437" s="116"/>
      <c r="AQ437" s="119"/>
      <c r="AR437" s="120"/>
      <c r="AS437" s="116"/>
      <c r="AT437" s="121"/>
      <c r="AU437" s="120"/>
      <c r="AV437" s="117">
        <v>0</v>
      </c>
      <c r="AW437" s="121">
        <v>0</v>
      </c>
      <c r="AX437" s="120" t="s">
        <v>175</v>
      </c>
      <c r="AY437" s="122">
        <v>0</v>
      </c>
      <c r="AZ437" s="122">
        <v>0</v>
      </c>
      <c r="BA437" s="122">
        <v>0</v>
      </c>
      <c r="BB437" s="122">
        <v>0</v>
      </c>
      <c r="BC437" s="122">
        <v>0</v>
      </c>
      <c r="BD437" s="122">
        <v>0</v>
      </c>
      <c r="BE437" s="122">
        <v>0</v>
      </c>
      <c r="BF437" s="122">
        <v>0</v>
      </c>
      <c r="BG437" s="122">
        <v>0</v>
      </c>
      <c r="BH437" s="122">
        <v>0</v>
      </c>
      <c r="BI437" s="122">
        <v>0</v>
      </c>
      <c r="BJ437" s="122">
        <v>0</v>
      </c>
      <c r="BK437" s="122">
        <v>0</v>
      </c>
      <c r="BL437" s="122">
        <v>0</v>
      </c>
      <c r="BM437" s="122">
        <v>0</v>
      </c>
      <c r="BN437" s="122">
        <v>0</v>
      </c>
      <c r="BO437" s="122">
        <v>0</v>
      </c>
      <c r="BP437" s="122">
        <v>0</v>
      </c>
      <c r="BQ437" s="122">
        <v>0</v>
      </c>
      <c r="BR437" s="122">
        <v>0</v>
      </c>
      <c r="BS437" s="122">
        <v>0</v>
      </c>
      <c r="BT437" s="122">
        <v>0</v>
      </c>
      <c r="BU437" s="122">
        <v>0</v>
      </c>
      <c r="BV437" s="122">
        <v>0</v>
      </c>
      <c r="BW437" s="122">
        <v>0</v>
      </c>
      <c r="BX437" s="122">
        <v>0</v>
      </c>
      <c r="BY437" s="122">
        <v>0</v>
      </c>
      <c r="BZ437" s="122">
        <v>0</v>
      </c>
      <c r="CA437" s="122">
        <v>0</v>
      </c>
      <c r="CB437" s="122">
        <v>0</v>
      </c>
      <c r="CC437" s="122">
        <v>0</v>
      </c>
      <c r="CD437" s="122">
        <v>0</v>
      </c>
      <c r="CE437" s="122">
        <v>0</v>
      </c>
      <c r="CF437" s="122">
        <v>0</v>
      </c>
      <c r="CG437" s="122">
        <v>0</v>
      </c>
      <c r="CH437" s="122">
        <v>0</v>
      </c>
      <c r="CI437" s="122">
        <v>0</v>
      </c>
      <c r="CJ437" s="122">
        <v>0</v>
      </c>
      <c r="CK437" s="122">
        <v>0</v>
      </c>
      <c r="CL437" s="122">
        <v>0</v>
      </c>
      <c r="CM437" s="122">
        <v>0</v>
      </c>
      <c r="CN437" s="122">
        <v>0</v>
      </c>
      <c r="CO437" s="122">
        <v>0</v>
      </c>
      <c r="CP437" s="122">
        <v>0</v>
      </c>
      <c r="CQ437" s="122">
        <v>0</v>
      </c>
      <c r="CR437" s="115" t="s">
        <v>4769</v>
      </c>
      <c r="CS437" s="115"/>
    </row>
    <row r="438" spans="1:97" ht="70.349999999999994" customHeight="1" x14ac:dyDescent="0.25">
      <c r="A438" s="114" t="s">
        <v>4770</v>
      </c>
      <c r="B438" s="115" t="s">
        <v>113</v>
      </c>
      <c r="C438" s="115" t="s">
        <v>4705</v>
      </c>
      <c r="D438" s="115" t="s">
        <v>4706</v>
      </c>
      <c r="E438" s="116" t="s">
        <v>4443</v>
      </c>
      <c r="F438" s="115" t="s">
        <v>1633</v>
      </c>
      <c r="G438" s="115" t="s">
        <v>1610</v>
      </c>
      <c r="H438" s="115" t="s">
        <v>4771</v>
      </c>
      <c r="I438" s="116" t="s">
        <v>1925</v>
      </c>
      <c r="J438" s="115" t="s">
        <v>4772</v>
      </c>
      <c r="K438" s="115" t="s">
        <v>4709</v>
      </c>
      <c r="L438" s="115" t="s">
        <v>4773</v>
      </c>
      <c r="M438" s="115" t="s">
        <v>4774</v>
      </c>
      <c r="N438" s="115" t="s">
        <v>4775</v>
      </c>
      <c r="O438" s="115" t="s">
        <v>1053</v>
      </c>
      <c r="P438" s="115" t="s">
        <v>3013</v>
      </c>
      <c r="Q438" s="115" t="s">
        <v>3004</v>
      </c>
      <c r="R438" s="115" t="s">
        <v>4776</v>
      </c>
      <c r="S438" s="115" t="s">
        <v>3055</v>
      </c>
      <c r="T438" s="115" t="s">
        <v>787</v>
      </c>
      <c r="U438" s="115" t="s">
        <v>3056</v>
      </c>
      <c r="V438" s="115" t="s">
        <v>2947</v>
      </c>
      <c r="W438" s="115" t="s">
        <v>790</v>
      </c>
      <c r="X438" s="115" t="s">
        <v>125</v>
      </c>
      <c r="Y438" s="115" t="s">
        <v>293</v>
      </c>
      <c r="Z438" s="117">
        <v>8</v>
      </c>
      <c r="AA438" s="115" t="s">
        <v>127</v>
      </c>
      <c r="AB438" s="115" t="s">
        <v>4777</v>
      </c>
      <c r="AC438" s="117">
        <v>0</v>
      </c>
      <c r="AD438" s="117">
        <v>3</v>
      </c>
      <c r="AE438" s="117">
        <v>3</v>
      </c>
      <c r="AF438" s="117">
        <v>2</v>
      </c>
      <c r="AG438" s="118"/>
      <c r="AH438" s="118" t="s">
        <v>4778</v>
      </c>
      <c r="AI438" s="118" t="s">
        <v>4779</v>
      </c>
      <c r="AJ438" s="115"/>
      <c r="AK438" s="115"/>
      <c r="AL438" s="115" t="s">
        <v>4780</v>
      </c>
      <c r="AM438" s="116"/>
      <c r="AN438" s="119"/>
      <c r="AO438" s="120"/>
      <c r="AP438" s="116">
        <v>0</v>
      </c>
      <c r="AQ438" s="119">
        <v>0</v>
      </c>
      <c r="AR438" s="120" t="s">
        <v>175</v>
      </c>
      <c r="AS438" s="116"/>
      <c r="AT438" s="121">
        <v>0</v>
      </c>
      <c r="AU438" s="120" t="s">
        <v>175</v>
      </c>
      <c r="AV438" s="117">
        <v>0</v>
      </c>
      <c r="AW438" s="121">
        <v>0</v>
      </c>
      <c r="AX438" s="120" t="s">
        <v>175</v>
      </c>
      <c r="AY438" s="122"/>
      <c r="AZ438" s="122"/>
      <c r="BA438" s="122"/>
      <c r="BB438" s="122"/>
      <c r="BC438" s="122"/>
      <c r="BD438" s="122"/>
      <c r="BE438" s="122"/>
      <c r="BF438" s="122"/>
      <c r="BG438" s="122"/>
      <c r="BH438" s="122"/>
      <c r="BI438" s="122">
        <v>0</v>
      </c>
      <c r="BJ438" s="122">
        <v>0</v>
      </c>
      <c r="BK438" s="122">
        <v>0</v>
      </c>
      <c r="BL438" s="122">
        <v>0</v>
      </c>
      <c r="BM438" s="122">
        <v>0</v>
      </c>
      <c r="BN438" s="122">
        <v>0</v>
      </c>
      <c r="BO438" s="122">
        <v>0</v>
      </c>
      <c r="BP438" s="122">
        <v>0</v>
      </c>
      <c r="BQ438" s="122">
        <v>0</v>
      </c>
      <c r="BR438" s="122">
        <v>0</v>
      </c>
      <c r="BS438" s="122">
        <v>0</v>
      </c>
      <c r="BT438" s="122">
        <v>0</v>
      </c>
      <c r="BU438" s="122">
        <v>0</v>
      </c>
      <c r="BV438" s="122">
        <v>0</v>
      </c>
      <c r="BW438" s="122">
        <v>0</v>
      </c>
      <c r="BX438" s="122">
        <v>0</v>
      </c>
      <c r="BY438" s="122">
        <v>0</v>
      </c>
      <c r="BZ438" s="122">
        <v>0</v>
      </c>
      <c r="CA438" s="122">
        <v>0</v>
      </c>
      <c r="CB438" s="122">
        <v>0</v>
      </c>
      <c r="CC438" s="122">
        <v>0</v>
      </c>
      <c r="CD438" s="122">
        <v>0</v>
      </c>
      <c r="CE438" s="122">
        <v>0</v>
      </c>
      <c r="CF438" s="122">
        <v>0</v>
      </c>
      <c r="CG438" s="122">
        <v>0</v>
      </c>
      <c r="CH438" s="122">
        <v>0</v>
      </c>
      <c r="CI438" s="122">
        <v>0</v>
      </c>
      <c r="CJ438" s="122">
        <v>0</v>
      </c>
      <c r="CK438" s="122">
        <v>0</v>
      </c>
      <c r="CL438" s="122">
        <v>0</v>
      </c>
      <c r="CM438" s="122">
        <v>0</v>
      </c>
      <c r="CN438" s="122">
        <v>0</v>
      </c>
      <c r="CO438" s="122">
        <v>0</v>
      </c>
      <c r="CP438" s="122">
        <v>0</v>
      </c>
      <c r="CQ438" s="122">
        <v>0</v>
      </c>
      <c r="CR438" s="115"/>
      <c r="CS438" s="115"/>
    </row>
    <row r="439" spans="1:97" ht="70.349999999999994" customHeight="1" x14ac:dyDescent="0.25">
      <c r="A439" s="114" t="s">
        <v>4781</v>
      </c>
      <c r="B439" s="115" t="s">
        <v>103</v>
      </c>
      <c r="C439" s="115" t="s">
        <v>4705</v>
      </c>
      <c r="D439" s="115" t="s">
        <v>4706</v>
      </c>
      <c r="E439" s="116" t="s">
        <v>4443</v>
      </c>
      <c r="F439" s="115" t="s">
        <v>1633</v>
      </c>
      <c r="G439" s="115" t="s">
        <v>1610</v>
      </c>
      <c r="H439" s="115" t="s">
        <v>4771</v>
      </c>
      <c r="I439" s="116" t="s">
        <v>1925</v>
      </c>
      <c r="J439" s="115" t="s">
        <v>4772</v>
      </c>
      <c r="K439" s="115" t="s">
        <v>4709</v>
      </c>
      <c r="L439" s="115" t="s">
        <v>4773</v>
      </c>
      <c r="M439" s="115" t="s">
        <v>4774</v>
      </c>
      <c r="N439" s="115" t="s">
        <v>4775</v>
      </c>
      <c r="O439" s="115" t="s">
        <v>1053</v>
      </c>
      <c r="P439" s="115" t="s">
        <v>3013</v>
      </c>
      <c r="Q439" s="115" t="s">
        <v>3004</v>
      </c>
      <c r="R439" s="115" t="s">
        <v>4782</v>
      </c>
      <c r="S439" s="115" t="s">
        <v>3140</v>
      </c>
      <c r="T439" s="115" t="s">
        <v>1914</v>
      </c>
      <c r="U439" s="115" t="s">
        <v>3142</v>
      </c>
      <c r="V439" s="115"/>
      <c r="W439" s="115" t="s">
        <v>149</v>
      </c>
      <c r="X439" s="115" t="s">
        <v>125</v>
      </c>
      <c r="Y439" s="115" t="s">
        <v>3131</v>
      </c>
      <c r="Z439" s="117">
        <v>246</v>
      </c>
      <c r="AA439" s="115" t="s">
        <v>127</v>
      </c>
      <c r="AB439" s="115" t="s">
        <v>4777</v>
      </c>
      <c r="AC439" s="117">
        <v>0</v>
      </c>
      <c r="AD439" s="117">
        <v>123</v>
      </c>
      <c r="AE439" s="117">
        <v>123</v>
      </c>
      <c r="AF439" s="117">
        <v>0</v>
      </c>
      <c r="AG439" s="118"/>
      <c r="AH439" s="118" t="s">
        <v>4783</v>
      </c>
      <c r="AI439" s="118" t="s">
        <v>4784</v>
      </c>
      <c r="AJ439" s="115"/>
      <c r="AK439" s="115"/>
      <c r="AL439" s="115"/>
      <c r="AM439" s="116"/>
      <c r="AN439" s="119"/>
      <c r="AO439" s="120"/>
      <c r="AP439" s="116">
        <v>117</v>
      </c>
      <c r="AQ439" s="119">
        <v>0.95121951219512202</v>
      </c>
      <c r="AR439" s="120" t="s">
        <v>174</v>
      </c>
      <c r="AS439" s="116"/>
      <c r="AT439" s="121">
        <v>0</v>
      </c>
      <c r="AU439" s="120" t="s">
        <v>175</v>
      </c>
      <c r="AV439" s="117">
        <v>117</v>
      </c>
      <c r="AW439" s="121">
        <v>0.47560975609756095</v>
      </c>
      <c r="AX439" s="120" t="s">
        <v>235</v>
      </c>
      <c r="AY439" s="122"/>
      <c r="AZ439" s="122"/>
      <c r="BA439" s="122"/>
      <c r="BB439" s="122"/>
      <c r="BC439" s="122"/>
      <c r="BD439" s="122"/>
      <c r="BE439" s="122"/>
      <c r="BF439" s="122"/>
      <c r="BG439" s="122"/>
      <c r="BH439" s="122"/>
      <c r="BI439" s="122">
        <v>0</v>
      </c>
      <c r="BJ439" s="122">
        <v>0</v>
      </c>
      <c r="BK439" s="122">
        <v>0</v>
      </c>
      <c r="BL439" s="122">
        <v>0</v>
      </c>
      <c r="BM439" s="122">
        <v>0</v>
      </c>
      <c r="BN439" s="122">
        <v>0</v>
      </c>
      <c r="BO439" s="122">
        <v>0</v>
      </c>
      <c r="BP439" s="122">
        <v>0</v>
      </c>
      <c r="BQ439" s="122">
        <v>0</v>
      </c>
      <c r="BR439" s="122">
        <v>0</v>
      </c>
      <c r="BS439" s="122">
        <v>0</v>
      </c>
      <c r="BT439" s="122">
        <v>0</v>
      </c>
      <c r="BU439" s="122">
        <v>0</v>
      </c>
      <c r="BV439" s="122">
        <v>0</v>
      </c>
      <c r="BW439" s="122">
        <v>0</v>
      </c>
      <c r="BX439" s="122">
        <v>0</v>
      </c>
      <c r="BY439" s="122">
        <v>0</v>
      </c>
      <c r="BZ439" s="122">
        <v>0</v>
      </c>
      <c r="CA439" s="122">
        <v>0</v>
      </c>
      <c r="CB439" s="122">
        <v>0</v>
      </c>
      <c r="CC439" s="122">
        <v>0</v>
      </c>
      <c r="CD439" s="122">
        <v>0</v>
      </c>
      <c r="CE439" s="122">
        <v>0</v>
      </c>
      <c r="CF439" s="122">
        <v>0</v>
      </c>
      <c r="CG439" s="122">
        <v>0</v>
      </c>
      <c r="CH439" s="122">
        <v>0</v>
      </c>
      <c r="CI439" s="122">
        <v>0</v>
      </c>
      <c r="CJ439" s="122">
        <v>0</v>
      </c>
      <c r="CK439" s="122">
        <v>0</v>
      </c>
      <c r="CL439" s="122">
        <v>0</v>
      </c>
      <c r="CM439" s="122">
        <v>0</v>
      </c>
      <c r="CN439" s="122">
        <v>0</v>
      </c>
      <c r="CO439" s="122">
        <v>0</v>
      </c>
      <c r="CP439" s="122">
        <v>0</v>
      </c>
      <c r="CQ439" s="122">
        <v>0</v>
      </c>
      <c r="CR439" s="115"/>
      <c r="CS439" s="115"/>
    </row>
    <row r="440" spans="1:97" ht="70.349999999999994" hidden="1" customHeight="1" x14ac:dyDescent="0.25">
      <c r="A440" s="114" t="s">
        <v>4785</v>
      </c>
      <c r="B440" s="115" t="s">
        <v>113</v>
      </c>
      <c r="C440" s="115" t="s">
        <v>4705</v>
      </c>
      <c r="D440" s="115" t="s">
        <v>4706</v>
      </c>
      <c r="E440" s="116" t="s">
        <v>1698</v>
      </c>
      <c r="F440" s="115" t="s">
        <v>1633</v>
      </c>
      <c r="G440" s="115" t="s">
        <v>1610</v>
      </c>
      <c r="H440" s="115" t="s">
        <v>4771</v>
      </c>
      <c r="I440" s="116" t="s">
        <v>4786</v>
      </c>
      <c r="J440" s="115" t="s">
        <v>4772</v>
      </c>
      <c r="K440" s="115" t="s">
        <v>4709</v>
      </c>
      <c r="L440" s="115" t="s">
        <v>1497</v>
      </c>
      <c r="M440" s="115" t="s">
        <v>4787</v>
      </c>
      <c r="N440" s="115" t="s">
        <v>2703</v>
      </c>
      <c r="O440" s="115" t="s">
        <v>761</v>
      </c>
      <c r="P440" s="115" t="s">
        <v>2705</v>
      </c>
      <c r="Q440" s="115" t="s">
        <v>2706</v>
      </c>
      <c r="R440" s="115" t="s">
        <v>2719</v>
      </c>
      <c r="S440" s="115" t="s">
        <v>2720</v>
      </c>
      <c r="T440" s="115" t="s">
        <v>2721</v>
      </c>
      <c r="U440" s="115" t="s">
        <v>2722</v>
      </c>
      <c r="V440" s="115" t="s">
        <v>2723</v>
      </c>
      <c r="W440" s="115" t="s">
        <v>2724</v>
      </c>
      <c r="X440" s="115" t="s">
        <v>125</v>
      </c>
      <c r="Y440" s="115" t="s">
        <v>126</v>
      </c>
      <c r="Z440" s="117">
        <v>500</v>
      </c>
      <c r="AA440" s="115" t="s">
        <v>127</v>
      </c>
      <c r="AB440" s="115" t="s">
        <v>4788</v>
      </c>
      <c r="AC440" s="117">
        <v>500</v>
      </c>
      <c r="AD440" s="117">
        <v>0</v>
      </c>
      <c r="AE440" s="117">
        <v>0</v>
      </c>
      <c r="AF440" s="117">
        <v>0</v>
      </c>
      <c r="AG440" s="118"/>
      <c r="AH440" s="118" t="s">
        <v>4789</v>
      </c>
      <c r="AI440" s="118"/>
      <c r="AJ440" s="115"/>
      <c r="AK440" s="115"/>
      <c r="AL440" s="115"/>
      <c r="AM440" s="116">
        <v>267</v>
      </c>
      <c r="AN440" s="119">
        <v>0.53400000000000003</v>
      </c>
      <c r="AO440" s="120" t="s">
        <v>235</v>
      </c>
      <c r="AP440" s="116"/>
      <c r="AQ440" s="119"/>
      <c r="AR440" s="120"/>
      <c r="AS440" s="116"/>
      <c r="AT440" s="121"/>
      <c r="AU440" s="120"/>
      <c r="AV440" s="117">
        <v>267</v>
      </c>
      <c r="AW440" s="121">
        <v>0.53400000000000003</v>
      </c>
      <c r="AX440" s="120" t="s">
        <v>235</v>
      </c>
      <c r="AY440" s="122">
        <v>0</v>
      </c>
      <c r="AZ440" s="122">
        <v>0</v>
      </c>
      <c r="BA440" s="122">
        <v>0</v>
      </c>
      <c r="BB440" s="122">
        <v>0</v>
      </c>
      <c r="BC440" s="122">
        <v>0</v>
      </c>
      <c r="BD440" s="122">
        <v>0</v>
      </c>
      <c r="BE440" s="122">
        <v>0</v>
      </c>
      <c r="BF440" s="122">
        <v>0</v>
      </c>
      <c r="BG440" s="122">
        <v>0</v>
      </c>
      <c r="BH440" s="122">
        <v>0</v>
      </c>
      <c r="BI440" s="122">
        <v>0</v>
      </c>
      <c r="BJ440" s="122">
        <v>0</v>
      </c>
      <c r="BK440" s="122">
        <v>0</v>
      </c>
      <c r="BL440" s="122">
        <v>0</v>
      </c>
      <c r="BM440" s="122">
        <v>0</v>
      </c>
      <c r="BN440" s="122">
        <v>0</v>
      </c>
      <c r="BO440" s="122">
        <v>0</v>
      </c>
      <c r="BP440" s="122">
        <v>0</v>
      </c>
      <c r="BQ440" s="122">
        <v>0</v>
      </c>
      <c r="BR440" s="122">
        <v>0</v>
      </c>
      <c r="BS440" s="122">
        <v>0</v>
      </c>
      <c r="BT440" s="122">
        <v>0</v>
      </c>
      <c r="BU440" s="122">
        <v>0</v>
      </c>
      <c r="BV440" s="122">
        <v>0</v>
      </c>
      <c r="BW440" s="122">
        <v>0</v>
      </c>
      <c r="BX440" s="122">
        <v>0</v>
      </c>
      <c r="BY440" s="122">
        <v>0</v>
      </c>
      <c r="BZ440" s="122">
        <v>0</v>
      </c>
      <c r="CA440" s="122">
        <v>0</v>
      </c>
      <c r="CB440" s="122">
        <v>0</v>
      </c>
      <c r="CC440" s="122">
        <v>0</v>
      </c>
      <c r="CD440" s="122">
        <v>0</v>
      </c>
      <c r="CE440" s="122">
        <v>0</v>
      </c>
      <c r="CF440" s="122">
        <v>0</v>
      </c>
      <c r="CG440" s="122">
        <v>0</v>
      </c>
      <c r="CH440" s="122">
        <v>0</v>
      </c>
      <c r="CI440" s="122">
        <v>0</v>
      </c>
      <c r="CJ440" s="122">
        <v>0</v>
      </c>
      <c r="CK440" s="122">
        <v>0</v>
      </c>
      <c r="CL440" s="122">
        <v>0</v>
      </c>
      <c r="CM440" s="122">
        <v>0</v>
      </c>
      <c r="CN440" s="122">
        <v>0</v>
      </c>
      <c r="CO440" s="122">
        <v>0</v>
      </c>
      <c r="CP440" s="122">
        <v>0</v>
      </c>
      <c r="CQ440" s="122">
        <v>0</v>
      </c>
      <c r="CR440" s="115"/>
      <c r="CS440" s="115"/>
    </row>
    <row r="441" spans="1:97" ht="70.349999999999994" hidden="1" customHeight="1" x14ac:dyDescent="0.25">
      <c r="A441" s="114" t="s">
        <v>4790</v>
      </c>
      <c r="B441" s="115" t="s">
        <v>103</v>
      </c>
      <c r="C441" s="115" t="s">
        <v>4705</v>
      </c>
      <c r="D441" s="115" t="s">
        <v>4706</v>
      </c>
      <c r="E441" s="116" t="s">
        <v>1698</v>
      </c>
      <c r="F441" s="115" t="s">
        <v>1633</v>
      </c>
      <c r="G441" s="115" t="s">
        <v>1610</v>
      </c>
      <c r="H441" s="115" t="s">
        <v>4771</v>
      </c>
      <c r="I441" s="116" t="s">
        <v>4786</v>
      </c>
      <c r="J441" s="115" t="s">
        <v>4772</v>
      </c>
      <c r="K441" s="115" t="s">
        <v>4709</v>
      </c>
      <c r="L441" s="115" t="s">
        <v>1497</v>
      </c>
      <c r="M441" s="115" t="s">
        <v>4787</v>
      </c>
      <c r="N441" s="115" t="s">
        <v>2703</v>
      </c>
      <c r="O441" s="115" t="s">
        <v>761</v>
      </c>
      <c r="P441" s="115" t="s">
        <v>2832</v>
      </c>
      <c r="Q441" s="115" t="s">
        <v>2833</v>
      </c>
      <c r="R441" s="115" t="s">
        <v>2902</v>
      </c>
      <c r="S441" s="115" t="s">
        <v>2903</v>
      </c>
      <c r="T441" s="115" t="s">
        <v>2904</v>
      </c>
      <c r="U441" s="115" t="s">
        <v>2905</v>
      </c>
      <c r="V441" s="115" t="s">
        <v>2906</v>
      </c>
      <c r="W441" s="115" t="s">
        <v>2907</v>
      </c>
      <c r="X441" s="115" t="s">
        <v>125</v>
      </c>
      <c r="Y441" s="115" t="s">
        <v>171</v>
      </c>
      <c r="Z441" s="117">
        <v>4</v>
      </c>
      <c r="AA441" s="115" t="s">
        <v>127</v>
      </c>
      <c r="AB441" s="115" t="s">
        <v>4788</v>
      </c>
      <c r="AC441" s="117">
        <v>2</v>
      </c>
      <c r="AD441" s="117">
        <v>2</v>
      </c>
      <c r="AE441" s="117">
        <v>0</v>
      </c>
      <c r="AF441" s="117">
        <v>0</v>
      </c>
      <c r="AG441" s="118" t="s">
        <v>2908</v>
      </c>
      <c r="AH441" s="118" t="s">
        <v>4791</v>
      </c>
      <c r="AI441" s="118" t="s">
        <v>4792</v>
      </c>
      <c r="AJ441" s="115" t="s">
        <v>4793</v>
      </c>
      <c r="AK441" s="115"/>
      <c r="AL441" s="115"/>
      <c r="AM441" s="116">
        <v>2</v>
      </c>
      <c r="AN441" s="119">
        <v>1</v>
      </c>
      <c r="AO441" s="120" t="s">
        <v>135</v>
      </c>
      <c r="AP441" s="116">
        <v>3</v>
      </c>
      <c r="AQ441" s="119">
        <v>1</v>
      </c>
      <c r="AR441" s="120" t="s">
        <v>135</v>
      </c>
      <c r="AS441" s="116"/>
      <c r="AT441" s="121"/>
      <c r="AU441" s="120"/>
      <c r="AV441" s="117">
        <v>5</v>
      </c>
      <c r="AW441" s="121">
        <v>1</v>
      </c>
      <c r="AX441" s="120" t="s">
        <v>135</v>
      </c>
      <c r="AY441" s="122"/>
      <c r="AZ441" s="122"/>
      <c r="BA441" s="122"/>
      <c r="BB441" s="122"/>
      <c r="BC441" s="122"/>
      <c r="BD441" s="122"/>
      <c r="BE441" s="122"/>
      <c r="BF441" s="122"/>
      <c r="BG441" s="122"/>
      <c r="BH441" s="122"/>
      <c r="BI441" s="122">
        <v>0</v>
      </c>
      <c r="BJ441" s="122">
        <v>0</v>
      </c>
      <c r="BK441" s="122">
        <v>0</v>
      </c>
      <c r="BL441" s="122">
        <v>0</v>
      </c>
      <c r="BM441" s="122">
        <v>0</v>
      </c>
      <c r="BN441" s="122">
        <v>0</v>
      </c>
      <c r="BO441" s="122">
        <v>0</v>
      </c>
      <c r="BP441" s="122">
        <v>0</v>
      </c>
      <c r="BQ441" s="122">
        <v>0</v>
      </c>
      <c r="BR441" s="122">
        <v>0</v>
      </c>
      <c r="BS441" s="122">
        <v>0</v>
      </c>
      <c r="BT441" s="122">
        <v>0</v>
      </c>
      <c r="BU441" s="122">
        <v>0</v>
      </c>
      <c r="BV441" s="122">
        <v>0</v>
      </c>
      <c r="BW441" s="122">
        <v>0</v>
      </c>
      <c r="BX441" s="122">
        <v>0</v>
      </c>
      <c r="BY441" s="122">
        <v>0</v>
      </c>
      <c r="BZ441" s="122">
        <v>0</v>
      </c>
      <c r="CA441" s="122">
        <v>0</v>
      </c>
      <c r="CB441" s="122">
        <v>0</v>
      </c>
      <c r="CC441" s="122">
        <v>0</v>
      </c>
      <c r="CD441" s="122">
        <v>0</v>
      </c>
      <c r="CE441" s="122">
        <v>0</v>
      </c>
      <c r="CF441" s="122">
        <v>0</v>
      </c>
      <c r="CG441" s="122">
        <v>0</v>
      </c>
      <c r="CH441" s="122">
        <v>0</v>
      </c>
      <c r="CI441" s="122">
        <v>0</v>
      </c>
      <c r="CJ441" s="122">
        <v>0</v>
      </c>
      <c r="CK441" s="122">
        <v>0</v>
      </c>
      <c r="CL441" s="122">
        <v>0</v>
      </c>
      <c r="CM441" s="122">
        <v>0</v>
      </c>
      <c r="CN441" s="122">
        <v>0</v>
      </c>
      <c r="CO441" s="122">
        <v>0</v>
      </c>
      <c r="CP441" s="122">
        <v>0</v>
      </c>
      <c r="CQ441" s="122">
        <v>0</v>
      </c>
      <c r="CR441" s="115"/>
      <c r="CS441" s="115"/>
    </row>
    <row r="442" spans="1:97" ht="70.349999999999994" hidden="1" customHeight="1" x14ac:dyDescent="0.25">
      <c r="A442" s="114" t="s">
        <v>4794</v>
      </c>
      <c r="B442" s="115" t="s">
        <v>113</v>
      </c>
      <c r="C442" s="115" t="s">
        <v>4705</v>
      </c>
      <c r="D442" s="115" t="s">
        <v>4795</v>
      </c>
      <c r="E442" s="116" t="s">
        <v>4761</v>
      </c>
      <c r="F442" s="115" t="s">
        <v>551</v>
      </c>
      <c r="G442" s="115" t="s">
        <v>1610</v>
      </c>
      <c r="H442" s="115" t="s">
        <v>4771</v>
      </c>
      <c r="I442" s="116" t="s">
        <v>4773</v>
      </c>
      <c r="J442" s="115" t="s">
        <v>4772</v>
      </c>
      <c r="K442" s="115" t="s">
        <v>4709</v>
      </c>
      <c r="L442" s="115" t="s">
        <v>4796</v>
      </c>
      <c r="M442" s="115" t="s">
        <v>4797</v>
      </c>
      <c r="N442" s="115" t="s">
        <v>140</v>
      </c>
      <c r="O442" s="115" t="s">
        <v>141</v>
      </c>
      <c r="P442" s="115" t="s">
        <v>142</v>
      </c>
      <c r="Q442" s="115" t="s">
        <v>143</v>
      </c>
      <c r="R442" s="115" t="s">
        <v>223</v>
      </c>
      <c r="S442" s="115" t="s">
        <v>224</v>
      </c>
      <c r="T442" s="115" t="s">
        <v>225</v>
      </c>
      <c r="U442" s="115" t="s">
        <v>226</v>
      </c>
      <c r="V442" s="115" t="s">
        <v>227</v>
      </c>
      <c r="W442" s="115" t="s">
        <v>228</v>
      </c>
      <c r="X442" s="115" t="s">
        <v>125</v>
      </c>
      <c r="Y442" s="115" t="s">
        <v>228</v>
      </c>
      <c r="Z442" s="117">
        <v>8</v>
      </c>
      <c r="AA442" s="115" t="s">
        <v>127</v>
      </c>
      <c r="AB442" s="115" t="s">
        <v>4798</v>
      </c>
      <c r="AC442" s="117">
        <v>2</v>
      </c>
      <c r="AD442" s="117">
        <v>2</v>
      </c>
      <c r="AE442" s="117">
        <v>2</v>
      </c>
      <c r="AF442" s="117">
        <v>2</v>
      </c>
      <c r="AG442" s="118" t="s">
        <v>4799</v>
      </c>
      <c r="AH442" s="118" t="s">
        <v>4800</v>
      </c>
      <c r="AI442" s="118"/>
      <c r="AJ442" s="115" t="s">
        <v>4801</v>
      </c>
      <c r="AK442" s="115"/>
      <c r="AL442" s="115" t="s">
        <v>4802</v>
      </c>
      <c r="AM442" s="116">
        <v>5</v>
      </c>
      <c r="AN442" s="119">
        <v>1</v>
      </c>
      <c r="AO442" s="120" t="s">
        <v>135</v>
      </c>
      <c r="AP442" s="116">
        <v>0</v>
      </c>
      <c r="AQ442" s="119">
        <v>1</v>
      </c>
      <c r="AR442" s="120" t="s">
        <v>135</v>
      </c>
      <c r="AS442" s="116"/>
      <c r="AT442" s="121">
        <v>0</v>
      </c>
      <c r="AU442" s="120" t="s">
        <v>175</v>
      </c>
      <c r="AV442" s="117">
        <v>5</v>
      </c>
      <c r="AW442" s="121">
        <v>0.625</v>
      </c>
      <c r="AX442" s="120" t="s">
        <v>174</v>
      </c>
      <c r="AY442" s="122">
        <v>0</v>
      </c>
      <c r="AZ442" s="122">
        <v>0</v>
      </c>
      <c r="BA442" s="122">
        <v>0</v>
      </c>
      <c r="BB442" s="122">
        <v>0</v>
      </c>
      <c r="BC442" s="122">
        <v>0</v>
      </c>
      <c r="BD442" s="122">
        <v>0</v>
      </c>
      <c r="BE442" s="122">
        <v>0</v>
      </c>
      <c r="BF442" s="122">
        <v>0</v>
      </c>
      <c r="BG442" s="122">
        <v>0</v>
      </c>
      <c r="BH442" s="122">
        <v>0</v>
      </c>
      <c r="BI442" s="122">
        <v>0</v>
      </c>
      <c r="BJ442" s="122">
        <v>0</v>
      </c>
      <c r="BK442" s="122">
        <v>0</v>
      </c>
      <c r="BL442" s="122">
        <v>0</v>
      </c>
      <c r="BM442" s="122">
        <v>0</v>
      </c>
      <c r="BN442" s="122">
        <v>0</v>
      </c>
      <c r="BO442" s="122">
        <v>0</v>
      </c>
      <c r="BP442" s="122">
        <v>0</v>
      </c>
      <c r="BQ442" s="122">
        <v>0</v>
      </c>
      <c r="BR442" s="122">
        <v>0</v>
      </c>
      <c r="BS442" s="122">
        <v>0</v>
      </c>
      <c r="BT442" s="122">
        <v>0</v>
      </c>
      <c r="BU442" s="122">
        <v>0</v>
      </c>
      <c r="BV442" s="122">
        <v>0</v>
      </c>
      <c r="BW442" s="122">
        <v>0</v>
      </c>
      <c r="BX442" s="122">
        <v>0</v>
      </c>
      <c r="BY442" s="122">
        <v>0</v>
      </c>
      <c r="BZ442" s="122">
        <v>0</v>
      </c>
      <c r="CA442" s="122">
        <v>0</v>
      </c>
      <c r="CB442" s="122">
        <v>0</v>
      </c>
      <c r="CC442" s="122">
        <v>0</v>
      </c>
      <c r="CD442" s="122">
        <v>0</v>
      </c>
      <c r="CE442" s="122">
        <v>0</v>
      </c>
      <c r="CF442" s="122">
        <v>0</v>
      </c>
      <c r="CG442" s="122">
        <v>0</v>
      </c>
      <c r="CH442" s="122">
        <v>0</v>
      </c>
      <c r="CI442" s="122">
        <v>0</v>
      </c>
      <c r="CJ442" s="122">
        <v>0</v>
      </c>
      <c r="CK442" s="122">
        <v>0</v>
      </c>
      <c r="CL442" s="122">
        <v>0</v>
      </c>
      <c r="CM442" s="122">
        <v>0</v>
      </c>
      <c r="CN442" s="122">
        <v>0</v>
      </c>
      <c r="CO442" s="122">
        <v>0</v>
      </c>
      <c r="CP442" s="122">
        <v>0</v>
      </c>
      <c r="CQ442" s="122">
        <v>0</v>
      </c>
      <c r="CR442" s="115" t="s">
        <v>4803</v>
      </c>
      <c r="CS442" s="115"/>
    </row>
    <row r="443" spans="1:97" ht="70.349999999999994" hidden="1" customHeight="1" x14ac:dyDescent="0.25">
      <c r="A443" s="114" t="s">
        <v>4804</v>
      </c>
      <c r="B443" s="115" t="s">
        <v>113</v>
      </c>
      <c r="C443" s="115" t="s">
        <v>4705</v>
      </c>
      <c r="D443" s="115" t="s">
        <v>4805</v>
      </c>
      <c r="E443" s="116" t="s">
        <v>4806</v>
      </c>
      <c r="F443" s="115" t="s">
        <v>107</v>
      </c>
      <c r="G443" s="115" t="s">
        <v>4807</v>
      </c>
      <c r="H443" s="115" t="s">
        <v>4808</v>
      </c>
      <c r="I443" s="116" t="s">
        <v>4809</v>
      </c>
      <c r="J443" s="115" t="s">
        <v>4810</v>
      </c>
      <c r="K443" s="115" t="s">
        <v>4811</v>
      </c>
      <c r="L443" s="115" t="s">
        <v>4056</v>
      </c>
      <c r="M443" s="115" t="s">
        <v>4812</v>
      </c>
      <c r="N443" s="115" t="s">
        <v>115</v>
      </c>
      <c r="O443" s="115" t="s">
        <v>116</v>
      </c>
      <c r="P443" s="115" t="s">
        <v>4813</v>
      </c>
      <c r="Q443" s="115" t="s">
        <v>4814</v>
      </c>
      <c r="R443" s="115" t="s">
        <v>561</v>
      </c>
      <c r="S443" s="115" t="s">
        <v>4815</v>
      </c>
      <c r="T443" s="115" t="s">
        <v>1137</v>
      </c>
      <c r="U443" s="115" t="s">
        <v>4816</v>
      </c>
      <c r="V443" s="115" t="s">
        <v>4817</v>
      </c>
      <c r="W443" s="115" t="s">
        <v>530</v>
      </c>
      <c r="X443" s="115" t="s">
        <v>247</v>
      </c>
      <c r="Y443" s="115" t="s">
        <v>126</v>
      </c>
      <c r="Z443" s="117">
        <v>1</v>
      </c>
      <c r="AA443" s="115" t="s">
        <v>127</v>
      </c>
      <c r="AB443" s="115" t="s">
        <v>4798</v>
      </c>
      <c r="AC443" s="117">
        <v>0</v>
      </c>
      <c r="AD443" s="117">
        <v>0</v>
      </c>
      <c r="AE443" s="117">
        <v>0</v>
      </c>
      <c r="AF443" s="117">
        <v>1</v>
      </c>
      <c r="AG443" s="118"/>
      <c r="AH443" s="118"/>
      <c r="AI443" s="118"/>
      <c r="AJ443" s="115"/>
      <c r="AK443" s="115"/>
      <c r="AL443" s="115"/>
      <c r="AM443" s="116"/>
      <c r="AN443" s="119"/>
      <c r="AO443" s="120"/>
      <c r="AP443" s="116"/>
      <c r="AQ443" s="119"/>
      <c r="AR443" s="120"/>
      <c r="AS443" s="116"/>
      <c r="AT443" s="121"/>
      <c r="AU443" s="120"/>
      <c r="AV443" s="117">
        <v>0</v>
      </c>
      <c r="AW443" s="121">
        <v>0</v>
      </c>
      <c r="AX443" s="120" t="s">
        <v>175</v>
      </c>
      <c r="AY443" s="122">
        <v>0</v>
      </c>
      <c r="AZ443" s="122">
        <v>0</v>
      </c>
      <c r="BA443" s="122">
        <v>0</v>
      </c>
      <c r="BB443" s="122">
        <v>0</v>
      </c>
      <c r="BC443" s="122">
        <v>0</v>
      </c>
      <c r="BD443" s="122">
        <v>0</v>
      </c>
      <c r="BE443" s="122">
        <v>0</v>
      </c>
      <c r="BF443" s="122">
        <v>0</v>
      </c>
      <c r="BG443" s="122">
        <v>0</v>
      </c>
      <c r="BH443" s="122">
        <v>0</v>
      </c>
      <c r="BI443" s="122">
        <v>0</v>
      </c>
      <c r="BJ443" s="122">
        <v>0</v>
      </c>
      <c r="BK443" s="122">
        <v>0</v>
      </c>
      <c r="BL443" s="122">
        <v>0</v>
      </c>
      <c r="BM443" s="122">
        <v>0</v>
      </c>
      <c r="BN443" s="122">
        <v>0</v>
      </c>
      <c r="BO443" s="122">
        <v>0</v>
      </c>
      <c r="BP443" s="122">
        <v>0</v>
      </c>
      <c r="BQ443" s="122">
        <v>0</v>
      </c>
      <c r="BR443" s="122">
        <v>0</v>
      </c>
      <c r="BS443" s="122">
        <v>0</v>
      </c>
      <c r="BT443" s="122">
        <v>0</v>
      </c>
      <c r="BU443" s="122">
        <v>0</v>
      </c>
      <c r="BV443" s="122">
        <v>0</v>
      </c>
      <c r="BW443" s="122">
        <v>0</v>
      </c>
      <c r="BX443" s="122">
        <v>0</v>
      </c>
      <c r="BY443" s="122">
        <v>0</v>
      </c>
      <c r="BZ443" s="122">
        <v>0</v>
      </c>
      <c r="CA443" s="122">
        <v>0</v>
      </c>
      <c r="CB443" s="122">
        <v>0</v>
      </c>
      <c r="CC443" s="122">
        <v>0</v>
      </c>
      <c r="CD443" s="122">
        <v>0</v>
      </c>
      <c r="CE443" s="122">
        <v>0</v>
      </c>
      <c r="CF443" s="122">
        <v>0</v>
      </c>
      <c r="CG443" s="122">
        <v>0</v>
      </c>
      <c r="CH443" s="122">
        <v>0</v>
      </c>
      <c r="CI443" s="122">
        <v>0</v>
      </c>
      <c r="CJ443" s="122">
        <v>0</v>
      </c>
      <c r="CK443" s="122">
        <v>0</v>
      </c>
      <c r="CL443" s="122">
        <v>0</v>
      </c>
      <c r="CM443" s="122">
        <v>0</v>
      </c>
      <c r="CN443" s="122">
        <v>0</v>
      </c>
      <c r="CO443" s="122">
        <v>0</v>
      </c>
      <c r="CP443" s="122">
        <v>0</v>
      </c>
      <c r="CQ443" s="122">
        <v>0</v>
      </c>
      <c r="CR443" s="115" t="s">
        <v>4818</v>
      </c>
      <c r="CS443" s="115"/>
    </row>
    <row r="444" spans="1:97" ht="70.349999999999994" hidden="1" customHeight="1" x14ac:dyDescent="0.25">
      <c r="A444" s="114" t="s">
        <v>4819</v>
      </c>
      <c r="B444" s="115" t="s">
        <v>113</v>
      </c>
      <c r="C444" s="115" t="s">
        <v>4705</v>
      </c>
      <c r="D444" s="115" t="s">
        <v>4820</v>
      </c>
      <c r="E444" s="116" t="s">
        <v>4821</v>
      </c>
      <c r="F444" s="115" t="s">
        <v>107</v>
      </c>
      <c r="G444" s="115" t="s">
        <v>4807</v>
      </c>
      <c r="H444" s="115" t="s">
        <v>4808</v>
      </c>
      <c r="I444" s="116" t="s">
        <v>4822</v>
      </c>
      <c r="J444" s="115" t="s">
        <v>4823</v>
      </c>
      <c r="K444" s="115" t="s">
        <v>4811</v>
      </c>
      <c r="L444" s="115" t="s">
        <v>4824</v>
      </c>
      <c r="M444" s="115" t="s">
        <v>4825</v>
      </c>
      <c r="N444" s="115" t="s">
        <v>115</v>
      </c>
      <c r="O444" s="115" t="s">
        <v>116</v>
      </c>
      <c r="P444" s="115" t="s">
        <v>4813</v>
      </c>
      <c r="Q444" s="115" t="s">
        <v>4814</v>
      </c>
      <c r="R444" s="115" t="s">
        <v>561</v>
      </c>
      <c r="S444" s="115" t="s">
        <v>4815</v>
      </c>
      <c r="T444" s="115" t="s">
        <v>1137</v>
      </c>
      <c r="U444" s="115" t="s">
        <v>4816</v>
      </c>
      <c r="V444" s="115" t="s">
        <v>4817</v>
      </c>
      <c r="W444" s="115" t="s">
        <v>530</v>
      </c>
      <c r="X444" s="115" t="s">
        <v>247</v>
      </c>
      <c r="Y444" s="115" t="s">
        <v>126</v>
      </c>
      <c r="Z444" s="117">
        <v>1</v>
      </c>
      <c r="AA444" s="115" t="s">
        <v>127</v>
      </c>
      <c r="AB444" s="115" t="s">
        <v>4313</v>
      </c>
      <c r="AC444" s="117">
        <v>1</v>
      </c>
      <c r="AD444" s="117">
        <v>0</v>
      </c>
      <c r="AE444" s="117">
        <v>0</v>
      </c>
      <c r="AF444" s="117">
        <v>0</v>
      </c>
      <c r="AG444" s="118" t="s">
        <v>4826</v>
      </c>
      <c r="AH444" s="118"/>
      <c r="AI444" s="118"/>
      <c r="AJ444" s="115"/>
      <c r="AK444" s="115"/>
      <c r="AL444" s="115"/>
      <c r="AM444" s="116">
        <v>1</v>
      </c>
      <c r="AN444" s="119">
        <v>1</v>
      </c>
      <c r="AO444" s="120" t="s">
        <v>135</v>
      </c>
      <c r="AP444" s="116"/>
      <c r="AQ444" s="119"/>
      <c r="AR444" s="120"/>
      <c r="AS444" s="116"/>
      <c r="AT444" s="121"/>
      <c r="AU444" s="120"/>
      <c r="AV444" s="117">
        <v>1</v>
      </c>
      <c r="AW444" s="121">
        <v>1</v>
      </c>
      <c r="AX444" s="120" t="s">
        <v>135</v>
      </c>
      <c r="AY444" s="122">
        <v>0</v>
      </c>
      <c r="AZ444" s="122">
        <v>0</v>
      </c>
      <c r="BA444" s="122">
        <v>0</v>
      </c>
      <c r="BB444" s="122">
        <v>0</v>
      </c>
      <c r="BC444" s="122">
        <v>0</v>
      </c>
      <c r="BD444" s="122">
        <v>0</v>
      </c>
      <c r="BE444" s="122">
        <v>0</v>
      </c>
      <c r="BF444" s="122">
        <v>0</v>
      </c>
      <c r="BG444" s="122">
        <v>0</v>
      </c>
      <c r="BH444" s="122">
        <v>0</v>
      </c>
      <c r="BI444" s="122">
        <v>0</v>
      </c>
      <c r="BJ444" s="122">
        <v>0</v>
      </c>
      <c r="BK444" s="122">
        <v>0</v>
      </c>
      <c r="BL444" s="122">
        <v>0</v>
      </c>
      <c r="BM444" s="122">
        <v>0</v>
      </c>
      <c r="BN444" s="122">
        <v>0</v>
      </c>
      <c r="BO444" s="122">
        <v>0</v>
      </c>
      <c r="BP444" s="122">
        <v>0</v>
      </c>
      <c r="BQ444" s="122">
        <v>0</v>
      </c>
      <c r="BR444" s="122">
        <v>0</v>
      </c>
      <c r="BS444" s="122">
        <v>0</v>
      </c>
      <c r="BT444" s="122">
        <v>0</v>
      </c>
      <c r="BU444" s="122">
        <v>20000000</v>
      </c>
      <c r="BV444" s="122">
        <v>0</v>
      </c>
      <c r="BW444" s="122">
        <v>0</v>
      </c>
      <c r="BX444" s="122">
        <v>0</v>
      </c>
      <c r="BY444" s="122">
        <v>0</v>
      </c>
      <c r="BZ444" s="122">
        <v>0</v>
      </c>
      <c r="CA444" s="122">
        <v>0</v>
      </c>
      <c r="CB444" s="122">
        <v>0</v>
      </c>
      <c r="CC444" s="122">
        <v>0</v>
      </c>
      <c r="CD444" s="122">
        <v>0</v>
      </c>
      <c r="CE444" s="122">
        <v>20000000</v>
      </c>
      <c r="CF444" s="122">
        <v>0</v>
      </c>
      <c r="CG444" s="122">
        <v>0</v>
      </c>
      <c r="CH444" s="122">
        <v>0</v>
      </c>
      <c r="CI444" s="122">
        <v>0</v>
      </c>
      <c r="CJ444" s="122">
        <v>0</v>
      </c>
      <c r="CK444" s="122">
        <v>0</v>
      </c>
      <c r="CL444" s="122">
        <v>0</v>
      </c>
      <c r="CM444" s="122">
        <v>0</v>
      </c>
      <c r="CN444" s="122">
        <v>0</v>
      </c>
      <c r="CO444" s="122">
        <v>0</v>
      </c>
      <c r="CP444" s="122">
        <v>0</v>
      </c>
      <c r="CQ444" s="122">
        <v>20000000</v>
      </c>
      <c r="CR444" s="115" t="s">
        <v>4827</v>
      </c>
      <c r="CS444" s="115" t="s">
        <v>4828</v>
      </c>
    </row>
    <row r="445" spans="1:97" ht="70.349999999999994" hidden="1" customHeight="1" x14ac:dyDescent="0.25">
      <c r="A445" s="114" t="s">
        <v>4829</v>
      </c>
      <c r="B445" s="115" t="s">
        <v>103</v>
      </c>
      <c r="C445" s="115" t="s">
        <v>4705</v>
      </c>
      <c r="D445" s="115" t="s">
        <v>4820</v>
      </c>
      <c r="E445" s="116" t="s">
        <v>4821</v>
      </c>
      <c r="F445" s="115" t="s">
        <v>107</v>
      </c>
      <c r="G445" s="115" t="s">
        <v>4807</v>
      </c>
      <c r="H445" s="115" t="s">
        <v>4808</v>
      </c>
      <c r="I445" s="116" t="s">
        <v>4822</v>
      </c>
      <c r="J445" s="115" t="s">
        <v>4823</v>
      </c>
      <c r="K445" s="115" t="s">
        <v>4811</v>
      </c>
      <c r="L445" s="115" t="s">
        <v>4824</v>
      </c>
      <c r="M445" s="115" t="s">
        <v>4825</v>
      </c>
      <c r="N445" s="115" t="s">
        <v>115</v>
      </c>
      <c r="O445" s="115" t="s">
        <v>116</v>
      </c>
      <c r="P445" s="115" t="s">
        <v>4813</v>
      </c>
      <c r="Q445" s="115" t="s">
        <v>4814</v>
      </c>
      <c r="R445" s="115" t="s">
        <v>4830</v>
      </c>
      <c r="S445" s="115" t="s">
        <v>4831</v>
      </c>
      <c r="T445" s="115" t="s">
        <v>4832</v>
      </c>
      <c r="U445" s="115" t="s">
        <v>4833</v>
      </c>
      <c r="V445" s="115" t="s">
        <v>4834</v>
      </c>
      <c r="W445" s="115" t="s">
        <v>336</v>
      </c>
      <c r="X445" s="115" t="s">
        <v>125</v>
      </c>
      <c r="Y445" s="115" t="s">
        <v>126</v>
      </c>
      <c r="Z445" s="117">
        <v>2</v>
      </c>
      <c r="AA445" s="115" t="s">
        <v>127</v>
      </c>
      <c r="AB445" s="115" t="s">
        <v>4313</v>
      </c>
      <c r="AC445" s="117">
        <v>0</v>
      </c>
      <c r="AD445" s="117">
        <v>0</v>
      </c>
      <c r="AE445" s="117">
        <v>1</v>
      </c>
      <c r="AF445" s="117">
        <v>1</v>
      </c>
      <c r="AG445" s="118"/>
      <c r="AH445" s="118"/>
      <c r="AI445" s="118"/>
      <c r="AJ445" s="115" t="s">
        <v>4835</v>
      </c>
      <c r="AK445" s="115"/>
      <c r="AL445" s="115" t="s">
        <v>4836</v>
      </c>
      <c r="AM445" s="116"/>
      <c r="AN445" s="119"/>
      <c r="AO445" s="120"/>
      <c r="AP445" s="116"/>
      <c r="AQ445" s="119"/>
      <c r="AR445" s="120"/>
      <c r="AS445" s="116"/>
      <c r="AT445" s="121">
        <v>0</v>
      </c>
      <c r="AU445" s="120" t="s">
        <v>175</v>
      </c>
      <c r="AV445" s="117">
        <v>0</v>
      </c>
      <c r="AW445" s="121">
        <v>0</v>
      </c>
      <c r="AX445" s="120" t="s">
        <v>175</v>
      </c>
      <c r="AY445" s="122">
        <v>50000000</v>
      </c>
      <c r="AZ445" s="122">
        <v>0</v>
      </c>
      <c r="BA445" s="122">
        <v>0</v>
      </c>
      <c r="BB445" s="122">
        <v>0</v>
      </c>
      <c r="BC445" s="122">
        <v>0</v>
      </c>
      <c r="BD445" s="122">
        <v>0</v>
      </c>
      <c r="BE445" s="122">
        <v>0</v>
      </c>
      <c r="BF445" s="122">
        <v>0</v>
      </c>
      <c r="BG445" s="122">
        <v>0</v>
      </c>
      <c r="BH445" s="122">
        <v>0</v>
      </c>
      <c r="BI445" s="122">
        <v>50000000</v>
      </c>
      <c r="BJ445" s="122">
        <v>0</v>
      </c>
      <c r="BK445" s="122">
        <v>0</v>
      </c>
      <c r="BL445" s="122">
        <v>0</v>
      </c>
      <c r="BM445" s="122">
        <v>0</v>
      </c>
      <c r="BN445" s="122">
        <v>0</v>
      </c>
      <c r="BO445" s="122">
        <v>0</v>
      </c>
      <c r="BP445" s="122">
        <v>0</v>
      </c>
      <c r="BQ445" s="122">
        <v>0</v>
      </c>
      <c r="BR445" s="122">
        <v>0</v>
      </c>
      <c r="BS445" s="122">
        <v>0</v>
      </c>
      <c r="BT445" s="122">
        <v>0</v>
      </c>
      <c r="BU445" s="122">
        <v>0</v>
      </c>
      <c r="BV445" s="122">
        <v>0</v>
      </c>
      <c r="BW445" s="122">
        <v>0</v>
      </c>
      <c r="BX445" s="122">
        <v>0</v>
      </c>
      <c r="BY445" s="122">
        <v>0</v>
      </c>
      <c r="BZ445" s="122">
        <v>0</v>
      </c>
      <c r="CA445" s="122">
        <v>0</v>
      </c>
      <c r="CB445" s="122">
        <v>0</v>
      </c>
      <c r="CC445" s="122">
        <v>0</v>
      </c>
      <c r="CD445" s="122">
        <v>0</v>
      </c>
      <c r="CE445" s="122">
        <v>0</v>
      </c>
      <c r="CF445" s="122">
        <v>0</v>
      </c>
      <c r="CG445" s="122">
        <v>0</v>
      </c>
      <c r="CH445" s="122">
        <v>0</v>
      </c>
      <c r="CI445" s="122">
        <v>0</v>
      </c>
      <c r="CJ445" s="122">
        <v>0</v>
      </c>
      <c r="CK445" s="122">
        <v>0</v>
      </c>
      <c r="CL445" s="122">
        <v>0</v>
      </c>
      <c r="CM445" s="122">
        <v>0</v>
      </c>
      <c r="CN445" s="122">
        <v>0</v>
      </c>
      <c r="CO445" s="122">
        <v>0</v>
      </c>
      <c r="CP445" s="122">
        <v>0</v>
      </c>
      <c r="CQ445" s="122">
        <v>50000000</v>
      </c>
      <c r="CR445" s="115"/>
      <c r="CS445" s="115" t="s">
        <v>4837</v>
      </c>
    </row>
    <row r="446" spans="1:97" ht="70.349999999999994" hidden="1" customHeight="1" x14ac:dyDescent="0.25">
      <c r="A446" s="114" t="s">
        <v>4838</v>
      </c>
      <c r="B446" s="115" t="s">
        <v>139</v>
      </c>
      <c r="C446" s="115" t="s">
        <v>4705</v>
      </c>
      <c r="D446" s="115" t="s">
        <v>4820</v>
      </c>
      <c r="E446" s="116" t="s">
        <v>4821</v>
      </c>
      <c r="F446" s="115" t="s">
        <v>107</v>
      </c>
      <c r="G446" s="115" t="s">
        <v>4807</v>
      </c>
      <c r="H446" s="115" t="s">
        <v>4808</v>
      </c>
      <c r="I446" s="116" t="s">
        <v>4822</v>
      </c>
      <c r="J446" s="115" t="s">
        <v>4823</v>
      </c>
      <c r="K446" s="115" t="s">
        <v>4811</v>
      </c>
      <c r="L446" s="115" t="s">
        <v>4824</v>
      </c>
      <c r="M446" s="115" t="s">
        <v>4825</v>
      </c>
      <c r="N446" s="115" t="s">
        <v>115</v>
      </c>
      <c r="O446" s="115" t="s">
        <v>116</v>
      </c>
      <c r="P446" s="115" t="s">
        <v>4813</v>
      </c>
      <c r="Q446" s="115" t="s">
        <v>4814</v>
      </c>
      <c r="R446" s="115" t="s">
        <v>4839</v>
      </c>
      <c r="S446" s="115" t="s">
        <v>4840</v>
      </c>
      <c r="T446" s="115" t="s">
        <v>4841</v>
      </c>
      <c r="U446" s="115" t="s">
        <v>4842</v>
      </c>
      <c r="V446" s="115" t="s">
        <v>4843</v>
      </c>
      <c r="W446" s="115" t="s">
        <v>149</v>
      </c>
      <c r="X446" s="115" t="s">
        <v>125</v>
      </c>
      <c r="Y446" s="115" t="s">
        <v>126</v>
      </c>
      <c r="Z446" s="117">
        <v>50</v>
      </c>
      <c r="AA446" s="115" t="s">
        <v>127</v>
      </c>
      <c r="AB446" s="115" t="s">
        <v>4313</v>
      </c>
      <c r="AC446" s="117">
        <v>12</v>
      </c>
      <c r="AD446" s="117">
        <v>12</v>
      </c>
      <c r="AE446" s="117">
        <v>12</v>
      </c>
      <c r="AF446" s="117">
        <v>14</v>
      </c>
      <c r="AG446" s="118" t="s">
        <v>4844</v>
      </c>
      <c r="AH446" s="118" t="s">
        <v>4845</v>
      </c>
      <c r="AI446" s="118" t="s">
        <v>4846</v>
      </c>
      <c r="AJ446" s="115" t="s">
        <v>4847</v>
      </c>
      <c r="AK446" s="115"/>
      <c r="AL446" s="115" t="s">
        <v>4848</v>
      </c>
      <c r="AM446" s="116">
        <v>166</v>
      </c>
      <c r="AN446" s="119">
        <v>1</v>
      </c>
      <c r="AO446" s="120" t="s">
        <v>135</v>
      </c>
      <c r="AP446" s="116">
        <v>196</v>
      </c>
      <c r="AQ446" s="119">
        <v>1</v>
      </c>
      <c r="AR446" s="120" t="s">
        <v>135</v>
      </c>
      <c r="AS446" s="116"/>
      <c r="AT446" s="121">
        <v>1</v>
      </c>
      <c r="AU446" s="120" t="s">
        <v>135</v>
      </c>
      <c r="AV446" s="117">
        <v>362</v>
      </c>
      <c r="AW446" s="121">
        <v>1</v>
      </c>
      <c r="AX446" s="120" t="s">
        <v>135</v>
      </c>
      <c r="AY446" s="122">
        <v>0</v>
      </c>
      <c r="AZ446" s="122">
        <v>0</v>
      </c>
      <c r="BA446" s="122">
        <v>0</v>
      </c>
      <c r="BB446" s="122">
        <v>0</v>
      </c>
      <c r="BC446" s="122">
        <v>0</v>
      </c>
      <c r="BD446" s="122">
        <v>0</v>
      </c>
      <c r="BE446" s="122">
        <v>0</v>
      </c>
      <c r="BF446" s="122">
        <v>0</v>
      </c>
      <c r="BG446" s="122">
        <v>0</v>
      </c>
      <c r="BH446" s="122">
        <v>0</v>
      </c>
      <c r="BI446" s="122">
        <v>0</v>
      </c>
      <c r="BJ446" s="122">
        <v>200500000</v>
      </c>
      <c r="BK446" s="122">
        <v>0</v>
      </c>
      <c r="BL446" s="122">
        <v>0</v>
      </c>
      <c r="BM446" s="122">
        <v>0</v>
      </c>
      <c r="BN446" s="122">
        <v>0</v>
      </c>
      <c r="BO446" s="122">
        <v>0</v>
      </c>
      <c r="BP446" s="122">
        <v>0</v>
      </c>
      <c r="BQ446" s="122">
        <v>0</v>
      </c>
      <c r="BR446" s="122">
        <v>0</v>
      </c>
      <c r="BS446" s="122">
        <v>0</v>
      </c>
      <c r="BT446" s="122">
        <v>200500000</v>
      </c>
      <c r="BU446" s="122">
        <v>0</v>
      </c>
      <c r="BV446" s="122">
        <v>0</v>
      </c>
      <c r="BW446" s="122">
        <v>0</v>
      </c>
      <c r="BX446" s="122">
        <v>0</v>
      </c>
      <c r="BY446" s="122">
        <v>0</v>
      </c>
      <c r="BZ446" s="122">
        <v>0</v>
      </c>
      <c r="CA446" s="122">
        <v>0</v>
      </c>
      <c r="CB446" s="122">
        <v>0</v>
      </c>
      <c r="CC446" s="122">
        <v>0</v>
      </c>
      <c r="CD446" s="122">
        <v>0</v>
      </c>
      <c r="CE446" s="122">
        <v>0</v>
      </c>
      <c r="CF446" s="122">
        <v>0</v>
      </c>
      <c r="CG446" s="122">
        <v>0</v>
      </c>
      <c r="CH446" s="122">
        <v>0</v>
      </c>
      <c r="CI446" s="122">
        <v>0</v>
      </c>
      <c r="CJ446" s="122">
        <v>0</v>
      </c>
      <c r="CK446" s="122">
        <v>0</v>
      </c>
      <c r="CL446" s="122">
        <v>0</v>
      </c>
      <c r="CM446" s="122">
        <v>0</v>
      </c>
      <c r="CN446" s="122">
        <v>0</v>
      </c>
      <c r="CO446" s="122">
        <v>0</v>
      </c>
      <c r="CP446" s="122">
        <v>0</v>
      </c>
      <c r="CQ446" s="122">
        <v>200500000</v>
      </c>
      <c r="CR446" s="115" t="s">
        <v>4849</v>
      </c>
      <c r="CS446" s="115" t="s">
        <v>4837</v>
      </c>
    </row>
    <row r="447" spans="1:97" ht="70.349999999999994" hidden="1" customHeight="1" x14ac:dyDescent="0.25">
      <c r="A447" s="114" t="s">
        <v>4850</v>
      </c>
      <c r="B447" s="115" t="s">
        <v>179</v>
      </c>
      <c r="C447" s="115" t="s">
        <v>4705</v>
      </c>
      <c r="D447" s="115" t="s">
        <v>4820</v>
      </c>
      <c r="E447" s="116" t="s">
        <v>4821</v>
      </c>
      <c r="F447" s="115" t="s">
        <v>107</v>
      </c>
      <c r="G447" s="115" t="s">
        <v>4807</v>
      </c>
      <c r="H447" s="115" t="s">
        <v>4808</v>
      </c>
      <c r="I447" s="116" t="s">
        <v>4822</v>
      </c>
      <c r="J447" s="115" t="s">
        <v>4823</v>
      </c>
      <c r="K447" s="115" t="s">
        <v>4811</v>
      </c>
      <c r="L447" s="115" t="s">
        <v>4824</v>
      </c>
      <c r="M447" s="115" t="s">
        <v>4825</v>
      </c>
      <c r="N447" s="115" t="s">
        <v>115</v>
      </c>
      <c r="O447" s="115" t="s">
        <v>116</v>
      </c>
      <c r="P447" s="115" t="s">
        <v>4813</v>
      </c>
      <c r="Q447" s="115" t="s">
        <v>4814</v>
      </c>
      <c r="R447" s="115" t="s">
        <v>4851</v>
      </c>
      <c r="S447" s="115" t="s">
        <v>4852</v>
      </c>
      <c r="T447" s="115" t="s">
        <v>4853</v>
      </c>
      <c r="U447" s="115" t="s">
        <v>4854</v>
      </c>
      <c r="V447" s="115" t="s">
        <v>4855</v>
      </c>
      <c r="W447" s="115" t="s">
        <v>2940</v>
      </c>
      <c r="X447" s="115" t="s">
        <v>125</v>
      </c>
      <c r="Y447" s="115" t="s">
        <v>126</v>
      </c>
      <c r="Z447" s="117">
        <v>50</v>
      </c>
      <c r="AA447" s="115" t="s">
        <v>127</v>
      </c>
      <c r="AB447" s="115" t="s">
        <v>4313</v>
      </c>
      <c r="AC447" s="117">
        <v>0</v>
      </c>
      <c r="AD447" s="117">
        <v>24</v>
      </c>
      <c r="AE447" s="117">
        <v>12</v>
      </c>
      <c r="AF447" s="117">
        <v>14</v>
      </c>
      <c r="AG447" s="118"/>
      <c r="AH447" s="118" t="s">
        <v>4856</v>
      </c>
      <c r="AI447" s="118" t="s">
        <v>4857</v>
      </c>
      <c r="AJ447" s="115" t="s">
        <v>4858</v>
      </c>
      <c r="AK447" s="115"/>
      <c r="AL447" s="115" t="s">
        <v>4859</v>
      </c>
      <c r="AM447" s="116"/>
      <c r="AN447" s="119"/>
      <c r="AO447" s="120"/>
      <c r="AP447" s="116">
        <v>15</v>
      </c>
      <c r="AQ447" s="119">
        <v>0.625</v>
      </c>
      <c r="AR447" s="120" t="s">
        <v>174</v>
      </c>
      <c r="AS447" s="116"/>
      <c r="AT447" s="121">
        <v>0</v>
      </c>
      <c r="AU447" s="120" t="s">
        <v>175</v>
      </c>
      <c r="AV447" s="117">
        <v>15</v>
      </c>
      <c r="AW447" s="121">
        <v>0.3</v>
      </c>
      <c r="AX447" s="120" t="s">
        <v>235</v>
      </c>
      <c r="AY447" s="122">
        <v>40000000</v>
      </c>
      <c r="AZ447" s="122">
        <v>0</v>
      </c>
      <c r="BA447" s="122">
        <v>0</v>
      </c>
      <c r="BB447" s="122">
        <v>0</v>
      </c>
      <c r="BC447" s="122">
        <v>0</v>
      </c>
      <c r="BD447" s="122">
        <v>0</v>
      </c>
      <c r="BE447" s="122">
        <v>0</v>
      </c>
      <c r="BF447" s="122">
        <v>0</v>
      </c>
      <c r="BG447" s="122">
        <v>0</v>
      </c>
      <c r="BH447" s="122">
        <v>0</v>
      </c>
      <c r="BI447" s="122">
        <v>40000000</v>
      </c>
      <c r="BJ447" s="122">
        <v>50000000</v>
      </c>
      <c r="BK447" s="122">
        <v>0</v>
      </c>
      <c r="BL447" s="122">
        <v>0</v>
      </c>
      <c r="BM447" s="122">
        <v>0</v>
      </c>
      <c r="BN447" s="122">
        <v>0</v>
      </c>
      <c r="BO447" s="122">
        <v>0</v>
      </c>
      <c r="BP447" s="122">
        <v>0</v>
      </c>
      <c r="BQ447" s="122">
        <v>0</v>
      </c>
      <c r="BR447" s="122">
        <v>0</v>
      </c>
      <c r="BS447" s="122">
        <v>0</v>
      </c>
      <c r="BT447" s="122">
        <v>50000000</v>
      </c>
      <c r="BU447" s="122">
        <v>0</v>
      </c>
      <c r="BV447" s="122">
        <v>0</v>
      </c>
      <c r="BW447" s="122">
        <v>0</v>
      </c>
      <c r="BX447" s="122">
        <v>0</v>
      </c>
      <c r="BY447" s="122">
        <v>0</v>
      </c>
      <c r="BZ447" s="122">
        <v>0</v>
      </c>
      <c r="CA447" s="122">
        <v>0</v>
      </c>
      <c r="CB447" s="122">
        <v>0</v>
      </c>
      <c r="CC447" s="122">
        <v>0</v>
      </c>
      <c r="CD447" s="122">
        <v>0</v>
      </c>
      <c r="CE447" s="122">
        <v>0</v>
      </c>
      <c r="CF447" s="122">
        <v>0</v>
      </c>
      <c r="CG447" s="122">
        <v>0</v>
      </c>
      <c r="CH447" s="122">
        <v>0</v>
      </c>
      <c r="CI447" s="122">
        <v>0</v>
      </c>
      <c r="CJ447" s="122">
        <v>0</v>
      </c>
      <c r="CK447" s="122">
        <v>0</v>
      </c>
      <c r="CL447" s="122">
        <v>0</v>
      </c>
      <c r="CM447" s="122">
        <v>0</v>
      </c>
      <c r="CN447" s="122">
        <v>0</v>
      </c>
      <c r="CO447" s="122">
        <v>0</v>
      </c>
      <c r="CP447" s="122">
        <v>0</v>
      </c>
      <c r="CQ447" s="122">
        <v>90000000</v>
      </c>
      <c r="CR447" s="115"/>
      <c r="CS447" s="115" t="s">
        <v>4837</v>
      </c>
    </row>
    <row r="448" spans="1:97" ht="70.349999999999994" hidden="1" customHeight="1" x14ac:dyDescent="0.25">
      <c r="A448" s="114" t="s">
        <v>4860</v>
      </c>
      <c r="B448" s="115" t="s">
        <v>254</v>
      </c>
      <c r="C448" s="115" t="s">
        <v>4705</v>
      </c>
      <c r="D448" s="115" t="s">
        <v>4820</v>
      </c>
      <c r="E448" s="116" t="s">
        <v>4821</v>
      </c>
      <c r="F448" s="115" t="s">
        <v>107</v>
      </c>
      <c r="G448" s="115" t="s">
        <v>4807</v>
      </c>
      <c r="H448" s="115" t="s">
        <v>4808</v>
      </c>
      <c r="I448" s="116" t="s">
        <v>4822</v>
      </c>
      <c r="J448" s="115" t="s">
        <v>4823</v>
      </c>
      <c r="K448" s="115" t="s">
        <v>4811</v>
      </c>
      <c r="L448" s="115" t="s">
        <v>4824</v>
      </c>
      <c r="M448" s="115" t="s">
        <v>4825</v>
      </c>
      <c r="N448" s="115" t="s">
        <v>115</v>
      </c>
      <c r="O448" s="115" t="s">
        <v>116</v>
      </c>
      <c r="P448" s="115" t="s">
        <v>4813</v>
      </c>
      <c r="Q448" s="115" t="s">
        <v>4814</v>
      </c>
      <c r="R448" s="115" t="s">
        <v>4861</v>
      </c>
      <c r="S448" s="115" t="s">
        <v>4862</v>
      </c>
      <c r="T448" s="115" t="s">
        <v>4863</v>
      </c>
      <c r="U448" s="115" t="s">
        <v>4864</v>
      </c>
      <c r="V448" s="115" t="s">
        <v>4865</v>
      </c>
      <c r="W448" s="115" t="s">
        <v>4866</v>
      </c>
      <c r="X448" s="115" t="s">
        <v>125</v>
      </c>
      <c r="Y448" s="115" t="s">
        <v>107</v>
      </c>
      <c r="Z448" s="117">
        <v>1</v>
      </c>
      <c r="AA448" s="115" t="s">
        <v>186</v>
      </c>
      <c r="AB448" s="115" t="s">
        <v>4313</v>
      </c>
      <c r="AC448" s="117">
        <v>1</v>
      </c>
      <c r="AD448" s="117">
        <v>1</v>
      </c>
      <c r="AE448" s="117">
        <v>1</v>
      </c>
      <c r="AF448" s="117">
        <v>1</v>
      </c>
      <c r="AG448" s="118" t="s">
        <v>4867</v>
      </c>
      <c r="AH448" s="118" t="s">
        <v>4868</v>
      </c>
      <c r="AI448" s="118" t="s">
        <v>4869</v>
      </c>
      <c r="AJ448" s="115"/>
      <c r="AK448" s="115"/>
      <c r="AL448" s="115"/>
      <c r="AM448" s="116">
        <v>1</v>
      </c>
      <c r="AN448" s="119">
        <v>1</v>
      </c>
      <c r="AO448" s="120" t="s">
        <v>135</v>
      </c>
      <c r="AP448" s="116">
        <v>1</v>
      </c>
      <c r="AQ448" s="119">
        <v>1</v>
      </c>
      <c r="AR448" s="120" t="s">
        <v>135</v>
      </c>
      <c r="AS448" s="116"/>
      <c r="AT448" s="121">
        <v>0</v>
      </c>
      <c r="AU448" s="120" t="s">
        <v>175</v>
      </c>
      <c r="AV448" s="117">
        <v>2</v>
      </c>
      <c r="AW448" s="121">
        <v>1</v>
      </c>
      <c r="AX448" s="120" t="s">
        <v>135</v>
      </c>
      <c r="AY448" s="122">
        <v>203020050</v>
      </c>
      <c r="AZ448" s="122">
        <v>0</v>
      </c>
      <c r="BA448" s="122">
        <v>0</v>
      </c>
      <c r="BB448" s="122">
        <v>0</v>
      </c>
      <c r="BC448" s="122">
        <v>0</v>
      </c>
      <c r="BD448" s="122">
        <v>0</v>
      </c>
      <c r="BE448" s="122">
        <v>0</v>
      </c>
      <c r="BF448" s="122">
        <v>0</v>
      </c>
      <c r="BG448" s="122">
        <v>0</v>
      </c>
      <c r="BH448" s="122">
        <v>0</v>
      </c>
      <c r="BI448" s="122">
        <v>203020050</v>
      </c>
      <c r="BJ448" s="122">
        <v>120000000</v>
      </c>
      <c r="BK448" s="122">
        <v>0</v>
      </c>
      <c r="BL448" s="122">
        <v>0</v>
      </c>
      <c r="BM448" s="122">
        <v>0</v>
      </c>
      <c r="BN448" s="122">
        <v>0</v>
      </c>
      <c r="BO448" s="122">
        <v>0</v>
      </c>
      <c r="BP448" s="122">
        <v>0</v>
      </c>
      <c r="BQ448" s="122">
        <v>0</v>
      </c>
      <c r="BR448" s="122">
        <v>0</v>
      </c>
      <c r="BS448" s="122">
        <v>0</v>
      </c>
      <c r="BT448" s="122">
        <v>120000000</v>
      </c>
      <c r="BU448" s="122">
        <v>100000000</v>
      </c>
      <c r="BV448" s="122">
        <v>0</v>
      </c>
      <c r="BW448" s="122">
        <v>0</v>
      </c>
      <c r="BX448" s="122">
        <v>0</v>
      </c>
      <c r="BY448" s="122">
        <v>0</v>
      </c>
      <c r="BZ448" s="122">
        <v>0</v>
      </c>
      <c r="CA448" s="122">
        <v>0</v>
      </c>
      <c r="CB448" s="122">
        <v>0</v>
      </c>
      <c r="CC448" s="122">
        <v>0</v>
      </c>
      <c r="CD448" s="122">
        <v>0</v>
      </c>
      <c r="CE448" s="122">
        <v>100000000</v>
      </c>
      <c r="CF448" s="122">
        <v>0</v>
      </c>
      <c r="CG448" s="122">
        <v>0</v>
      </c>
      <c r="CH448" s="122">
        <v>0</v>
      </c>
      <c r="CI448" s="122">
        <v>0</v>
      </c>
      <c r="CJ448" s="122">
        <v>0</v>
      </c>
      <c r="CK448" s="122">
        <v>0</v>
      </c>
      <c r="CL448" s="122">
        <v>0</v>
      </c>
      <c r="CM448" s="122">
        <v>0</v>
      </c>
      <c r="CN448" s="122">
        <v>0</v>
      </c>
      <c r="CO448" s="122">
        <v>0</v>
      </c>
      <c r="CP448" s="122">
        <v>0</v>
      </c>
      <c r="CQ448" s="122">
        <v>423020049.99999988</v>
      </c>
      <c r="CR448" s="115" t="s">
        <v>4870</v>
      </c>
      <c r="CS448" s="115" t="s">
        <v>4837</v>
      </c>
    </row>
    <row r="449" spans="1:97" ht="70.349999999999994" hidden="1" customHeight="1" x14ac:dyDescent="0.25">
      <c r="A449" s="114" t="s">
        <v>4871</v>
      </c>
      <c r="B449" s="115" t="s">
        <v>374</v>
      </c>
      <c r="C449" s="115" t="s">
        <v>4705</v>
      </c>
      <c r="D449" s="115" t="s">
        <v>4820</v>
      </c>
      <c r="E449" s="116" t="s">
        <v>4821</v>
      </c>
      <c r="F449" s="115" t="s">
        <v>107</v>
      </c>
      <c r="G449" s="115" t="s">
        <v>4807</v>
      </c>
      <c r="H449" s="115" t="s">
        <v>4808</v>
      </c>
      <c r="I449" s="116" t="s">
        <v>4822</v>
      </c>
      <c r="J449" s="115" t="s">
        <v>4823</v>
      </c>
      <c r="K449" s="115" t="s">
        <v>4811</v>
      </c>
      <c r="L449" s="115" t="s">
        <v>4824</v>
      </c>
      <c r="M449" s="115" t="s">
        <v>4825</v>
      </c>
      <c r="N449" s="115" t="s">
        <v>115</v>
      </c>
      <c r="O449" s="115" t="s">
        <v>116</v>
      </c>
      <c r="P449" s="115" t="s">
        <v>4813</v>
      </c>
      <c r="Q449" s="115" t="s">
        <v>4814</v>
      </c>
      <c r="R449" s="115" t="s">
        <v>4872</v>
      </c>
      <c r="S449" s="115" t="s">
        <v>4873</v>
      </c>
      <c r="T449" s="115" t="s">
        <v>4874</v>
      </c>
      <c r="U449" s="115" t="s">
        <v>4875</v>
      </c>
      <c r="V449" s="115" t="s">
        <v>4876</v>
      </c>
      <c r="W449" s="115" t="s">
        <v>2940</v>
      </c>
      <c r="X449" s="115" t="s">
        <v>125</v>
      </c>
      <c r="Y449" s="115" t="s">
        <v>126</v>
      </c>
      <c r="Z449" s="117">
        <v>120</v>
      </c>
      <c r="AA449" s="115" t="s">
        <v>127</v>
      </c>
      <c r="AB449" s="115" t="s">
        <v>4313</v>
      </c>
      <c r="AC449" s="117">
        <v>0</v>
      </c>
      <c r="AD449" s="117">
        <v>50</v>
      </c>
      <c r="AE449" s="117">
        <v>50</v>
      </c>
      <c r="AF449" s="117">
        <v>20</v>
      </c>
      <c r="AG449" s="118"/>
      <c r="AH449" s="118" t="s">
        <v>4877</v>
      </c>
      <c r="AI449" s="118" t="s">
        <v>4878</v>
      </c>
      <c r="AJ449" s="115" t="s">
        <v>4879</v>
      </c>
      <c r="AK449" s="115"/>
      <c r="AL449" s="115" t="s">
        <v>4880</v>
      </c>
      <c r="AM449" s="116"/>
      <c r="AN449" s="119"/>
      <c r="AO449" s="120"/>
      <c r="AP449" s="116">
        <v>163</v>
      </c>
      <c r="AQ449" s="119">
        <v>1</v>
      </c>
      <c r="AR449" s="120" t="s">
        <v>135</v>
      </c>
      <c r="AS449" s="116"/>
      <c r="AT449" s="121">
        <v>1</v>
      </c>
      <c r="AU449" s="120" t="s">
        <v>135</v>
      </c>
      <c r="AV449" s="117">
        <v>163</v>
      </c>
      <c r="AW449" s="121">
        <v>1</v>
      </c>
      <c r="AX449" s="120" t="s">
        <v>135</v>
      </c>
      <c r="AY449" s="122">
        <v>120000000</v>
      </c>
      <c r="AZ449" s="122">
        <v>0</v>
      </c>
      <c r="BA449" s="122">
        <v>0</v>
      </c>
      <c r="BB449" s="122">
        <v>0</v>
      </c>
      <c r="BC449" s="122">
        <v>0</v>
      </c>
      <c r="BD449" s="122">
        <v>0</v>
      </c>
      <c r="BE449" s="122">
        <v>0</v>
      </c>
      <c r="BF449" s="122">
        <v>0</v>
      </c>
      <c r="BG449" s="122">
        <v>0</v>
      </c>
      <c r="BH449" s="122">
        <v>0</v>
      </c>
      <c r="BI449" s="122">
        <v>120000000</v>
      </c>
      <c r="BJ449" s="122">
        <v>0</v>
      </c>
      <c r="BK449" s="122">
        <v>0</v>
      </c>
      <c r="BL449" s="122">
        <v>0</v>
      </c>
      <c r="BM449" s="122">
        <v>0</v>
      </c>
      <c r="BN449" s="122">
        <v>0</v>
      </c>
      <c r="BO449" s="122">
        <v>0</v>
      </c>
      <c r="BP449" s="122">
        <v>0</v>
      </c>
      <c r="BQ449" s="122">
        <v>0</v>
      </c>
      <c r="BR449" s="122">
        <v>0</v>
      </c>
      <c r="BS449" s="122">
        <v>0</v>
      </c>
      <c r="BT449" s="122">
        <v>0</v>
      </c>
      <c r="BU449" s="122">
        <v>90000000</v>
      </c>
      <c r="BV449" s="122">
        <v>0</v>
      </c>
      <c r="BW449" s="122">
        <v>0</v>
      </c>
      <c r="BX449" s="122">
        <v>0</v>
      </c>
      <c r="BY449" s="122">
        <v>0</v>
      </c>
      <c r="BZ449" s="122">
        <v>0</v>
      </c>
      <c r="CA449" s="122">
        <v>0</v>
      </c>
      <c r="CB449" s="122">
        <v>0</v>
      </c>
      <c r="CC449" s="122">
        <v>0</v>
      </c>
      <c r="CD449" s="122">
        <v>0</v>
      </c>
      <c r="CE449" s="122">
        <v>90000000</v>
      </c>
      <c r="CF449" s="122">
        <v>0</v>
      </c>
      <c r="CG449" s="122">
        <v>0</v>
      </c>
      <c r="CH449" s="122">
        <v>0</v>
      </c>
      <c r="CI449" s="122">
        <v>0</v>
      </c>
      <c r="CJ449" s="122">
        <v>0</v>
      </c>
      <c r="CK449" s="122">
        <v>0</v>
      </c>
      <c r="CL449" s="122">
        <v>0</v>
      </c>
      <c r="CM449" s="122">
        <v>0</v>
      </c>
      <c r="CN449" s="122">
        <v>0</v>
      </c>
      <c r="CO449" s="122">
        <v>0</v>
      </c>
      <c r="CP449" s="122">
        <v>0</v>
      </c>
      <c r="CQ449" s="122">
        <v>210000000</v>
      </c>
      <c r="CR449" s="115"/>
      <c r="CS449" s="115" t="s">
        <v>4837</v>
      </c>
    </row>
    <row r="450" spans="1:97" ht="70.349999999999994" hidden="1" customHeight="1" x14ac:dyDescent="0.25">
      <c r="A450" s="114" t="s">
        <v>4881</v>
      </c>
      <c r="B450" s="115" t="s">
        <v>444</v>
      </c>
      <c r="C450" s="115" t="s">
        <v>4705</v>
      </c>
      <c r="D450" s="115" t="s">
        <v>4820</v>
      </c>
      <c r="E450" s="116" t="s">
        <v>4821</v>
      </c>
      <c r="F450" s="115" t="s">
        <v>107</v>
      </c>
      <c r="G450" s="115" t="s">
        <v>4807</v>
      </c>
      <c r="H450" s="115" t="s">
        <v>4808</v>
      </c>
      <c r="I450" s="116" t="s">
        <v>4822</v>
      </c>
      <c r="J450" s="115" t="s">
        <v>4823</v>
      </c>
      <c r="K450" s="115" t="s">
        <v>4811</v>
      </c>
      <c r="L450" s="115" t="s">
        <v>4824</v>
      </c>
      <c r="M450" s="115" t="s">
        <v>4825</v>
      </c>
      <c r="N450" s="115" t="s">
        <v>115</v>
      </c>
      <c r="O450" s="115" t="s">
        <v>116</v>
      </c>
      <c r="P450" s="115" t="s">
        <v>4813</v>
      </c>
      <c r="Q450" s="115" t="s">
        <v>4814</v>
      </c>
      <c r="R450" s="115" t="s">
        <v>4882</v>
      </c>
      <c r="S450" s="115" t="s">
        <v>4883</v>
      </c>
      <c r="T450" s="115" t="s">
        <v>4884</v>
      </c>
      <c r="U450" s="115" t="s">
        <v>4885</v>
      </c>
      <c r="V450" s="115" t="s">
        <v>4886</v>
      </c>
      <c r="W450" s="115" t="s">
        <v>4887</v>
      </c>
      <c r="X450" s="115" t="s">
        <v>125</v>
      </c>
      <c r="Y450" s="115" t="s">
        <v>126</v>
      </c>
      <c r="Z450" s="117">
        <v>360594</v>
      </c>
      <c r="AA450" s="115" t="s">
        <v>127</v>
      </c>
      <c r="AB450" s="115" t="s">
        <v>4313</v>
      </c>
      <c r="AC450" s="117">
        <v>0</v>
      </c>
      <c r="AD450" s="117">
        <v>120198</v>
      </c>
      <c r="AE450" s="117">
        <v>120198</v>
      </c>
      <c r="AF450" s="117">
        <v>120198</v>
      </c>
      <c r="AG450" s="118"/>
      <c r="AH450" s="118" t="s">
        <v>4888</v>
      </c>
      <c r="AI450" s="118"/>
      <c r="AJ450" s="115" t="s">
        <v>4889</v>
      </c>
      <c r="AK450" s="115"/>
      <c r="AL450" s="115"/>
      <c r="AM450" s="116"/>
      <c r="AN450" s="119"/>
      <c r="AO450" s="120"/>
      <c r="AP450" s="116">
        <v>0</v>
      </c>
      <c r="AQ450" s="119">
        <v>0</v>
      </c>
      <c r="AR450" s="120" t="s">
        <v>175</v>
      </c>
      <c r="AS450" s="116"/>
      <c r="AT450" s="121">
        <v>0</v>
      </c>
      <c r="AU450" s="120" t="s">
        <v>175</v>
      </c>
      <c r="AV450" s="117">
        <v>0</v>
      </c>
      <c r="AW450" s="121">
        <v>0</v>
      </c>
      <c r="AX450" s="120" t="s">
        <v>175</v>
      </c>
      <c r="AY450" s="122">
        <v>0</v>
      </c>
      <c r="AZ450" s="122">
        <v>0</v>
      </c>
      <c r="BA450" s="122">
        <v>0</v>
      </c>
      <c r="BB450" s="122">
        <v>0</v>
      </c>
      <c r="BC450" s="122">
        <v>0</v>
      </c>
      <c r="BD450" s="122">
        <v>0</v>
      </c>
      <c r="BE450" s="122">
        <v>0</v>
      </c>
      <c r="BF450" s="122">
        <v>0</v>
      </c>
      <c r="BG450" s="122">
        <v>0</v>
      </c>
      <c r="BH450" s="122">
        <v>0</v>
      </c>
      <c r="BI450" s="122">
        <v>0</v>
      </c>
      <c r="BJ450" s="122">
        <v>0</v>
      </c>
      <c r="BK450" s="122">
        <v>0</v>
      </c>
      <c r="BL450" s="122">
        <v>0</v>
      </c>
      <c r="BM450" s="122">
        <v>0</v>
      </c>
      <c r="BN450" s="122">
        <v>0</v>
      </c>
      <c r="BO450" s="122">
        <v>0</v>
      </c>
      <c r="BP450" s="122">
        <v>0</v>
      </c>
      <c r="BQ450" s="122">
        <v>0</v>
      </c>
      <c r="BR450" s="122">
        <v>0</v>
      </c>
      <c r="BS450" s="122">
        <v>0</v>
      </c>
      <c r="BT450" s="122">
        <v>0</v>
      </c>
      <c r="BU450" s="122">
        <v>295000000</v>
      </c>
      <c r="BV450" s="122">
        <v>0</v>
      </c>
      <c r="BW450" s="122">
        <v>0</v>
      </c>
      <c r="BX450" s="122">
        <v>0</v>
      </c>
      <c r="BY450" s="122">
        <v>0</v>
      </c>
      <c r="BZ450" s="122">
        <v>0</v>
      </c>
      <c r="CA450" s="122">
        <v>0</v>
      </c>
      <c r="CB450" s="122">
        <v>0</v>
      </c>
      <c r="CC450" s="122">
        <v>0</v>
      </c>
      <c r="CD450" s="122">
        <v>0</v>
      </c>
      <c r="CE450" s="122">
        <v>295000000</v>
      </c>
      <c r="CF450" s="122">
        <v>0</v>
      </c>
      <c r="CG450" s="122">
        <v>0</v>
      </c>
      <c r="CH450" s="122">
        <v>0</v>
      </c>
      <c r="CI450" s="122">
        <v>0</v>
      </c>
      <c r="CJ450" s="122">
        <v>0</v>
      </c>
      <c r="CK450" s="122">
        <v>0</v>
      </c>
      <c r="CL450" s="122">
        <v>0</v>
      </c>
      <c r="CM450" s="122">
        <v>0</v>
      </c>
      <c r="CN450" s="122">
        <v>0</v>
      </c>
      <c r="CO450" s="122">
        <v>0</v>
      </c>
      <c r="CP450" s="122">
        <v>0</v>
      </c>
      <c r="CQ450" s="122">
        <v>295000000</v>
      </c>
      <c r="CR450" s="115"/>
      <c r="CS450" s="115" t="s">
        <v>4890</v>
      </c>
    </row>
    <row r="451" spans="1:97" ht="70.349999999999994" hidden="1" customHeight="1" x14ac:dyDescent="0.25">
      <c r="A451" s="114" t="s">
        <v>4891</v>
      </c>
      <c r="B451" s="115" t="s">
        <v>463</v>
      </c>
      <c r="C451" s="115" t="s">
        <v>4705</v>
      </c>
      <c r="D451" s="115" t="s">
        <v>4820</v>
      </c>
      <c r="E451" s="116" t="s">
        <v>4821</v>
      </c>
      <c r="F451" s="115" t="s">
        <v>107</v>
      </c>
      <c r="G451" s="115" t="s">
        <v>4807</v>
      </c>
      <c r="H451" s="115" t="s">
        <v>4808</v>
      </c>
      <c r="I451" s="116" t="s">
        <v>4822</v>
      </c>
      <c r="J451" s="115" t="s">
        <v>4823</v>
      </c>
      <c r="K451" s="115" t="s">
        <v>4811</v>
      </c>
      <c r="L451" s="115" t="s">
        <v>4824</v>
      </c>
      <c r="M451" s="115" t="s">
        <v>4825</v>
      </c>
      <c r="N451" s="115" t="s">
        <v>4892</v>
      </c>
      <c r="O451" s="115" t="s">
        <v>446</v>
      </c>
      <c r="P451" s="115" t="s">
        <v>447</v>
      </c>
      <c r="Q451" s="115" t="s">
        <v>448</v>
      </c>
      <c r="R451" s="115" t="s">
        <v>4893</v>
      </c>
      <c r="S451" s="115" t="s">
        <v>4894</v>
      </c>
      <c r="T451" s="115" t="s">
        <v>4893</v>
      </c>
      <c r="U451" s="115" t="s">
        <v>4895</v>
      </c>
      <c r="V451" s="115" t="s">
        <v>4896</v>
      </c>
      <c r="W451" s="115" t="s">
        <v>4897</v>
      </c>
      <c r="X451" s="115" t="s">
        <v>125</v>
      </c>
      <c r="Y451" s="115" t="s">
        <v>4898</v>
      </c>
      <c r="Z451" s="117">
        <v>1</v>
      </c>
      <c r="AA451" s="115" t="s">
        <v>127</v>
      </c>
      <c r="AB451" s="115" t="s">
        <v>4313</v>
      </c>
      <c r="AC451" s="117">
        <v>0</v>
      </c>
      <c r="AD451" s="117">
        <v>0</v>
      </c>
      <c r="AE451" s="117">
        <v>0</v>
      </c>
      <c r="AF451" s="117">
        <v>1</v>
      </c>
      <c r="AG451" s="118"/>
      <c r="AH451" s="118"/>
      <c r="AI451" s="118"/>
      <c r="AJ451" s="115"/>
      <c r="AK451" s="115"/>
      <c r="AL451" s="115"/>
      <c r="AM451" s="116"/>
      <c r="AN451" s="119"/>
      <c r="AO451" s="120"/>
      <c r="AP451" s="116"/>
      <c r="AQ451" s="119"/>
      <c r="AR451" s="120"/>
      <c r="AS451" s="116"/>
      <c r="AT451" s="121"/>
      <c r="AU451" s="120"/>
      <c r="AV451" s="117">
        <v>0</v>
      </c>
      <c r="AW451" s="121">
        <v>0</v>
      </c>
      <c r="AX451" s="120" t="s">
        <v>175</v>
      </c>
      <c r="AY451" s="122">
        <v>0</v>
      </c>
      <c r="AZ451" s="122">
        <v>0</v>
      </c>
      <c r="BA451" s="122">
        <v>0</v>
      </c>
      <c r="BB451" s="122">
        <v>0</v>
      </c>
      <c r="BC451" s="122">
        <v>0</v>
      </c>
      <c r="BD451" s="122">
        <v>0</v>
      </c>
      <c r="BE451" s="122">
        <v>0</v>
      </c>
      <c r="BF451" s="122">
        <v>0</v>
      </c>
      <c r="BG451" s="122">
        <v>0</v>
      </c>
      <c r="BH451" s="122">
        <v>0</v>
      </c>
      <c r="BI451" s="122">
        <v>0</v>
      </c>
      <c r="BJ451" s="122">
        <v>0</v>
      </c>
      <c r="BK451" s="122">
        <v>0</v>
      </c>
      <c r="BL451" s="122">
        <v>0</v>
      </c>
      <c r="BM451" s="122">
        <v>0</v>
      </c>
      <c r="BN451" s="122">
        <v>0</v>
      </c>
      <c r="BO451" s="122">
        <v>0</v>
      </c>
      <c r="BP451" s="122">
        <v>0</v>
      </c>
      <c r="BQ451" s="122">
        <v>0</v>
      </c>
      <c r="BR451" s="122">
        <v>0</v>
      </c>
      <c r="BS451" s="122">
        <v>0</v>
      </c>
      <c r="BT451" s="122">
        <v>0</v>
      </c>
      <c r="BU451" s="122">
        <v>0</v>
      </c>
      <c r="BV451" s="122">
        <v>0</v>
      </c>
      <c r="BW451" s="122">
        <v>0</v>
      </c>
      <c r="BX451" s="122">
        <v>0</v>
      </c>
      <c r="BY451" s="122">
        <v>0</v>
      </c>
      <c r="BZ451" s="122">
        <v>0</v>
      </c>
      <c r="CA451" s="122">
        <v>0</v>
      </c>
      <c r="CB451" s="122">
        <v>0</v>
      </c>
      <c r="CC451" s="122">
        <v>0</v>
      </c>
      <c r="CD451" s="122">
        <v>0</v>
      </c>
      <c r="CE451" s="122">
        <v>0</v>
      </c>
      <c r="CF451" s="122">
        <v>0</v>
      </c>
      <c r="CG451" s="122">
        <v>0</v>
      </c>
      <c r="CH451" s="122">
        <v>0</v>
      </c>
      <c r="CI451" s="122">
        <v>0</v>
      </c>
      <c r="CJ451" s="122">
        <v>0</v>
      </c>
      <c r="CK451" s="122">
        <v>0</v>
      </c>
      <c r="CL451" s="122">
        <v>0</v>
      </c>
      <c r="CM451" s="122">
        <v>0</v>
      </c>
      <c r="CN451" s="122">
        <v>0</v>
      </c>
      <c r="CO451" s="122">
        <v>0</v>
      </c>
      <c r="CP451" s="122">
        <v>0</v>
      </c>
      <c r="CQ451" s="122">
        <v>0</v>
      </c>
      <c r="CR451" s="115"/>
      <c r="CS451" s="115"/>
    </row>
    <row r="452" spans="1:97" ht="70.349999999999994" hidden="1" customHeight="1" x14ac:dyDescent="0.25">
      <c r="A452" s="114" t="s">
        <v>4899</v>
      </c>
      <c r="B452" s="115" t="s">
        <v>113</v>
      </c>
      <c r="C452" s="115" t="s">
        <v>4705</v>
      </c>
      <c r="D452" s="115" t="s">
        <v>4900</v>
      </c>
      <c r="E452" s="116" t="s">
        <v>4901</v>
      </c>
      <c r="F452" s="115" t="s">
        <v>107</v>
      </c>
      <c r="G452" s="115" t="s">
        <v>4807</v>
      </c>
      <c r="H452" s="115" t="s">
        <v>4902</v>
      </c>
      <c r="I452" s="116" t="s">
        <v>4903</v>
      </c>
      <c r="J452" s="115" t="s">
        <v>4823</v>
      </c>
      <c r="K452" s="115" t="s">
        <v>4811</v>
      </c>
      <c r="L452" s="115" t="s">
        <v>1206</v>
      </c>
      <c r="M452" s="115" t="s">
        <v>4904</v>
      </c>
      <c r="N452" s="115" t="s">
        <v>115</v>
      </c>
      <c r="O452" s="115" t="s">
        <v>116</v>
      </c>
      <c r="P452" s="115" t="s">
        <v>4813</v>
      </c>
      <c r="Q452" s="115" t="s">
        <v>4814</v>
      </c>
      <c r="R452" s="115" t="s">
        <v>4905</v>
      </c>
      <c r="S452" s="115" t="s">
        <v>4906</v>
      </c>
      <c r="T452" s="115" t="s">
        <v>4907</v>
      </c>
      <c r="U452" s="115" t="s">
        <v>4908</v>
      </c>
      <c r="V452" s="115" t="s">
        <v>4909</v>
      </c>
      <c r="W452" s="115" t="s">
        <v>4910</v>
      </c>
      <c r="X452" s="115" t="s">
        <v>125</v>
      </c>
      <c r="Y452" s="115" t="s">
        <v>126</v>
      </c>
      <c r="Z452" s="117">
        <v>4</v>
      </c>
      <c r="AA452" s="115" t="s">
        <v>127</v>
      </c>
      <c r="AB452" s="115" t="s">
        <v>4313</v>
      </c>
      <c r="AC452" s="117">
        <v>0</v>
      </c>
      <c r="AD452" s="117">
        <v>2</v>
      </c>
      <c r="AE452" s="117">
        <v>2</v>
      </c>
      <c r="AF452" s="117">
        <v>0</v>
      </c>
      <c r="AG452" s="118"/>
      <c r="AH452" s="118" t="s">
        <v>4911</v>
      </c>
      <c r="AI452" s="118" t="s">
        <v>4912</v>
      </c>
      <c r="AJ452" s="115" t="s">
        <v>4913</v>
      </c>
      <c r="AK452" s="115" t="s">
        <v>4914</v>
      </c>
      <c r="AL452" s="115"/>
      <c r="AM452" s="116"/>
      <c r="AN452" s="119"/>
      <c r="AO452" s="120"/>
      <c r="AP452" s="116">
        <v>2</v>
      </c>
      <c r="AQ452" s="119">
        <v>1</v>
      </c>
      <c r="AR452" s="120" t="s">
        <v>135</v>
      </c>
      <c r="AS452" s="116">
        <v>2</v>
      </c>
      <c r="AT452" s="121">
        <v>1</v>
      </c>
      <c r="AU452" s="120" t="s">
        <v>135</v>
      </c>
      <c r="AV452" s="117">
        <v>4</v>
      </c>
      <c r="AW452" s="121">
        <v>1</v>
      </c>
      <c r="AX452" s="120" t="s">
        <v>135</v>
      </c>
      <c r="AY452" s="122">
        <v>0</v>
      </c>
      <c r="AZ452" s="122">
        <v>0</v>
      </c>
      <c r="BA452" s="122">
        <v>0</v>
      </c>
      <c r="BB452" s="122">
        <v>0</v>
      </c>
      <c r="BC452" s="122">
        <v>0</v>
      </c>
      <c r="BD452" s="122">
        <v>0</v>
      </c>
      <c r="BE452" s="122">
        <v>0</v>
      </c>
      <c r="BF452" s="122">
        <v>0</v>
      </c>
      <c r="BG452" s="122">
        <v>0</v>
      </c>
      <c r="BH452" s="122">
        <v>0</v>
      </c>
      <c r="BI452" s="122">
        <v>0</v>
      </c>
      <c r="BJ452" s="122">
        <v>36000000</v>
      </c>
      <c r="BK452" s="122">
        <v>0</v>
      </c>
      <c r="BL452" s="122">
        <v>0</v>
      </c>
      <c r="BM452" s="122">
        <v>0</v>
      </c>
      <c r="BN452" s="122">
        <v>0</v>
      </c>
      <c r="BO452" s="122">
        <v>0</v>
      </c>
      <c r="BP452" s="122">
        <v>0</v>
      </c>
      <c r="BQ452" s="122">
        <v>0</v>
      </c>
      <c r="BR452" s="122">
        <v>0</v>
      </c>
      <c r="BS452" s="122">
        <v>0</v>
      </c>
      <c r="BT452" s="122">
        <v>36000000</v>
      </c>
      <c r="BU452" s="122">
        <v>0</v>
      </c>
      <c r="BV452" s="122">
        <v>0</v>
      </c>
      <c r="BW452" s="122">
        <v>0</v>
      </c>
      <c r="BX452" s="122">
        <v>0</v>
      </c>
      <c r="BY452" s="122">
        <v>0</v>
      </c>
      <c r="BZ452" s="122">
        <v>0</v>
      </c>
      <c r="CA452" s="122">
        <v>0</v>
      </c>
      <c r="CB452" s="122">
        <v>0</v>
      </c>
      <c r="CC452" s="122">
        <v>0</v>
      </c>
      <c r="CD452" s="122">
        <v>0</v>
      </c>
      <c r="CE452" s="122">
        <v>0</v>
      </c>
      <c r="CF452" s="122">
        <v>0</v>
      </c>
      <c r="CG452" s="122">
        <v>0</v>
      </c>
      <c r="CH452" s="122">
        <v>0</v>
      </c>
      <c r="CI452" s="122">
        <v>0</v>
      </c>
      <c r="CJ452" s="122">
        <v>0</v>
      </c>
      <c r="CK452" s="122">
        <v>0</v>
      </c>
      <c r="CL452" s="122">
        <v>0</v>
      </c>
      <c r="CM452" s="122">
        <v>0</v>
      </c>
      <c r="CN452" s="122">
        <v>0</v>
      </c>
      <c r="CO452" s="122">
        <v>0</v>
      </c>
      <c r="CP452" s="122">
        <v>0</v>
      </c>
      <c r="CQ452" s="122">
        <v>36000000</v>
      </c>
      <c r="CR452" s="115"/>
      <c r="CS452" s="115" t="s">
        <v>4915</v>
      </c>
    </row>
    <row r="453" spans="1:97" ht="70.349999999999994" hidden="1" customHeight="1" x14ac:dyDescent="0.25">
      <c r="A453" s="114" t="s">
        <v>4916</v>
      </c>
      <c r="B453" s="115" t="s">
        <v>103</v>
      </c>
      <c r="C453" s="115" t="s">
        <v>4705</v>
      </c>
      <c r="D453" s="115" t="s">
        <v>4917</v>
      </c>
      <c r="E453" s="116" t="s">
        <v>4918</v>
      </c>
      <c r="F453" s="115" t="s">
        <v>107</v>
      </c>
      <c r="G453" s="115" t="s">
        <v>4807</v>
      </c>
      <c r="H453" s="115" t="s">
        <v>4902</v>
      </c>
      <c r="I453" s="116" t="s">
        <v>4919</v>
      </c>
      <c r="J453" s="115" t="s">
        <v>4823</v>
      </c>
      <c r="K453" s="115" t="s">
        <v>4811</v>
      </c>
      <c r="L453" s="115" t="s">
        <v>1206</v>
      </c>
      <c r="M453" s="115" t="s">
        <v>4904</v>
      </c>
      <c r="N453" s="115" t="s">
        <v>115</v>
      </c>
      <c r="O453" s="115" t="s">
        <v>116</v>
      </c>
      <c r="P453" s="115" t="s">
        <v>4813</v>
      </c>
      <c r="Q453" s="115" t="s">
        <v>4814</v>
      </c>
      <c r="R453" s="115" t="s">
        <v>4920</v>
      </c>
      <c r="S453" s="115" t="s">
        <v>4921</v>
      </c>
      <c r="T453" s="115" t="s">
        <v>4922</v>
      </c>
      <c r="U453" s="115" t="s">
        <v>4923</v>
      </c>
      <c r="V453" s="115" t="s">
        <v>4924</v>
      </c>
      <c r="W453" s="115" t="s">
        <v>293</v>
      </c>
      <c r="X453" s="115" t="s">
        <v>125</v>
      </c>
      <c r="Y453" s="115" t="s">
        <v>126</v>
      </c>
      <c r="Z453" s="117">
        <v>4</v>
      </c>
      <c r="AA453" s="115" t="s">
        <v>127</v>
      </c>
      <c r="AB453" s="115" t="s">
        <v>4313</v>
      </c>
      <c r="AC453" s="117">
        <v>1</v>
      </c>
      <c r="AD453" s="117">
        <v>1</v>
      </c>
      <c r="AE453" s="117">
        <v>1</v>
      </c>
      <c r="AF453" s="117">
        <v>1</v>
      </c>
      <c r="AG453" s="118" t="s">
        <v>4925</v>
      </c>
      <c r="AH453" s="118" t="s">
        <v>4926</v>
      </c>
      <c r="AI453" s="118"/>
      <c r="AJ453" s="115" t="s">
        <v>4927</v>
      </c>
      <c r="AK453" s="115"/>
      <c r="AL453" s="115"/>
      <c r="AM453" s="116">
        <v>1</v>
      </c>
      <c r="AN453" s="119">
        <v>1</v>
      </c>
      <c r="AO453" s="120" t="s">
        <v>135</v>
      </c>
      <c r="AP453" s="116">
        <v>0</v>
      </c>
      <c r="AQ453" s="119">
        <v>0</v>
      </c>
      <c r="AR453" s="120" t="s">
        <v>175</v>
      </c>
      <c r="AS453" s="116"/>
      <c r="AT453" s="121">
        <v>0</v>
      </c>
      <c r="AU453" s="120" t="s">
        <v>175</v>
      </c>
      <c r="AV453" s="117">
        <v>1</v>
      </c>
      <c r="AW453" s="121">
        <v>0.25</v>
      </c>
      <c r="AX453" s="120" t="s">
        <v>175</v>
      </c>
      <c r="AY453" s="122">
        <v>100000000</v>
      </c>
      <c r="AZ453" s="122">
        <v>0</v>
      </c>
      <c r="BA453" s="122">
        <v>0</v>
      </c>
      <c r="BB453" s="122">
        <v>0</v>
      </c>
      <c r="BC453" s="122">
        <v>0</v>
      </c>
      <c r="BD453" s="122">
        <v>0</v>
      </c>
      <c r="BE453" s="122">
        <v>0</v>
      </c>
      <c r="BF453" s="122">
        <v>0</v>
      </c>
      <c r="BG453" s="122">
        <v>0</v>
      </c>
      <c r="BH453" s="122">
        <v>0</v>
      </c>
      <c r="BI453" s="122">
        <v>100000000</v>
      </c>
      <c r="BJ453" s="122">
        <v>0</v>
      </c>
      <c r="BK453" s="122">
        <v>0</v>
      </c>
      <c r="BL453" s="122">
        <v>0</v>
      </c>
      <c r="BM453" s="122">
        <v>0</v>
      </c>
      <c r="BN453" s="122">
        <v>0</v>
      </c>
      <c r="BO453" s="122">
        <v>0</v>
      </c>
      <c r="BP453" s="122">
        <v>0</v>
      </c>
      <c r="BQ453" s="122">
        <v>0</v>
      </c>
      <c r="BR453" s="122">
        <v>0</v>
      </c>
      <c r="BS453" s="122">
        <v>0</v>
      </c>
      <c r="BT453" s="122">
        <v>0</v>
      </c>
      <c r="BU453" s="122">
        <v>0</v>
      </c>
      <c r="BV453" s="122">
        <v>0</v>
      </c>
      <c r="BW453" s="122">
        <v>0</v>
      </c>
      <c r="BX453" s="122">
        <v>0</v>
      </c>
      <c r="BY453" s="122">
        <v>0</v>
      </c>
      <c r="BZ453" s="122">
        <v>0</v>
      </c>
      <c r="CA453" s="122">
        <v>0</v>
      </c>
      <c r="CB453" s="122">
        <v>0</v>
      </c>
      <c r="CC453" s="122">
        <v>0</v>
      </c>
      <c r="CD453" s="122">
        <v>0</v>
      </c>
      <c r="CE453" s="122">
        <v>0</v>
      </c>
      <c r="CF453" s="122">
        <v>0</v>
      </c>
      <c r="CG453" s="122">
        <v>0</v>
      </c>
      <c r="CH453" s="122">
        <v>0</v>
      </c>
      <c r="CI453" s="122">
        <v>0</v>
      </c>
      <c r="CJ453" s="122">
        <v>0</v>
      </c>
      <c r="CK453" s="122">
        <v>0</v>
      </c>
      <c r="CL453" s="122">
        <v>0</v>
      </c>
      <c r="CM453" s="122">
        <v>0</v>
      </c>
      <c r="CN453" s="122">
        <v>0</v>
      </c>
      <c r="CO453" s="122">
        <v>0</v>
      </c>
      <c r="CP453" s="122">
        <v>0</v>
      </c>
      <c r="CQ453" s="122">
        <v>100000000</v>
      </c>
      <c r="CR453" s="115" t="s">
        <v>4928</v>
      </c>
      <c r="CS453" s="115" t="s">
        <v>4915</v>
      </c>
    </row>
    <row r="454" spans="1:97" ht="70.349999999999994" hidden="1" customHeight="1" x14ac:dyDescent="0.25">
      <c r="A454" s="114" t="s">
        <v>4929</v>
      </c>
      <c r="B454" s="115" t="s">
        <v>139</v>
      </c>
      <c r="C454" s="115" t="s">
        <v>4705</v>
      </c>
      <c r="D454" s="115" t="s">
        <v>4930</v>
      </c>
      <c r="E454" s="116" t="s">
        <v>775</v>
      </c>
      <c r="F454" s="115" t="s">
        <v>1633</v>
      </c>
      <c r="G454" s="115" t="s">
        <v>4807</v>
      </c>
      <c r="H454" s="115" t="s">
        <v>4931</v>
      </c>
      <c r="I454" s="116" t="s">
        <v>846</v>
      </c>
      <c r="J454" s="115" t="s">
        <v>4823</v>
      </c>
      <c r="K454" s="115" t="s">
        <v>4811</v>
      </c>
      <c r="L454" s="115" t="s">
        <v>1206</v>
      </c>
      <c r="M454" s="115" t="s">
        <v>4904</v>
      </c>
      <c r="N454" s="115" t="s">
        <v>115</v>
      </c>
      <c r="O454" s="115" t="s">
        <v>116</v>
      </c>
      <c r="P454" s="115" t="s">
        <v>4813</v>
      </c>
      <c r="Q454" s="115" t="s">
        <v>4814</v>
      </c>
      <c r="R454" s="115" t="s">
        <v>4932</v>
      </c>
      <c r="S454" s="115" t="s">
        <v>4933</v>
      </c>
      <c r="T454" s="115" t="s">
        <v>4934</v>
      </c>
      <c r="U454" s="115" t="s">
        <v>4935</v>
      </c>
      <c r="V454" s="115" t="s">
        <v>4936</v>
      </c>
      <c r="W454" s="115" t="s">
        <v>228</v>
      </c>
      <c r="X454" s="115" t="s">
        <v>125</v>
      </c>
      <c r="Y454" s="115" t="s">
        <v>126</v>
      </c>
      <c r="Z454" s="117">
        <v>22</v>
      </c>
      <c r="AA454" s="115" t="s">
        <v>127</v>
      </c>
      <c r="AB454" s="115" t="s">
        <v>4313</v>
      </c>
      <c r="AC454" s="117">
        <v>0</v>
      </c>
      <c r="AD454" s="117">
        <v>7</v>
      </c>
      <c r="AE454" s="117">
        <v>7</v>
      </c>
      <c r="AF454" s="117">
        <v>8</v>
      </c>
      <c r="AG454" s="118"/>
      <c r="AH454" s="118" t="s">
        <v>4937</v>
      </c>
      <c r="AI454" s="118" t="s">
        <v>4938</v>
      </c>
      <c r="AJ454" s="115" t="s">
        <v>4939</v>
      </c>
      <c r="AK454" s="115"/>
      <c r="AL454" s="115"/>
      <c r="AM454" s="116"/>
      <c r="AN454" s="119"/>
      <c r="AO454" s="120"/>
      <c r="AP454" s="116">
        <v>10</v>
      </c>
      <c r="AQ454" s="119">
        <v>1</v>
      </c>
      <c r="AR454" s="120" t="s">
        <v>135</v>
      </c>
      <c r="AS454" s="116"/>
      <c r="AT454" s="121">
        <v>0</v>
      </c>
      <c r="AU454" s="120" t="s">
        <v>175</v>
      </c>
      <c r="AV454" s="117">
        <v>10</v>
      </c>
      <c r="AW454" s="121">
        <v>0.45454545454545453</v>
      </c>
      <c r="AX454" s="120" t="s">
        <v>235</v>
      </c>
      <c r="AY454" s="122">
        <v>75000000</v>
      </c>
      <c r="AZ454" s="122">
        <v>0</v>
      </c>
      <c r="BA454" s="122">
        <v>0</v>
      </c>
      <c r="BB454" s="122">
        <v>0</v>
      </c>
      <c r="BC454" s="122">
        <v>0</v>
      </c>
      <c r="BD454" s="122">
        <v>0</v>
      </c>
      <c r="BE454" s="122">
        <v>0</v>
      </c>
      <c r="BF454" s="122">
        <v>0</v>
      </c>
      <c r="BG454" s="122">
        <v>0</v>
      </c>
      <c r="BH454" s="122">
        <v>0</v>
      </c>
      <c r="BI454" s="122">
        <v>75000000</v>
      </c>
      <c r="BJ454" s="122">
        <v>0</v>
      </c>
      <c r="BK454" s="122">
        <v>0</v>
      </c>
      <c r="BL454" s="122">
        <v>0</v>
      </c>
      <c r="BM454" s="122">
        <v>0</v>
      </c>
      <c r="BN454" s="122">
        <v>0</v>
      </c>
      <c r="BO454" s="122">
        <v>0</v>
      </c>
      <c r="BP454" s="122">
        <v>0</v>
      </c>
      <c r="BQ454" s="122">
        <v>0</v>
      </c>
      <c r="BR454" s="122">
        <v>0</v>
      </c>
      <c r="BS454" s="122">
        <v>0</v>
      </c>
      <c r="BT454" s="122">
        <v>0</v>
      </c>
      <c r="BU454" s="122">
        <v>0</v>
      </c>
      <c r="BV454" s="122">
        <v>0</v>
      </c>
      <c r="BW454" s="122">
        <v>0</v>
      </c>
      <c r="BX454" s="122">
        <v>0</v>
      </c>
      <c r="BY454" s="122">
        <v>0</v>
      </c>
      <c r="BZ454" s="122">
        <v>0</v>
      </c>
      <c r="CA454" s="122">
        <v>0</v>
      </c>
      <c r="CB454" s="122">
        <v>0</v>
      </c>
      <c r="CC454" s="122">
        <v>0</v>
      </c>
      <c r="CD454" s="122">
        <v>0</v>
      </c>
      <c r="CE454" s="122">
        <v>0</v>
      </c>
      <c r="CF454" s="122">
        <v>0</v>
      </c>
      <c r="CG454" s="122">
        <v>0</v>
      </c>
      <c r="CH454" s="122">
        <v>0</v>
      </c>
      <c r="CI454" s="122">
        <v>0</v>
      </c>
      <c r="CJ454" s="122">
        <v>0</v>
      </c>
      <c r="CK454" s="122">
        <v>0</v>
      </c>
      <c r="CL454" s="122">
        <v>0</v>
      </c>
      <c r="CM454" s="122">
        <v>0</v>
      </c>
      <c r="CN454" s="122">
        <v>0</v>
      </c>
      <c r="CO454" s="122">
        <v>0</v>
      </c>
      <c r="CP454" s="122">
        <v>0</v>
      </c>
      <c r="CQ454" s="122">
        <v>75000000</v>
      </c>
      <c r="CR454" s="115"/>
      <c r="CS454" s="115" t="s">
        <v>4915</v>
      </c>
    </row>
    <row r="455" spans="1:97" ht="70.349999999999994" hidden="1" customHeight="1" x14ac:dyDescent="0.25">
      <c r="A455" s="114" t="s">
        <v>4940</v>
      </c>
      <c r="B455" s="115" t="s">
        <v>179</v>
      </c>
      <c r="C455" s="115" t="s">
        <v>4705</v>
      </c>
      <c r="D455" s="115" t="s">
        <v>4930</v>
      </c>
      <c r="E455" s="116" t="s">
        <v>775</v>
      </c>
      <c r="F455" s="115" t="s">
        <v>1633</v>
      </c>
      <c r="G455" s="115" t="s">
        <v>4807</v>
      </c>
      <c r="H455" s="115" t="s">
        <v>4931</v>
      </c>
      <c r="I455" s="116" t="s">
        <v>846</v>
      </c>
      <c r="J455" s="115" t="s">
        <v>4823</v>
      </c>
      <c r="K455" s="115" t="s">
        <v>4811</v>
      </c>
      <c r="L455" s="115" t="s">
        <v>1206</v>
      </c>
      <c r="M455" s="115" t="s">
        <v>4904</v>
      </c>
      <c r="N455" s="115" t="s">
        <v>115</v>
      </c>
      <c r="O455" s="115" t="s">
        <v>116</v>
      </c>
      <c r="P455" s="115" t="s">
        <v>4813</v>
      </c>
      <c r="Q455" s="115" t="s">
        <v>4814</v>
      </c>
      <c r="R455" s="115" t="s">
        <v>4941</v>
      </c>
      <c r="S455" s="115" t="s">
        <v>4942</v>
      </c>
      <c r="T455" s="115" t="s">
        <v>2186</v>
      </c>
      <c r="U455" s="115" t="s">
        <v>4943</v>
      </c>
      <c r="V455" s="115" t="s">
        <v>4944</v>
      </c>
      <c r="W455" s="115" t="s">
        <v>454</v>
      </c>
      <c r="X455" s="115" t="s">
        <v>125</v>
      </c>
      <c r="Y455" s="115" t="s">
        <v>126</v>
      </c>
      <c r="Z455" s="117">
        <v>1</v>
      </c>
      <c r="AA455" s="115" t="s">
        <v>127</v>
      </c>
      <c r="AB455" s="115" t="s">
        <v>4313</v>
      </c>
      <c r="AC455" s="117">
        <v>0</v>
      </c>
      <c r="AD455" s="117">
        <v>1</v>
      </c>
      <c r="AE455" s="117">
        <v>0</v>
      </c>
      <c r="AF455" s="117">
        <v>0</v>
      </c>
      <c r="AG455" s="118"/>
      <c r="AH455" s="118" t="s">
        <v>4945</v>
      </c>
      <c r="AI455" s="118" t="s">
        <v>4946</v>
      </c>
      <c r="AJ455" s="115" t="s">
        <v>4947</v>
      </c>
      <c r="AK455" s="115"/>
      <c r="AL455" s="115"/>
      <c r="AM455" s="116"/>
      <c r="AN455" s="119"/>
      <c r="AO455" s="120"/>
      <c r="AP455" s="116">
        <v>1</v>
      </c>
      <c r="AQ455" s="119">
        <v>1</v>
      </c>
      <c r="AR455" s="120" t="s">
        <v>135</v>
      </c>
      <c r="AS455" s="116"/>
      <c r="AT455" s="121"/>
      <c r="AU455" s="120"/>
      <c r="AV455" s="117">
        <v>1</v>
      </c>
      <c r="AW455" s="121">
        <v>1</v>
      </c>
      <c r="AX455" s="120" t="s">
        <v>135</v>
      </c>
      <c r="AY455" s="122">
        <v>20000000</v>
      </c>
      <c r="AZ455" s="122">
        <v>0</v>
      </c>
      <c r="BA455" s="122">
        <v>0</v>
      </c>
      <c r="BB455" s="122">
        <v>0</v>
      </c>
      <c r="BC455" s="122">
        <v>0</v>
      </c>
      <c r="BD455" s="122">
        <v>0</v>
      </c>
      <c r="BE455" s="122">
        <v>0</v>
      </c>
      <c r="BF455" s="122">
        <v>0</v>
      </c>
      <c r="BG455" s="122">
        <v>0</v>
      </c>
      <c r="BH455" s="122">
        <v>0</v>
      </c>
      <c r="BI455" s="122">
        <v>20000000</v>
      </c>
      <c r="BJ455" s="122">
        <v>0</v>
      </c>
      <c r="BK455" s="122">
        <v>0</v>
      </c>
      <c r="BL455" s="122">
        <v>0</v>
      </c>
      <c r="BM455" s="122">
        <v>0</v>
      </c>
      <c r="BN455" s="122">
        <v>0</v>
      </c>
      <c r="BO455" s="122">
        <v>0</v>
      </c>
      <c r="BP455" s="122">
        <v>0</v>
      </c>
      <c r="BQ455" s="122">
        <v>0</v>
      </c>
      <c r="BR455" s="122">
        <v>0</v>
      </c>
      <c r="BS455" s="122">
        <v>0</v>
      </c>
      <c r="BT455" s="122">
        <v>0</v>
      </c>
      <c r="BU455" s="122">
        <v>0</v>
      </c>
      <c r="BV455" s="122">
        <v>0</v>
      </c>
      <c r="BW455" s="122">
        <v>0</v>
      </c>
      <c r="BX455" s="122">
        <v>0</v>
      </c>
      <c r="BY455" s="122">
        <v>0</v>
      </c>
      <c r="BZ455" s="122">
        <v>0</v>
      </c>
      <c r="CA455" s="122">
        <v>0</v>
      </c>
      <c r="CB455" s="122">
        <v>0</v>
      </c>
      <c r="CC455" s="122">
        <v>0</v>
      </c>
      <c r="CD455" s="122">
        <v>0</v>
      </c>
      <c r="CE455" s="122">
        <v>0</v>
      </c>
      <c r="CF455" s="122">
        <v>0</v>
      </c>
      <c r="CG455" s="122">
        <v>0</v>
      </c>
      <c r="CH455" s="122">
        <v>0</v>
      </c>
      <c r="CI455" s="122">
        <v>0</v>
      </c>
      <c r="CJ455" s="122">
        <v>0</v>
      </c>
      <c r="CK455" s="122">
        <v>0</v>
      </c>
      <c r="CL455" s="122">
        <v>0</v>
      </c>
      <c r="CM455" s="122">
        <v>0</v>
      </c>
      <c r="CN455" s="122">
        <v>0</v>
      </c>
      <c r="CO455" s="122">
        <v>0</v>
      </c>
      <c r="CP455" s="122">
        <v>0</v>
      </c>
      <c r="CQ455" s="122">
        <v>20000000</v>
      </c>
      <c r="CR455" s="115"/>
      <c r="CS455" s="115" t="s">
        <v>4915</v>
      </c>
    </row>
    <row r="456" spans="1:97" ht="70.349999999999994" hidden="1" customHeight="1" x14ac:dyDescent="0.25">
      <c r="A456" s="114" t="s">
        <v>4948</v>
      </c>
      <c r="B456" s="115" t="s">
        <v>254</v>
      </c>
      <c r="C456" s="115" t="s">
        <v>4705</v>
      </c>
      <c r="D456" s="115" t="s">
        <v>4930</v>
      </c>
      <c r="E456" s="116" t="s">
        <v>775</v>
      </c>
      <c r="F456" s="115" t="s">
        <v>1633</v>
      </c>
      <c r="G456" s="115" t="s">
        <v>4807</v>
      </c>
      <c r="H456" s="115" t="s">
        <v>4931</v>
      </c>
      <c r="I456" s="116" t="s">
        <v>846</v>
      </c>
      <c r="J456" s="115" t="s">
        <v>4823</v>
      </c>
      <c r="K456" s="115" t="s">
        <v>4811</v>
      </c>
      <c r="L456" s="115" t="s">
        <v>1206</v>
      </c>
      <c r="M456" s="115" t="s">
        <v>4904</v>
      </c>
      <c r="N456" s="115" t="s">
        <v>115</v>
      </c>
      <c r="O456" s="115" t="s">
        <v>116</v>
      </c>
      <c r="P456" s="115" t="s">
        <v>4813</v>
      </c>
      <c r="Q456" s="115" t="s">
        <v>4814</v>
      </c>
      <c r="R456" s="115" t="s">
        <v>4949</v>
      </c>
      <c r="S456" s="115" t="s">
        <v>4950</v>
      </c>
      <c r="T456" s="115" t="s">
        <v>4951</v>
      </c>
      <c r="U456" s="115" t="s">
        <v>4952</v>
      </c>
      <c r="V456" s="115" t="s">
        <v>4953</v>
      </c>
      <c r="W456" s="115" t="s">
        <v>4887</v>
      </c>
      <c r="X456" s="115" t="s">
        <v>125</v>
      </c>
      <c r="Y456" s="115" t="s">
        <v>126</v>
      </c>
      <c r="Z456" s="117">
        <v>100</v>
      </c>
      <c r="AA456" s="115" t="s">
        <v>127</v>
      </c>
      <c r="AB456" s="115" t="s">
        <v>4313</v>
      </c>
      <c r="AC456" s="117">
        <v>0</v>
      </c>
      <c r="AD456" s="117">
        <v>0</v>
      </c>
      <c r="AE456" s="117">
        <v>100</v>
      </c>
      <c r="AF456" s="117">
        <v>0</v>
      </c>
      <c r="AG456" s="118"/>
      <c r="AH456" s="118" t="s">
        <v>4954</v>
      </c>
      <c r="AI456" s="118"/>
      <c r="AJ456" s="115" t="s">
        <v>4955</v>
      </c>
      <c r="AK456" s="115"/>
      <c r="AL456" s="115"/>
      <c r="AM456" s="116"/>
      <c r="AN456" s="119"/>
      <c r="AO456" s="120"/>
      <c r="AP456" s="116">
        <v>0</v>
      </c>
      <c r="AQ456" s="119"/>
      <c r="AR456" s="120"/>
      <c r="AS456" s="116"/>
      <c r="AT456" s="121">
        <v>0</v>
      </c>
      <c r="AU456" s="120" t="s">
        <v>175</v>
      </c>
      <c r="AV456" s="117">
        <v>0</v>
      </c>
      <c r="AW456" s="121">
        <v>0</v>
      </c>
      <c r="AX456" s="120" t="s">
        <v>175</v>
      </c>
      <c r="AY456" s="122">
        <v>40000000</v>
      </c>
      <c r="AZ456" s="122">
        <v>0</v>
      </c>
      <c r="BA456" s="122">
        <v>0</v>
      </c>
      <c r="BB456" s="122">
        <v>0</v>
      </c>
      <c r="BC456" s="122">
        <v>0</v>
      </c>
      <c r="BD456" s="122">
        <v>0</v>
      </c>
      <c r="BE456" s="122">
        <v>0</v>
      </c>
      <c r="BF456" s="122">
        <v>0</v>
      </c>
      <c r="BG456" s="122">
        <v>0</v>
      </c>
      <c r="BH456" s="122">
        <v>0</v>
      </c>
      <c r="BI456" s="122">
        <v>40000000</v>
      </c>
      <c r="BJ456" s="122">
        <v>0</v>
      </c>
      <c r="BK456" s="122">
        <v>0</v>
      </c>
      <c r="BL456" s="122">
        <v>0</v>
      </c>
      <c r="BM456" s="122">
        <v>0</v>
      </c>
      <c r="BN456" s="122">
        <v>0</v>
      </c>
      <c r="BO456" s="122">
        <v>0</v>
      </c>
      <c r="BP456" s="122">
        <v>0</v>
      </c>
      <c r="BQ456" s="122">
        <v>0</v>
      </c>
      <c r="BR456" s="122">
        <v>0</v>
      </c>
      <c r="BS456" s="122">
        <v>0</v>
      </c>
      <c r="BT456" s="122">
        <v>0</v>
      </c>
      <c r="BU456" s="122">
        <v>0</v>
      </c>
      <c r="BV456" s="122">
        <v>0</v>
      </c>
      <c r="BW456" s="122">
        <v>0</v>
      </c>
      <c r="BX456" s="122">
        <v>0</v>
      </c>
      <c r="BY456" s="122">
        <v>0</v>
      </c>
      <c r="BZ456" s="122">
        <v>0</v>
      </c>
      <c r="CA456" s="122">
        <v>0</v>
      </c>
      <c r="CB456" s="122">
        <v>0</v>
      </c>
      <c r="CC456" s="122">
        <v>0</v>
      </c>
      <c r="CD456" s="122">
        <v>0</v>
      </c>
      <c r="CE456" s="122">
        <v>0</v>
      </c>
      <c r="CF456" s="122">
        <v>0</v>
      </c>
      <c r="CG456" s="122">
        <v>0</v>
      </c>
      <c r="CH456" s="122">
        <v>0</v>
      </c>
      <c r="CI456" s="122">
        <v>0</v>
      </c>
      <c r="CJ456" s="122">
        <v>0</v>
      </c>
      <c r="CK456" s="122">
        <v>0</v>
      </c>
      <c r="CL456" s="122">
        <v>0</v>
      </c>
      <c r="CM456" s="122">
        <v>0</v>
      </c>
      <c r="CN456" s="122">
        <v>0</v>
      </c>
      <c r="CO456" s="122">
        <v>0</v>
      </c>
      <c r="CP456" s="122">
        <v>0</v>
      </c>
      <c r="CQ456" s="122">
        <v>40000000</v>
      </c>
      <c r="CR456" s="115"/>
      <c r="CS456" s="115" t="s">
        <v>4956</v>
      </c>
    </row>
    <row r="457" spans="1:97" ht="70.349999999999994" hidden="1" customHeight="1" x14ac:dyDescent="0.25">
      <c r="A457" s="114" t="s">
        <v>4957</v>
      </c>
      <c r="B457" s="115" t="s">
        <v>113</v>
      </c>
      <c r="C457" s="115" t="s">
        <v>4705</v>
      </c>
      <c r="D457" s="115" t="s">
        <v>4958</v>
      </c>
      <c r="E457" s="116" t="s">
        <v>4959</v>
      </c>
      <c r="F457" s="115" t="s">
        <v>107</v>
      </c>
      <c r="G457" s="115" t="s">
        <v>4807</v>
      </c>
      <c r="H457" s="115" t="s">
        <v>4960</v>
      </c>
      <c r="I457" s="116" t="s">
        <v>4961</v>
      </c>
      <c r="J457" s="115" t="s">
        <v>4823</v>
      </c>
      <c r="K457" s="115" t="s">
        <v>4811</v>
      </c>
      <c r="L457" s="115" t="s">
        <v>4962</v>
      </c>
      <c r="M457" s="115" t="s">
        <v>4963</v>
      </c>
      <c r="N457" s="115" t="s">
        <v>115</v>
      </c>
      <c r="O457" s="115" t="s">
        <v>116</v>
      </c>
      <c r="P457" s="115" t="s">
        <v>4813</v>
      </c>
      <c r="Q457" s="115" t="s">
        <v>4814</v>
      </c>
      <c r="R457" s="115" t="s">
        <v>4964</v>
      </c>
      <c r="S457" s="115" t="s">
        <v>4965</v>
      </c>
      <c r="T457" s="115" t="s">
        <v>4966</v>
      </c>
      <c r="U457" s="115" t="s">
        <v>4967</v>
      </c>
      <c r="V457" s="115" t="s">
        <v>4968</v>
      </c>
      <c r="W457" s="115" t="s">
        <v>3998</v>
      </c>
      <c r="X457" s="115" t="s">
        <v>125</v>
      </c>
      <c r="Y457" s="115" t="s">
        <v>126</v>
      </c>
      <c r="Z457" s="117">
        <v>4</v>
      </c>
      <c r="AA457" s="115" t="s">
        <v>127</v>
      </c>
      <c r="AB457" s="115" t="s">
        <v>4313</v>
      </c>
      <c r="AC457" s="117">
        <v>1</v>
      </c>
      <c r="AD457" s="117">
        <v>1</v>
      </c>
      <c r="AE457" s="117">
        <v>1</v>
      </c>
      <c r="AF457" s="117">
        <v>1</v>
      </c>
      <c r="AG457" s="118" t="s">
        <v>4969</v>
      </c>
      <c r="AH457" s="118" t="s">
        <v>4970</v>
      </c>
      <c r="AI457" s="118" t="s">
        <v>4971</v>
      </c>
      <c r="AJ457" s="115" t="s">
        <v>4972</v>
      </c>
      <c r="AK457" s="115"/>
      <c r="AL457" s="115"/>
      <c r="AM457" s="116">
        <v>1</v>
      </c>
      <c r="AN457" s="119">
        <v>1</v>
      </c>
      <c r="AO457" s="120" t="s">
        <v>135</v>
      </c>
      <c r="AP457" s="116">
        <v>2</v>
      </c>
      <c r="AQ457" s="119">
        <v>1</v>
      </c>
      <c r="AR457" s="120" t="s">
        <v>135</v>
      </c>
      <c r="AS457" s="116"/>
      <c r="AT457" s="121">
        <v>1</v>
      </c>
      <c r="AU457" s="120" t="s">
        <v>135</v>
      </c>
      <c r="AV457" s="117">
        <v>3</v>
      </c>
      <c r="AW457" s="121">
        <v>0.75</v>
      </c>
      <c r="AX457" s="120" t="s">
        <v>174</v>
      </c>
      <c r="AY457" s="122">
        <v>209000000</v>
      </c>
      <c r="AZ457" s="122">
        <v>0</v>
      </c>
      <c r="BA457" s="122">
        <v>0</v>
      </c>
      <c r="BB457" s="122">
        <v>0</v>
      </c>
      <c r="BC457" s="122">
        <v>0</v>
      </c>
      <c r="BD457" s="122">
        <v>0</v>
      </c>
      <c r="BE457" s="122">
        <v>0</v>
      </c>
      <c r="BF457" s="122">
        <v>0</v>
      </c>
      <c r="BG457" s="122">
        <v>0</v>
      </c>
      <c r="BH457" s="122">
        <v>0</v>
      </c>
      <c r="BI457" s="122">
        <v>209000000</v>
      </c>
      <c r="BJ457" s="122">
        <v>211000000</v>
      </c>
      <c r="BK457" s="122">
        <v>0</v>
      </c>
      <c r="BL457" s="122">
        <v>0</v>
      </c>
      <c r="BM457" s="122">
        <v>0</v>
      </c>
      <c r="BN457" s="122">
        <v>0</v>
      </c>
      <c r="BO457" s="122">
        <v>0</v>
      </c>
      <c r="BP457" s="122">
        <v>0</v>
      </c>
      <c r="BQ457" s="122">
        <v>0</v>
      </c>
      <c r="BR457" s="122">
        <v>0</v>
      </c>
      <c r="BS457" s="122">
        <v>0</v>
      </c>
      <c r="BT457" s="122">
        <v>211000000</v>
      </c>
      <c r="BU457" s="122">
        <v>213000000</v>
      </c>
      <c r="BV457" s="122">
        <v>0</v>
      </c>
      <c r="BW457" s="122">
        <v>0</v>
      </c>
      <c r="BX457" s="122">
        <v>0</v>
      </c>
      <c r="BY457" s="122">
        <v>0</v>
      </c>
      <c r="BZ457" s="122">
        <v>0</v>
      </c>
      <c r="CA457" s="122">
        <v>0</v>
      </c>
      <c r="CB457" s="122">
        <v>0</v>
      </c>
      <c r="CC457" s="122">
        <v>0</v>
      </c>
      <c r="CD457" s="122">
        <v>0</v>
      </c>
      <c r="CE457" s="122">
        <v>213000000</v>
      </c>
      <c r="CF457" s="122">
        <v>215000000</v>
      </c>
      <c r="CG457" s="122">
        <v>0</v>
      </c>
      <c r="CH457" s="122">
        <v>0</v>
      </c>
      <c r="CI457" s="122">
        <v>0</v>
      </c>
      <c r="CJ457" s="122">
        <v>0</v>
      </c>
      <c r="CK457" s="122">
        <v>0</v>
      </c>
      <c r="CL457" s="122">
        <v>0</v>
      </c>
      <c r="CM457" s="122">
        <v>0</v>
      </c>
      <c r="CN457" s="122">
        <v>0</v>
      </c>
      <c r="CO457" s="122">
        <v>0</v>
      </c>
      <c r="CP457" s="122">
        <v>215000000</v>
      </c>
      <c r="CQ457" s="122">
        <v>848000000</v>
      </c>
      <c r="CR457" s="115" t="s">
        <v>4973</v>
      </c>
      <c r="CS457" s="115" t="s">
        <v>4974</v>
      </c>
    </row>
    <row r="458" spans="1:97" ht="70.349999999999994" hidden="1" customHeight="1" x14ac:dyDescent="0.25">
      <c r="A458" s="114" t="s">
        <v>4975</v>
      </c>
      <c r="B458" s="115" t="s">
        <v>113</v>
      </c>
      <c r="C458" s="115" t="s">
        <v>4705</v>
      </c>
      <c r="D458" s="115" t="s">
        <v>4976</v>
      </c>
      <c r="E458" s="116" t="s">
        <v>1632</v>
      </c>
      <c r="F458" s="115" t="s">
        <v>4977</v>
      </c>
      <c r="G458" s="115" t="s">
        <v>3385</v>
      </c>
      <c r="H458" s="115" t="s">
        <v>3385</v>
      </c>
      <c r="I458" s="116" t="s">
        <v>4978</v>
      </c>
      <c r="J458" s="115" t="s">
        <v>4823</v>
      </c>
      <c r="K458" s="115" t="s">
        <v>4811</v>
      </c>
      <c r="L458" s="115" t="s">
        <v>2216</v>
      </c>
      <c r="M458" s="115" t="s">
        <v>4979</v>
      </c>
      <c r="N458" s="115" t="s">
        <v>140</v>
      </c>
      <c r="O458" s="115" t="s">
        <v>141</v>
      </c>
      <c r="P458" s="115" t="s">
        <v>142</v>
      </c>
      <c r="Q458" s="115" t="s">
        <v>143</v>
      </c>
      <c r="R458" s="115" t="s">
        <v>223</v>
      </c>
      <c r="S458" s="115" t="s">
        <v>224</v>
      </c>
      <c r="T458" s="115" t="s">
        <v>225</v>
      </c>
      <c r="U458" s="115" t="s">
        <v>226</v>
      </c>
      <c r="V458" s="115" t="s">
        <v>227</v>
      </c>
      <c r="W458" s="115" t="s">
        <v>228</v>
      </c>
      <c r="X458" s="115" t="s">
        <v>125</v>
      </c>
      <c r="Y458" s="115" t="s">
        <v>126</v>
      </c>
      <c r="Z458" s="117">
        <v>4</v>
      </c>
      <c r="AA458" s="115" t="s">
        <v>127</v>
      </c>
      <c r="AB458" s="115" t="s">
        <v>4313</v>
      </c>
      <c r="AC458" s="117">
        <v>1</v>
      </c>
      <c r="AD458" s="117">
        <v>1</v>
      </c>
      <c r="AE458" s="117">
        <v>1</v>
      </c>
      <c r="AF458" s="117">
        <v>1</v>
      </c>
      <c r="AG458" s="118" t="s">
        <v>4980</v>
      </c>
      <c r="AH458" s="118" t="s">
        <v>4981</v>
      </c>
      <c r="AI458" s="118" t="s">
        <v>4982</v>
      </c>
      <c r="AJ458" s="115" t="s">
        <v>4983</v>
      </c>
      <c r="AK458" s="115"/>
      <c r="AL458" s="115"/>
      <c r="AM458" s="116">
        <v>2</v>
      </c>
      <c r="AN458" s="119">
        <v>1</v>
      </c>
      <c r="AO458" s="120" t="s">
        <v>135</v>
      </c>
      <c r="AP458" s="116">
        <v>2</v>
      </c>
      <c r="AQ458" s="119">
        <v>1</v>
      </c>
      <c r="AR458" s="120" t="s">
        <v>135</v>
      </c>
      <c r="AS458" s="116"/>
      <c r="AT458" s="121">
        <v>1</v>
      </c>
      <c r="AU458" s="120" t="s">
        <v>135</v>
      </c>
      <c r="AV458" s="117">
        <v>4</v>
      </c>
      <c r="AW458" s="121">
        <v>1</v>
      </c>
      <c r="AX458" s="120" t="s">
        <v>135</v>
      </c>
      <c r="AY458" s="122">
        <v>0</v>
      </c>
      <c r="AZ458" s="122">
        <v>0</v>
      </c>
      <c r="BA458" s="122">
        <v>0</v>
      </c>
      <c r="BB458" s="122">
        <v>0</v>
      </c>
      <c r="BC458" s="122">
        <v>0</v>
      </c>
      <c r="BD458" s="122">
        <v>0</v>
      </c>
      <c r="BE458" s="122">
        <v>0</v>
      </c>
      <c r="BF458" s="122">
        <v>0</v>
      </c>
      <c r="BG458" s="122">
        <v>0</v>
      </c>
      <c r="BH458" s="122">
        <v>0</v>
      </c>
      <c r="BI458" s="122">
        <v>0</v>
      </c>
      <c r="BJ458" s="122">
        <v>30000000</v>
      </c>
      <c r="BK458" s="122">
        <v>0</v>
      </c>
      <c r="BL458" s="122">
        <v>0</v>
      </c>
      <c r="BM458" s="122">
        <v>0</v>
      </c>
      <c r="BN458" s="122">
        <v>0</v>
      </c>
      <c r="BO458" s="122">
        <v>0</v>
      </c>
      <c r="BP458" s="122">
        <v>0</v>
      </c>
      <c r="BQ458" s="122">
        <v>0</v>
      </c>
      <c r="BR458" s="122">
        <v>0</v>
      </c>
      <c r="BS458" s="122">
        <v>0</v>
      </c>
      <c r="BT458" s="122">
        <v>30000000</v>
      </c>
      <c r="BU458" s="122">
        <v>0</v>
      </c>
      <c r="BV458" s="122">
        <v>0</v>
      </c>
      <c r="BW458" s="122">
        <v>0</v>
      </c>
      <c r="BX458" s="122">
        <v>0</v>
      </c>
      <c r="BY458" s="122">
        <v>0</v>
      </c>
      <c r="BZ458" s="122">
        <v>0</v>
      </c>
      <c r="CA458" s="122">
        <v>0</v>
      </c>
      <c r="CB458" s="122">
        <v>0</v>
      </c>
      <c r="CC458" s="122">
        <v>0</v>
      </c>
      <c r="CD458" s="122">
        <v>0</v>
      </c>
      <c r="CE458" s="122">
        <v>0</v>
      </c>
      <c r="CF458" s="122">
        <v>0</v>
      </c>
      <c r="CG458" s="122">
        <v>0</v>
      </c>
      <c r="CH458" s="122">
        <v>0</v>
      </c>
      <c r="CI458" s="122">
        <v>0</v>
      </c>
      <c r="CJ458" s="122">
        <v>0</v>
      </c>
      <c r="CK458" s="122">
        <v>0</v>
      </c>
      <c r="CL458" s="122">
        <v>0</v>
      </c>
      <c r="CM458" s="122">
        <v>0</v>
      </c>
      <c r="CN458" s="122">
        <v>0</v>
      </c>
      <c r="CO458" s="122">
        <v>0</v>
      </c>
      <c r="CP458" s="122">
        <v>0</v>
      </c>
      <c r="CQ458" s="122">
        <v>30000000</v>
      </c>
      <c r="CR458" s="115" t="s">
        <v>4984</v>
      </c>
      <c r="CS458" s="115" t="s">
        <v>4985</v>
      </c>
    </row>
    <row r="459" spans="1:97" ht="70.349999999999994" hidden="1" customHeight="1" x14ac:dyDescent="0.25">
      <c r="A459" s="114" t="s">
        <v>4986</v>
      </c>
      <c r="B459" s="115" t="s">
        <v>103</v>
      </c>
      <c r="C459" s="115" t="s">
        <v>4705</v>
      </c>
      <c r="D459" s="115" t="s">
        <v>4987</v>
      </c>
      <c r="E459" s="116" t="s">
        <v>1632</v>
      </c>
      <c r="F459" s="115" t="s">
        <v>1633</v>
      </c>
      <c r="G459" s="115" t="s">
        <v>3385</v>
      </c>
      <c r="H459" s="115" t="s">
        <v>3385</v>
      </c>
      <c r="I459" s="116" t="s">
        <v>4978</v>
      </c>
      <c r="J459" s="115" t="s">
        <v>4823</v>
      </c>
      <c r="K459" s="115" t="s">
        <v>4811</v>
      </c>
      <c r="L459" s="115" t="s">
        <v>2216</v>
      </c>
      <c r="M459" s="115" t="s">
        <v>4979</v>
      </c>
      <c r="N459" s="115" t="s">
        <v>140</v>
      </c>
      <c r="O459" s="115" t="s">
        <v>141</v>
      </c>
      <c r="P459" s="115" t="s">
        <v>142</v>
      </c>
      <c r="Q459" s="115" t="s">
        <v>143</v>
      </c>
      <c r="R459" s="115" t="s">
        <v>362</v>
      </c>
      <c r="S459" s="115" t="s">
        <v>363</v>
      </c>
      <c r="T459" s="115" t="s">
        <v>364</v>
      </c>
      <c r="U459" s="115" t="s">
        <v>365</v>
      </c>
      <c r="V459" s="115" t="s">
        <v>366</v>
      </c>
      <c r="W459" s="115" t="s">
        <v>367</v>
      </c>
      <c r="X459" s="115" t="s">
        <v>125</v>
      </c>
      <c r="Y459" s="115" t="s">
        <v>126</v>
      </c>
      <c r="Z459" s="117">
        <v>2</v>
      </c>
      <c r="AA459" s="115" t="s">
        <v>127</v>
      </c>
      <c r="AB459" s="115" t="s">
        <v>4313</v>
      </c>
      <c r="AC459" s="117">
        <v>0</v>
      </c>
      <c r="AD459" s="117">
        <v>1</v>
      </c>
      <c r="AE459" s="117">
        <v>1</v>
      </c>
      <c r="AF459" s="117">
        <v>0</v>
      </c>
      <c r="AG459" s="118"/>
      <c r="AH459" s="118" t="s">
        <v>4988</v>
      </c>
      <c r="AI459" s="118" t="s">
        <v>4989</v>
      </c>
      <c r="AJ459" s="115" t="s">
        <v>4990</v>
      </c>
      <c r="AK459" s="115" t="s">
        <v>4991</v>
      </c>
      <c r="AL459" s="115"/>
      <c r="AM459" s="116"/>
      <c r="AN459" s="119"/>
      <c r="AO459" s="120"/>
      <c r="AP459" s="116">
        <v>2</v>
      </c>
      <c r="AQ459" s="119">
        <v>1</v>
      </c>
      <c r="AR459" s="120" t="s">
        <v>135</v>
      </c>
      <c r="AS459" s="116">
        <v>0.15</v>
      </c>
      <c r="AT459" s="121">
        <v>1</v>
      </c>
      <c r="AU459" s="120" t="s">
        <v>135</v>
      </c>
      <c r="AV459" s="117">
        <v>2.15</v>
      </c>
      <c r="AW459" s="121">
        <v>1</v>
      </c>
      <c r="AX459" s="120" t="s">
        <v>135</v>
      </c>
      <c r="AY459" s="122">
        <v>50000000</v>
      </c>
      <c r="AZ459" s="122">
        <v>0</v>
      </c>
      <c r="BA459" s="122">
        <v>0</v>
      </c>
      <c r="BB459" s="122">
        <v>0</v>
      </c>
      <c r="BC459" s="122">
        <v>0</v>
      </c>
      <c r="BD459" s="122">
        <v>0</v>
      </c>
      <c r="BE459" s="122">
        <v>0</v>
      </c>
      <c r="BF459" s="122">
        <v>0</v>
      </c>
      <c r="BG459" s="122">
        <v>0</v>
      </c>
      <c r="BH459" s="122">
        <v>0</v>
      </c>
      <c r="BI459" s="122">
        <v>50000000</v>
      </c>
      <c r="BJ459" s="122">
        <v>0</v>
      </c>
      <c r="BK459" s="122">
        <v>0</v>
      </c>
      <c r="BL459" s="122">
        <v>0</v>
      </c>
      <c r="BM459" s="122">
        <v>0</v>
      </c>
      <c r="BN459" s="122">
        <v>0</v>
      </c>
      <c r="BO459" s="122">
        <v>0</v>
      </c>
      <c r="BP459" s="122">
        <v>0</v>
      </c>
      <c r="BQ459" s="122">
        <v>0</v>
      </c>
      <c r="BR459" s="122">
        <v>0</v>
      </c>
      <c r="BS459" s="122">
        <v>0</v>
      </c>
      <c r="BT459" s="122">
        <v>0</v>
      </c>
      <c r="BU459" s="122">
        <v>0</v>
      </c>
      <c r="BV459" s="122">
        <v>0</v>
      </c>
      <c r="BW459" s="122">
        <v>0</v>
      </c>
      <c r="BX459" s="122">
        <v>0</v>
      </c>
      <c r="BY459" s="122">
        <v>0</v>
      </c>
      <c r="BZ459" s="122">
        <v>0</v>
      </c>
      <c r="CA459" s="122">
        <v>0</v>
      </c>
      <c r="CB459" s="122">
        <v>0</v>
      </c>
      <c r="CC459" s="122">
        <v>0</v>
      </c>
      <c r="CD459" s="122">
        <v>0</v>
      </c>
      <c r="CE459" s="122">
        <v>0</v>
      </c>
      <c r="CF459" s="122">
        <v>50000000</v>
      </c>
      <c r="CG459" s="122">
        <v>0</v>
      </c>
      <c r="CH459" s="122">
        <v>0</v>
      </c>
      <c r="CI459" s="122">
        <v>0</v>
      </c>
      <c r="CJ459" s="122">
        <v>0</v>
      </c>
      <c r="CK459" s="122">
        <v>0</v>
      </c>
      <c r="CL459" s="122">
        <v>0</v>
      </c>
      <c r="CM459" s="122">
        <v>0</v>
      </c>
      <c r="CN459" s="122">
        <v>0</v>
      </c>
      <c r="CO459" s="122">
        <v>0</v>
      </c>
      <c r="CP459" s="122">
        <v>50000000</v>
      </c>
      <c r="CQ459" s="122">
        <v>100000000</v>
      </c>
      <c r="CR459" s="115"/>
      <c r="CS459" s="115" t="s">
        <v>4985</v>
      </c>
    </row>
    <row r="460" spans="1:97" ht="70.349999999999994" hidden="1" customHeight="1" x14ac:dyDescent="0.25">
      <c r="A460" s="114" t="s">
        <v>4992</v>
      </c>
      <c r="B460" s="115" t="s">
        <v>139</v>
      </c>
      <c r="C460" s="115" t="s">
        <v>4705</v>
      </c>
      <c r="D460" s="115" t="s">
        <v>4976</v>
      </c>
      <c r="E460" s="116" t="s">
        <v>1632</v>
      </c>
      <c r="F460" s="115" t="s">
        <v>4977</v>
      </c>
      <c r="G460" s="115" t="s">
        <v>3385</v>
      </c>
      <c r="H460" s="115" t="s">
        <v>3385</v>
      </c>
      <c r="I460" s="116" t="s">
        <v>4978</v>
      </c>
      <c r="J460" s="115" t="s">
        <v>4823</v>
      </c>
      <c r="K460" s="115" t="s">
        <v>4811</v>
      </c>
      <c r="L460" s="115" t="s">
        <v>2216</v>
      </c>
      <c r="M460" s="115" t="s">
        <v>4979</v>
      </c>
      <c r="N460" s="115" t="s">
        <v>140</v>
      </c>
      <c r="O460" s="115" t="s">
        <v>141</v>
      </c>
      <c r="P460" s="115" t="s">
        <v>142</v>
      </c>
      <c r="Q460" s="115" t="s">
        <v>143</v>
      </c>
      <c r="R460" s="115" t="s">
        <v>585</v>
      </c>
      <c r="S460" s="115" t="s">
        <v>4522</v>
      </c>
      <c r="T460" s="115" t="s">
        <v>1653</v>
      </c>
      <c r="U460" s="115" t="s">
        <v>4523</v>
      </c>
      <c r="V460" s="115" t="s">
        <v>4524</v>
      </c>
      <c r="W460" s="115" t="s">
        <v>530</v>
      </c>
      <c r="X460" s="115" t="s">
        <v>125</v>
      </c>
      <c r="Y460" s="115" t="s">
        <v>530</v>
      </c>
      <c r="Z460" s="117">
        <v>1</v>
      </c>
      <c r="AA460" s="115" t="s">
        <v>127</v>
      </c>
      <c r="AB460" s="115" t="s">
        <v>4313</v>
      </c>
      <c r="AC460" s="117">
        <v>0</v>
      </c>
      <c r="AD460" s="117">
        <v>0</v>
      </c>
      <c r="AE460" s="117">
        <v>1</v>
      </c>
      <c r="AF460" s="117">
        <v>0</v>
      </c>
      <c r="AG460" s="118"/>
      <c r="AH460" s="118"/>
      <c r="AI460" s="118"/>
      <c r="AJ460" s="115" t="s">
        <v>4993</v>
      </c>
      <c r="AK460" s="115"/>
      <c r="AL460" s="115"/>
      <c r="AM460" s="116"/>
      <c r="AN460" s="119"/>
      <c r="AO460" s="120"/>
      <c r="AP460" s="116"/>
      <c r="AQ460" s="119"/>
      <c r="AR460" s="120"/>
      <c r="AS460" s="116"/>
      <c r="AT460" s="121">
        <v>0</v>
      </c>
      <c r="AU460" s="120" t="s">
        <v>175</v>
      </c>
      <c r="AV460" s="117">
        <v>0</v>
      </c>
      <c r="AW460" s="121">
        <v>0</v>
      </c>
      <c r="AX460" s="120" t="s">
        <v>175</v>
      </c>
      <c r="AY460" s="122">
        <v>0</v>
      </c>
      <c r="AZ460" s="122">
        <v>0</v>
      </c>
      <c r="BA460" s="122">
        <v>0</v>
      </c>
      <c r="BB460" s="122">
        <v>0</v>
      </c>
      <c r="BC460" s="122">
        <v>0</v>
      </c>
      <c r="BD460" s="122">
        <v>0</v>
      </c>
      <c r="BE460" s="122">
        <v>0</v>
      </c>
      <c r="BF460" s="122">
        <v>0</v>
      </c>
      <c r="BG460" s="122">
        <v>0</v>
      </c>
      <c r="BH460" s="122">
        <v>0</v>
      </c>
      <c r="BI460" s="122">
        <v>0</v>
      </c>
      <c r="BJ460" s="122">
        <v>0</v>
      </c>
      <c r="BK460" s="122">
        <v>0</v>
      </c>
      <c r="BL460" s="122">
        <v>0</v>
      </c>
      <c r="BM460" s="122">
        <v>0</v>
      </c>
      <c r="BN460" s="122">
        <v>0</v>
      </c>
      <c r="BO460" s="122">
        <v>0</v>
      </c>
      <c r="BP460" s="122">
        <v>0</v>
      </c>
      <c r="BQ460" s="122">
        <v>0</v>
      </c>
      <c r="BR460" s="122">
        <v>0</v>
      </c>
      <c r="BS460" s="122">
        <v>0</v>
      </c>
      <c r="BT460" s="122">
        <v>0</v>
      </c>
      <c r="BU460" s="122">
        <v>0</v>
      </c>
      <c r="BV460" s="122">
        <v>0</v>
      </c>
      <c r="BW460" s="122">
        <v>0</v>
      </c>
      <c r="BX460" s="122">
        <v>0</v>
      </c>
      <c r="BY460" s="122">
        <v>0</v>
      </c>
      <c r="BZ460" s="122">
        <v>0</v>
      </c>
      <c r="CA460" s="122">
        <v>0</v>
      </c>
      <c r="CB460" s="122">
        <v>0</v>
      </c>
      <c r="CC460" s="122">
        <v>0</v>
      </c>
      <c r="CD460" s="122">
        <v>0</v>
      </c>
      <c r="CE460" s="122">
        <v>0</v>
      </c>
      <c r="CF460" s="122">
        <v>0</v>
      </c>
      <c r="CG460" s="122">
        <v>0</v>
      </c>
      <c r="CH460" s="122">
        <v>0</v>
      </c>
      <c r="CI460" s="122">
        <v>0</v>
      </c>
      <c r="CJ460" s="122">
        <v>0</v>
      </c>
      <c r="CK460" s="122">
        <v>0</v>
      </c>
      <c r="CL460" s="122">
        <v>0</v>
      </c>
      <c r="CM460" s="122">
        <v>0</v>
      </c>
      <c r="CN460" s="122">
        <v>0</v>
      </c>
      <c r="CO460" s="122">
        <v>0</v>
      </c>
      <c r="CP460" s="122">
        <v>0</v>
      </c>
      <c r="CQ460" s="122">
        <v>0</v>
      </c>
      <c r="CR460" s="115" t="s">
        <v>4994</v>
      </c>
      <c r="CS460" s="115"/>
    </row>
    <row r="461" spans="1:97" ht="70.349999999999994" hidden="1" customHeight="1" x14ac:dyDescent="0.25">
      <c r="A461" s="114" t="s">
        <v>4995</v>
      </c>
      <c r="B461" s="115" t="s">
        <v>113</v>
      </c>
      <c r="C461" s="115" t="s">
        <v>4705</v>
      </c>
      <c r="D461" s="115" t="s">
        <v>4996</v>
      </c>
      <c r="E461" s="116" t="s">
        <v>1632</v>
      </c>
      <c r="F461" s="115" t="s">
        <v>1633</v>
      </c>
      <c r="G461" s="115" t="s">
        <v>3385</v>
      </c>
      <c r="H461" s="115" t="s">
        <v>4997</v>
      </c>
      <c r="I461" s="116" t="s">
        <v>106</v>
      </c>
      <c r="J461" s="115" t="s">
        <v>4823</v>
      </c>
      <c r="K461" s="115" t="s">
        <v>4998</v>
      </c>
      <c r="L461" s="115" t="s">
        <v>4999</v>
      </c>
      <c r="M461" s="115" t="s">
        <v>5000</v>
      </c>
      <c r="N461" s="115" t="s">
        <v>140</v>
      </c>
      <c r="O461" s="115" t="s">
        <v>141</v>
      </c>
      <c r="P461" s="115" t="s">
        <v>4576</v>
      </c>
      <c r="Q461" s="115" t="s">
        <v>143</v>
      </c>
      <c r="R461" s="115" t="s">
        <v>223</v>
      </c>
      <c r="S461" s="115" t="s">
        <v>224</v>
      </c>
      <c r="T461" s="115" t="s">
        <v>225</v>
      </c>
      <c r="U461" s="115" t="s">
        <v>226</v>
      </c>
      <c r="V461" s="115" t="s">
        <v>227</v>
      </c>
      <c r="W461" s="115" t="s">
        <v>228</v>
      </c>
      <c r="X461" s="115" t="s">
        <v>125</v>
      </c>
      <c r="Y461" s="115" t="s">
        <v>126</v>
      </c>
      <c r="Z461" s="117">
        <v>4</v>
      </c>
      <c r="AA461" s="115" t="s">
        <v>127</v>
      </c>
      <c r="AB461" s="115" t="s">
        <v>4313</v>
      </c>
      <c r="AC461" s="117">
        <v>1</v>
      </c>
      <c r="AD461" s="117">
        <v>1</v>
      </c>
      <c r="AE461" s="117">
        <v>1</v>
      </c>
      <c r="AF461" s="117">
        <v>1</v>
      </c>
      <c r="AG461" s="118" t="s">
        <v>5001</v>
      </c>
      <c r="AH461" s="118" t="s">
        <v>5002</v>
      </c>
      <c r="AI461" s="118" t="s">
        <v>5003</v>
      </c>
      <c r="AJ461" s="115" t="s">
        <v>5004</v>
      </c>
      <c r="AK461" s="115"/>
      <c r="AL461" s="115" t="s">
        <v>5005</v>
      </c>
      <c r="AM461" s="116">
        <v>1</v>
      </c>
      <c r="AN461" s="119">
        <v>1</v>
      </c>
      <c r="AO461" s="120" t="s">
        <v>135</v>
      </c>
      <c r="AP461" s="116">
        <v>2</v>
      </c>
      <c r="AQ461" s="119">
        <v>1</v>
      </c>
      <c r="AR461" s="120" t="s">
        <v>135</v>
      </c>
      <c r="AS461" s="116"/>
      <c r="AT461" s="121">
        <v>1</v>
      </c>
      <c r="AU461" s="120" t="s">
        <v>135</v>
      </c>
      <c r="AV461" s="117">
        <v>3</v>
      </c>
      <c r="AW461" s="121">
        <v>0.75</v>
      </c>
      <c r="AX461" s="120" t="s">
        <v>174</v>
      </c>
      <c r="AY461" s="122">
        <v>120000000</v>
      </c>
      <c r="AZ461" s="122">
        <v>0</v>
      </c>
      <c r="BA461" s="122">
        <v>0</v>
      </c>
      <c r="BB461" s="122">
        <v>0</v>
      </c>
      <c r="BC461" s="122">
        <v>0</v>
      </c>
      <c r="BD461" s="122">
        <v>0</v>
      </c>
      <c r="BE461" s="122">
        <v>200000000</v>
      </c>
      <c r="BF461" s="122">
        <v>0</v>
      </c>
      <c r="BG461" s="122">
        <v>0</v>
      </c>
      <c r="BH461" s="122">
        <v>0</v>
      </c>
      <c r="BI461" s="122">
        <v>320000000</v>
      </c>
      <c r="BJ461" s="122">
        <v>0</v>
      </c>
      <c r="BK461" s="122">
        <v>0</v>
      </c>
      <c r="BL461" s="122">
        <v>0</v>
      </c>
      <c r="BM461" s="122">
        <v>0</v>
      </c>
      <c r="BN461" s="122">
        <v>0</v>
      </c>
      <c r="BO461" s="122">
        <v>0</v>
      </c>
      <c r="BP461" s="122">
        <v>0</v>
      </c>
      <c r="BQ461" s="122">
        <v>0</v>
      </c>
      <c r="BR461" s="122">
        <v>0</v>
      </c>
      <c r="BS461" s="122">
        <v>0</v>
      </c>
      <c r="BT461" s="122">
        <v>0</v>
      </c>
      <c r="BU461" s="122">
        <v>0</v>
      </c>
      <c r="BV461" s="122">
        <v>0</v>
      </c>
      <c r="BW461" s="122">
        <v>0</v>
      </c>
      <c r="BX461" s="122">
        <v>0</v>
      </c>
      <c r="BY461" s="122">
        <v>0</v>
      </c>
      <c r="BZ461" s="122">
        <v>0</v>
      </c>
      <c r="CA461" s="122">
        <v>0</v>
      </c>
      <c r="CB461" s="122">
        <v>0</v>
      </c>
      <c r="CC461" s="122">
        <v>0</v>
      </c>
      <c r="CD461" s="122">
        <v>0</v>
      </c>
      <c r="CE461" s="122">
        <v>0</v>
      </c>
      <c r="CF461" s="122">
        <v>0</v>
      </c>
      <c r="CG461" s="122">
        <v>0</v>
      </c>
      <c r="CH461" s="122">
        <v>0</v>
      </c>
      <c r="CI461" s="122">
        <v>0</v>
      </c>
      <c r="CJ461" s="122">
        <v>0</v>
      </c>
      <c r="CK461" s="122">
        <v>0</v>
      </c>
      <c r="CL461" s="122">
        <v>0</v>
      </c>
      <c r="CM461" s="122">
        <v>0</v>
      </c>
      <c r="CN461" s="122">
        <v>0</v>
      </c>
      <c r="CO461" s="122">
        <v>0</v>
      </c>
      <c r="CP461" s="122">
        <v>0</v>
      </c>
      <c r="CQ461" s="122">
        <v>320000000</v>
      </c>
      <c r="CR461" s="115"/>
      <c r="CS461" s="115" t="s">
        <v>5006</v>
      </c>
    </row>
    <row r="462" spans="1:97" ht="70.349999999999994" hidden="1" customHeight="1" x14ac:dyDescent="0.25">
      <c r="A462" s="114" t="s">
        <v>5007</v>
      </c>
      <c r="B462" s="115" t="s">
        <v>113</v>
      </c>
      <c r="C462" s="115" t="s">
        <v>4705</v>
      </c>
      <c r="D462" s="115" t="s">
        <v>5008</v>
      </c>
      <c r="E462" s="116" t="s">
        <v>1632</v>
      </c>
      <c r="F462" s="115" t="s">
        <v>1633</v>
      </c>
      <c r="G462" s="115" t="s">
        <v>3385</v>
      </c>
      <c r="H462" s="115" t="s">
        <v>5009</v>
      </c>
      <c r="I462" s="116" t="s">
        <v>106</v>
      </c>
      <c r="J462" s="115" t="s">
        <v>5010</v>
      </c>
      <c r="K462" s="115" t="s">
        <v>4998</v>
      </c>
      <c r="L462" s="115" t="s">
        <v>4748</v>
      </c>
      <c r="M462" s="115" t="s">
        <v>5011</v>
      </c>
      <c r="N462" s="115" t="s">
        <v>4752</v>
      </c>
      <c r="O462" s="115" t="s">
        <v>446</v>
      </c>
      <c r="P462" s="115" t="s">
        <v>4753</v>
      </c>
      <c r="Q462" s="115" t="s">
        <v>448</v>
      </c>
      <c r="R462" s="115" t="s">
        <v>1222</v>
      </c>
      <c r="S462" s="115" t="s">
        <v>1223</v>
      </c>
      <c r="T462" s="115" t="s">
        <v>1224</v>
      </c>
      <c r="U462" s="115" t="s">
        <v>1225</v>
      </c>
      <c r="V462" s="115" t="s">
        <v>1226</v>
      </c>
      <c r="W462" s="115" t="s">
        <v>367</v>
      </c>
      <c r="X462" s="115" t="s">
        <v>125</v>
      </c>
      <c r="Y462" s="115" t="s">
        <v>171</v>
      </c>
      <c r="Z462" s="117">
        <v>4</v>
      </c>
      <c r="AA462" s="115" t="s">
        <v>127</v>
      </c>
      <c r="AB462" s="115" t="s">
        <v>4313</v>
      </c>
      <c r="AC462" s="117">
        <v>2</v>
      </c>
      <c r="AD462" s="117">
        <v>2</v>
      </c>
      <c r="AE462" s="117">
        <v>0</v>
      </c>
      <c r="AF462" s="117">
        <v>0</v>
      </c>
      <c r="AG462" s="118" t="s">
        <v>5012</v>
      </c>
      <c r="AH462" s="118"/>
      <c r="AI462" s="118"/>
      <c r="AJ462" s="115" t="s">
        <v>5013</v>
      </c>
      <c r="AK462" s="115"/>
      <c r="AL462" s="115"/>
      <c r="AM462" s="116">
        <v>3</v>
      </c>
      <c r="AN462" s="119">
        <v>1</v>
      </c>
      <c r="AO462" s="120" t="s">
        <v>135</v>
      </c>
      <c r="AP462" s="116">
        <v>0</v>
      </c>
      <c r="AQ462" s="119">
        <v>0.5</v>
      </c>
      <c r="AR462" s="120" t="s">
        <v>235</v>
      </c>
      <c r="AS462" s="116"/>
      <c r="AT462" s="121"/>
      <c r="AU462" s="120"/>
      <c r="AV462" s="117">
        <v>3</v>
      </c>
      <c r="AW462" s="121">
        <v>0.75</v>
      </c>
      <c r="AX462" s="120" t="s">
        <v>174</v>
      </c>
      <c r="AY462" s="122">
        <v>0</v>
      </c>
      <c r="AZ462" s="122">
        <v>0</v>
      </c>
      <c r="BA462" s="122">
        <v>0</v>
      </c>
      <c r="BB462" s="122">
        <v>0</v>
      </c>
      <c r="BC462" s="122">
        <v>0</v>
      </c>
      <c r="BD462" s="122">
        <v>0</v>
      </c>
      <c r="BE462" s="122">
        <v>0</v>
      </c>
      <c r="BF462" s="122">
        <v>0</v>
      </c>
      <c r="BG462" s="122">
        <v>0</v>
      </c>
      <c r="BH462" s="122">
        <v>0</v>
      </c>
      <c r="BI462" s="122">
        <v>0</v>
      </c>
      <c r="BJ462" s="122">
        <v>0</v>
      </c>
      <c r="BK462" s="122">
        <v>0</v>
      </c>
      <c r="BL462" s="122">
        <v>0</v>
      </c>
      <c r="BM462" s="122">
        <v>0</v>
      </c>
      <c r="BN462" s="122">
        <v>0</v>
      </c>
      <c r="BO462" s="122">
        <v>0</v>
      </c>
      <c r="BP462" s="122">
        <v>0</v>
      </c>
      <c r="BQ462" s="122">
        <v>0</v>
      </c>
      <c r="BR462" s="122">
        <v>0</v>
      </c>
      <c r="BS462" s="122">
        <v>0</v>
      </c>
      <c r="BT462" s="122">
        <v>0</v>
      </c>
      <c r="BU462" s="122">
        <v>0</v>
      </c>
      <c r="BV462" s="122">
        <v>0</v>
      </c>
      <c r="BW462" s="122">
        <v>0</v>
      </c>
      <c r="BX462" s="122">
        <v>0</v>
      </c>
      <c r="BY462" s="122">
        <v>0</v>
      </c>
      <c r="BZ462" s="122">
        <v>0</v>
      </c>
      <c r="CA462" s="122">
        <v>0</v>
      </c>
      <c r="CB462" s="122">
        <v>0</v>
      </c>
      <c r="CC462" s="122">
        <v>0</v>
      </c>
      <c r="CD462" s="122">
        <v>0</v>
      </c>
      <c r="CE462" s="122">
        <v>0</v>
      </c>
      <c r="CF462" s="122">
        <v>0</v>
      </c>
      <c r="CG462" s="122">
        <v>0</v>
      </c>
      <c r="CH462" s="122">
        <v>0</v>
      </c>
      <c r="CI462" s="122">
        <v>0</v>
      </c>
      <c r="CJ462" s="122">
        <v>0</v>
      </c>
      <c r="CK462" s="122">
        <v>0</v>
      </c>
      <c r="CL462" s="122">
        <v>0</v>
      </c>
      <c r="CM462" s="122">
        <v>0</v>
      </c>
      <c r="CN462" s="122">
        <v>0</v>
      </c>
      <c r="CO462" s="122">
        <v>0</v>
      </c>
      <c r="CP462" s="122">
        <v>0</v>
      </c>
      <c r="CQ462" s="122">
        <v>0</v>
      </c>
      <c r="CR462" s="115" t="s">
        <v>5014</v>
      </c>
      <c r="CS462" s="115" t="s">
        <v>5014</v>
      </c>
    </row>
    <row r="463" spans="1:97" ht="70.349999999999994" hidden="1" customHeight="1" x14ac:dyDescent="0.25">
      <c r="A463" s="114" t="s">
        <v>5015</v>
      </c>
      <c r="B463" s="115" t="s">
        <v>113</v>
      </c>
      <c r="C463" s="115" t="s">
        <v>4705</v>
      </c>
      <c r="D463" s="115" t="s">
        <v>5016</v>
      </c>
      <c r="E463" s="116" t="s">
        <v>1632</v>
      </c>
      <c r="F463" s="115" t="s">
        <v>1633</v>
      </c>
      <c r="G463" s="115" t="s">
        <v>3385</v>
      </c>
      <c r="H463" s="115" t="s">
        <v>5017</v>
      </c>
      <c r="I463" s="116" t="s">
        <v>106</v>
      </c>
      <c r="J463" s="115" t="s">
        <v>5018</v>
      </c>
      <c r="K463" s="115" t="s">
        <v>4998</v>
      </c>
      <c r="L463" s="115" t="s">
        <v>5019</v>
      </c>
      <c r="M463" s="115" t="s">
        <v>5020</v>
      </c>
      <c r="N463" s="115" t="s">
        <v>2703</v>
      </c>
      <c r="O463" s="115" t="s">
        <v>761</v>
      </c>
      <c r="P463" s="115" t="s">
        <v>2801</v>
      </c>
      <c r="Q463" s="115" t="s">
        <v>2802</v>
      </c>
      <c r="R463" s="115" t="s">
        <v>561</v>
      </c>
      <c r="S463" s="115" t="s">
        <v>5021</v>
      </c>
      <c r="T463" s="115" t="s">
        <v>1137</v>
      </c>
      <c r="U463" s="115" t="s">
        <v>5022</v>
      </c>
      <c r="V463" s="115" t="s">
        <v>2614</v>
      </c>
      <c r="W463" s="115" t="s">
        <v>530</v>
      </c>
      <c r="X463" s="115" t="s">
        <v>247</v>
      </c>
      <c r="Y463" s="115" t="s">
        <v>126</v>
      </c>
      <c r="Z463" s="117">
        <v>1</v>
      </c>
      <c r="AA463" s="115" t="s">
        <v>127</v>
      </c>
      <c r="AB463" s="115" t="s">
        <v>4313</v>
      </c>
      <c r="AC463" s="117">
        <v>0</v>
      </c>
      <c r="AD463" s="117">
        <v>0</v>
      </c>
      <c r="AE463" s="117">
        <v>1</v>
      </c>
      <c r="AF463" s="117">
        <v>0</v>
      </c>
      <c r="AG463" s="118"/>
      <c r="AH463" s="118"/>
      <c r="AI463" s="118"/>
      <c r="AJ463" s="115" t="s">
        <v>5023</v>
      </c>
      <c r="AK463" s="115"/>
      <c r="AL463" s="115"/>
      <c r="AM463" s="116"/>
      <c r="AN463" s="119"/>
      <c r="AO463" s="120"/>
      <c r="AP463" s="116"/>
      <c r="AQ463" s="119"/>
      <c r="AR463" s="120"/>
      <c r="AS463" s="116"/>
      <c r="AT463" s="121">
        <v>0</v>
      </c>
      <c r="AU463" s="120" t="s">
        <v>175</v>
      </c>
      <c r="AV463" s="117">
        <v>0</v>
      </c>
      <c r="AW463" s="121">
        <v>0</v>
      </c>
      <c r="AX463" s="120" t="s">
        <v>175</v>
      </c>
      <c r="AY463" s="122">
        <v>60000000</v>
      </c>
      <c r="AZ463" s="122">
        <v>0</v>
      </c>
      <c r="BA463" s="122">
        <v>0</v>
      </c>
      <c r="BB463" s="122">
        <v>0</v>
      </c>
      <c r="BC463" s="122">
        <v>0</v>
      </c>
      <c r="BD463" s="122">
        <v>0</v>
      </c>
      <c r="BE463" s="122">
        <v>30000000</v>
      </c>
      <c r="BF463" s="122">
        <v>0</v>
      </c>
      <c r="BG463" s="122">
        <v>0</v>
      </c>
      <c r="BH463" s="122">
        <v>0</v>
      </c>
      <c r="BI463" s="122">
        <v>90000000</v>
      </c>
      <c r="BJ463" s="122">
        <v>0</v>
      </c>
      <c r="BK463" s="122">
        <v>0</v>
      </c>
      <c r="BL463" s="122">
        <v>0</v>
      </c>
      <c r="BM463" s="122">
        <v>0</v>
      </c>
      <c r="BN463" s="122">
        <v>0</v>
      </c>
      <c r="BO463" s="122">
        <v>0</v>
      </c>
      <c r="BP463" s="122">
        <v>0</v>
      </c>
      <c r="BQ463" s="122">
        <v>0</v>
      </c>
      <c r="BR463" s="122">
        <v>0</v>
      </c>
      <c r="BS463" s="122">
        <v>0</v>
      </c>
      <c r="BT463" s="122">
        <v>0</v>
      </c>
      <c r="BU463" s="122">
        <v>0</v>
      </c>
      <c r="BV463" s="122">
        <v>0</v>
      </c>
      <c r="BW463" s="122">
        <v>0</v>
      </c>
      <c r="BX463" s="122">
        <v>0</v>
      </c>
      <c r="BY463" s="122">
        <v>0</v>
      </c>
      <c r="BZ463" s="122">
        <v>0</v>
      </c>
      <c r="CA463" s="122">
        <v>0</v>
      </c>
      <c r="CB463" s="122">
        <v>0</v>
      </c>
      <c r="CC463" s="122">
        <v>0</v>
      </c>
      <c r="CD463" s="122">
        <v>0</v>
      </c>
      <c r="CE463" s="122">
        <v>0</v>
      </c>
      <c r="CF463" s="122">
        <v>0</v>
      </c>
      <c r="CG463" s="122">
        <v>0</v>
      </c>
      <c r="CH463" s="122">
        <v>0</v>
      </c>
      <c r="CI463" s="122">
        <v>0</v>
      </c>
      <c r="CJ463" s="122">
        <v>0</v>
      </c>
      <c r="CK463" s="122">
        <v>0</v>
      </c>
      <c r="CL463" s="122">
        <v>0</v>
      </c>
      <c r="CM463" s="122">
        <v>0</v>
      </c>
      <c r="CN463" s="122">
        <v>0</v>
      </c>
      <c r="CO463" s="122">
        <v>0</v>
      </c>
      <c r="CP463" s="122">
        <v>0</v>
      </c>
      <c r="CQ463" s="122">
        <v>90000000</v>
      </c>
      <c r="CR463" s="115" t="s">
        <v>5024</v>
      </c>
      <c r="CS463" s="115" t="s">
        <v>5025</v>
      </c>
    </row>
    <row r="464" spans="1:97" ht="70.349999999999994" hidden="1" customHeight="1" x14ac:dyDescent="0.25">
      <c r="A464" s="114" t="s">
        <v>5026</v>
      </c>
      <c r="B464" s="115" t="s">
        <v>113</v>
      </c>
      <c r="C464" s="115" t="s">
        <v>4705</v>
      </c>
      <c r="D464" s="115" t="s">
        <v>5027</v>
      </c>
      <c r="E464" s="116" t="s">
        <v>1632</v>
      </c>
      <c r="F464" s="115" t="s">
        <v>1633</v>
      </c>
      <c r="G464" s="115" t="s">
        <v>3385</v>
      </c>
      <c r="H464" s="115" t="s">
        <v>5028</v>
      </c>
      <c r="I464" s="116" t="s">
        <v>106</v>
      </c>
      <c r="J464" s="115" t="s">
        <v>5029</v>
      </c>
      <c r="K464" s="115" t="s">
        <v>4998</v>
      </c>
      <c r="L464" s="115" t="s">
        <v>4749</v>
      </c>
      <c r="M464" s="115" t="s">
        <v>5030</v>
      </c>
      <c r="N464" s="115" t="s">
        <v>2703</v>
      </c>
      <c r="O464" s="115" t="s">
        <v>761</v>
      </c>
      <c r="P464" s="115" t="s">
        <v>2705</v>
      </c>
      <c r="Q464" s="115" t="s">
        <v>2706</v>
      </c>
      <c r="R464" s="115" t="s">
        <v>5031</v>
      </c>
      <c r="S464" s="115" t="s">
        <v>5032</v>
      </c>
      <c r="T464" s="115" t="s">
        <v>5033</v>
      </c>
      <c r="U464" s="115" t="s">
        <v>5034</v>
      </c>
      <c r="V464" s="115" t="s">
        <v>5035</v>
      </c>
      <c r="W464" s="115" t="s">
        <v>293</v>
      </c>
      <c r="X464" s="115" t="s">
        <v>125</v>
      </c>
      <c r="Y464" s="115" t="s">
        <v>126</v>
      </c>
      <c r="Z464" s="117">
        <v>7</v>
      </c>
      <c r="AA464" s="115" t="s">
        <v>127</v>
      </c>
      <c r="AB464" s="115" t="s">
        <v>4313</v>
      </c>
      <c r="AC464" s="117">
        <v>0</v>
      </c>
      <c r="AD464" s="117">
        <v>0</v>
      </c>
      <c r="AE464" s="117">
        <v>4</v>
      </c>
      <c r="AF464" s="117">
        <v>3</v>
      </c>
      <c r="AG464" s="118"/>
      <c r="AH464" s="118"/>
      <c r="AI464" s="118"/>
      <c r="AJ464" s="115"/>
      <c r="AK464" s="115"/>
      <c r="AL464" s="115"/>
      <c r="AM464" s="116"/>
      <c r="AN464" s="119"/>
      <c r="AO464" s="120"/>
      <c r="AP464" s="116"/>
      <c r="AQ464" s="119"/>
      <c r="AR464" s="120"/>
      <c r="AS464" s="116"/>
      <c r="AT464" s="121">
        <v>0</v>
      </c>
      <c r="AU464" s="120" t="s">
        <v>175</v>
      </c>
      <c r="AV464" s="117">
        <v>0</v>
      </c>
      <c r="AW464" s="121">
        <v>0</v>
      </c>
      <c r="AX464" s="120" t="s">
        <v>175</v>
      </c>
      <c r="AY464" s="122">
        <v>210000000</v>
      </c>
      <c r="AZ464" s="122">
        <v>0</v>
      </c>
      <c r="BA464" s="122">
        <v>0</v>
      </c>
      <c r="BB464" s="122">
        <v>0</v>
      </c>
      <c r="BC464" s="122">
        <v>0</v>
      </c>
      <c r="BD464" s="122">
        <v>0</v>
      </c>
      <c r="BE464" s="122">
        <v>400000000</v>
      </c>
      <c r="BF464" s="122">
        <v>0</v>
      </c>
      <c r="BG464" s="122">
        <v>0</v>
      </c>
      <c r="BH464" s="122">
        <v>0</v>
      </c>
      <c r="BI464" s="122">
        <v>610000000</v>
      </c>
      <c r="BJ464" s="122">
        <v>0</v>
      </c>
      <c r="BK464" s="122">
        <v>0</v>
      </c>
      <c r="BL464" s="122">
        <v>0</v>
      </c>
      <c r="BM464" s="122">
        <v>0</v>
      </c>
      <c r="BN464" s="122">
        <v>0</v>
      </c>
      <c r="BO464" s="122">
        <v>0</v>
      </c>
      <c r="BP464" s="122">
        <v>0</v>
      </c>
      <c r="BQ464" s="122">
        <v>0</v>
      </c>
      <c r="BR464" s="122">
        <v>0</v>
      </c>
      <c r="BS464" s="122">
        <v>0</v>
      </c>
      <c r="BT464" s="122">
        <v>0</v>
      </c>
      <c r="BU464" s="122">
        <v>0</v>
      </c>
      <c r="BV464" s="122">
        <v>0</v>
      </c>
      <c r="BW464" s="122">
        <v>0</v>
      </c>
      <c r="BX464" s="122">
        <v>0</v>
      </c>
      <c r="BY464" s="122">
        <v>0</v>
      </c>
      <c r="BZ464" s="122">
        <v>0</v>
      </c>
      <c r="CA464" s="122">
        <v>0</v>
      </c>
      <c r="CB464" s="122">
        <v>0</v>
      </c>
      <c r="CC464" s="122">
        <v>0</v>
      </c>
      <c r="CD464" s="122">
        <v>0</v>
      </c>
      <c r="CE464" s="122">
        <v>0</v>
      </c>
      <c r="CF464" s="122">
        <v>0</v>
      </c>
      <c r="CG464" s="122">
        <v>0</v>
      </c>
      <c r="CH464" s="122">
        <v>0</v>
      </c>
      <c r="CI464" s="122">
        <v>0</v>
      </c>
      <c r="CJ464" s="122">
        <v>0</v>
      </c>
      <c r="CK464" s="122">
        <v>0</v>
      </c>
      <c r="CL464" s="122">
        <v>0</v>
      </c>
      <c r="CM464" s="122">
        <v>0</v>
      </c>
      <c r="CN464" s="122">
        <v>0</v>
      </c>
      <c r="CO464" s="122">
        <v>0</v>
      </c>
      <c r="CP464" s="122">
        <v>0</v>
      </c>
      <c r="CQ464" s="122">
        <v>610000000</v>
      </c>
      <c r="CR464" s="115" t="s">
        <v>5036</v>
      </c>
      <c r="CS464" s="115" t="s">
        <v>5037</v>
      </c>
    </row>
    <row r="465" spans="1:97" ht="70.349999999999994" hidden="1" customHeight="1" x14ac:dyDescent="0.25">
      <c r="A465" s="114" t="s">
        <v>5038</v>
      </c>
      <c r="B465" s="115" t="s">
        <v>113</v>
      </c>
      <c r="C465" s="115" t="s">
        <v>4705</v>
      </c>
      <c r="D465" s="115" t="s">
        <v>5039</v>
      </c>
      <c r="E465" s="116" t="s">
        <v>1632</v>
      </c>
      <c r="F465" s="115" t="s">
        <v>1633</v>
      </c>
      <c r="G465" s="115" t="s">
        <v>1610</v>
      </c>
      <c r="H465" s="115" t="s">
        <v>4997</v>
      </c>
      <c r="I465" s="116" t="s">
        <v>106</v>
      </c>
      <c r="J465" s="115" t="s">
        <v>4823</v>
      </c>
      <c r="K465" s="115" t="s">
        <v>4998</v>
      </c>
      <c r="L465" s="115" t="s">
        <v>5040</v>
      </c>
      <c r="M465" s="115" t="s">
        <v>5041</v>
      </c>
      <c r="N465" s="115" t="s">
        <v>140</v>
      </c>
      <c r="O465" s="115" t="s">
        <v>141</v>
      </c>
      <c r="P465" s="115" t="s">
        <v>142</v>
      </c>
      <c r="Q465" s="115" t="s">
        <v>143</v>
      </c>
      <c r="R465" s="115" t="s">
        <v>223</v>
      </c>
      <c r="S465" s="115" t="s">
        <v>224</v>
      </c>
      <c r="T465" s="115" t="s">
        <v>225</v>
      </c>
      <c r="U465" s="115" t="s">
        <v>226</v>
      </c>
      <c r="V465" s="115" t="s">
        <v>227</v>
      </c>
      <c r="W465" s="115" t="s">
        <v>228</v>
      </c>
      <c r="X465" s="115" t="s">
        <v>125</v>
      </c>
      <c r="Y465" s="115" t="s">
        <v>171</v>
      </c>
      <c r="Z465" s="117">
        <v>4</v>
      </c>
      <c r="AA465" s="115" t="s">
        <v>127</v>
      </c>
      <c r="AB465" s="115" t="s">
        <v>4313</v>
      </c>
      <c r="AC465" s="117">
        <v>1</v>
      </c>
      <c r="AD465" s="117">
        <v>1</v>
      </c>
      <c r="AE465" s="117">
        <v>1</v>
      </c>
      <c r="AF465" s="117">
        <v>1</v>
      </c>
      <c r="AG465" s="118" t="s">
        <v>5042</v>
      </c>
      <c r="AH465" s="118" t="s">
        <v>5043</v>
      </c>
      <c r="AI465" s="118" t="s">
        <v>5044</v>
      </c>
      <c r="AJ465" s="115"/>
      <c r="AK465" s="115"/>
      <c r="AL465" s="115" t="s">
        <v>5045</v>
      </c>
      <c r="AM465" s="116">
        <v>4</v>
      </c>
      <c r="AN465" s="119">
        <v>1</v>
      </c>
      <c r="AO465" s="120" t="s">
        <v>135</v>
      </c>
      <c r="AP465" s="116">
        <v>1</v>
      </c>
      <c r="AQ465" s="119">
        <v>1</v>
      </c>
      <c r="AR465" s="120" t="s">
        <v>135</v>
      </c>
      <c r="AS465" s="116"/>
      <c r="AT465" s="121">
        <v>1</v>
      </c>
      <c r="AU465" s="120" t="s">
        <v>135</v>
      </c>
      <c r="AV465" s="117">
        <v>5</v>
      </c>
      <c r="AW465" s="121">
        <v>1</v>
      </c>
      <c r="AX465" s="120" t="s">
        <v>135</v>
      </c>
      <c r="AY465" s="122">
        <v>0</v>
      </c>
      <c r="AZ465" s="122">
        <v>0</v>
      </c>
      <c r="BA465" s="122">
        <v>0</v>
      </c>
      <c r="BB465" s="122">
        <v>0</v>
      </c>
      <c r="BC465" s="122">
        <v>0</v>
      </c>
      <c r="BD465" s="122">
        <v>0</v>
      </c>
      <c r="BE465" s="122">
        <v>0</v>
      </c>
      <c r="BF465" s="122">
        <v>0</v>
      </c>
      <c r="BG465" s="122">
        <v>0</v>
      </c>
      <c r="BH465" s="122">
        <v>0</v>
      </c>
      <c r="BI465" s="122">
        <v>0</v>
      </c>
      <c r="BJ465" s="122">
        <v>0</v>
      </c>
      <c r="BK465" s="122">
        <v>0</v>
      </c>
      <c r="BL465" s="122">
        <v>0</v>
      </c>
      <c r="BM465" s="122">
        <v>0</v>
      </c>
      <c r="BN465" s="122">
        <v>0</v>
      </c>
      <c r="BO465" s="122">
        <v>0</v>
      </c>
      <c r="BP465" s="122">
        <v>0</v>
      </c>
      <c r="BQ465" s="122">
        <v>0</v>
      </c>
      <c r="BR465" s="122">
        <v>0</v>
      </c>
      <c r="BS465" s="122">
        <v>0</v>
      </c>
      <c r="BT465" s="122">
        <v>0</v>
      </c>
      <c r="BU465" s="122">
        <v>0</v>
      </c>
      <c r="BV465" s="122">
        <v>0</v>
      </c>
      <c r="BW465" s="122">
        <v>0</v>
      </c>
      <c r="BX465" s="122">
        <v>0</v>
      </c>
      <c r="BY465" s="122">
        <v>0</v>
      </c>
      <c r="BZ465" s="122">
        <v>0</v>
      </c>
      <c r="CA465" s="122">
        <v>0</v>
      </c>
      <c r="CB465" s="122">
        <v>0</v>
      </c>
      <c r="CC465" s="122">
        <v>0</v>
      </c>
      <c r="CD465" s="122">
        <v>0</v>
      </c>
      <c r="CE465" s="122">
        <v>0</v>
      </c>
      <c r="CF465" s="122">
        <v>0</v>
      </c>
      <c r="CG465" s="122">
        <v>0</v>
      </c>
      <c r="CH465" s="122">
        <v>0</v>
      </c>
      <c r="CI465" s="122">
        <v>0</v>
      </c>
      <c r="CJ465" s="122">
        <v>0</v>
      </c>
      <c r="CK465" s="122">
        <v>0</v>
      </c>
      <c r="CL465" s="122">
        <v>0</v>
      </c>
      <c r="CM465" s="122">
        <v>0</v>
      </c>
      <c r="CN465" s="122">
        <v>0</v>
      </c>
      <c r="CO465" s="122">
        <v>0</v>
      </c>
      <c r="CP465" s="122">
        <v>0</v>
      </c>
      <c r="CQ465" s="122">
        <v>0</v>
      </c>
      <c r="CR465" s="115" t="s">
        <v>5046</v>
      </c>
      <c r="CS465" s="115" t="s">
        <v>5047</v>
      </c>
    </row>
    <row r="466" spans="1:97" ht="70.349999999999994" hidden="1" customHeight="1" x14ac:dyDescent="0.25">
      <c r="A466" s="114" t="s">
        <v>5048</v>
      </c>
      <c r="B466" s="115" t="s">
        <v>113</v>
      </c>
      <c r="C466" s="115" t="s">
        <v>4705</v>
      </c>
      <c r="D466" s="115" t="s">
        <v>5049</v>
      </c>
      <c r="E466" s="116" t="s">
        <v>1632</v>
      </c>
      <c r="F466" s="115" t="s">
        <v>4977</v>
      </c>
      <c r="G466" s="115" t="s">
        <v>3385</v>
      </c>
      <c r="H466" s="115" t="s">
        <v>5028</v>
      </c>
      <c r="I466" s="116" t="s">
        <v>4246</v>
      </c>
      <c r="J466" s="115" t="s">
        <v>4823</v>
      </c>
      <c r="K466" s="115" t="s">
        <v>4998</v>
      </c>
      <c r="L466" s="115" t="s">
        <v>5050</v>
      </c>
      <c r="M466" s="115" t="s">
        <v>5051</v>
      </c>
      <c r="N466" s="115" t="s">
        <v>140</v>
      </c>
      <c r="O466" s="115" t="s">
        <v>141</v>
      </c>
      <c r="P466" s="115" t="s">
        <v>2286</v>
      </c>
      <c r="Q466" s="115" t="s">
        <v>2287</v>
      </c>
      <c r="R466" s="115" t="s">
        <v>4308</v>
      </c>
      <c r="S466" s="115" t="s">
        <v>4309</v>
      </c>
      <c r="T466" s="115" t="s">
        <v>4310</v>
      </c>
      <c r="U466" s="115" t="s">
        <v>4311</v>
      </c>
      <c r="V466" s="115" t="s">
        <v>4312</v>
      </c>
      <c r="W466" s="115" t="s">
        <v>530</v>
      </c>
      <c r="X466" s="115" t="s">
        <v>125</v>
      </c>
      <c r="Y466" s="115" t="s">
        <v>126</v>
      </c>
      <c r="Z466" s="117">
        <v>1</v>
      </c>
      <c r="AA466" s="115" t="s">
        <v>127</v>
      </c>
      <c r="AB466" s="115" t="s">
        <v>4313</v>
      </c>
      <c r="AC466" s="117">
        <v>0</v>
      </c>
      <c r="AD466" s="117">
        <v>0</v>
      </c>
      <c r="AE466" s="117">
        <v>1</v>
      </c>
      <c r="AF466" s="117">
        <v>0</v>
      </c>
      <c r="AG466" s="118"/>
      <c r="AH466" s="118" t="s">
        <v>5052</v>
      </c>
      <c r="AI466" s="118"/>
      <c r="AJ466" s="115" t="s">
        <v>5053</v>
      </c>
      <c r="AK466" s="115"/>
      <c r="AL466" s="115"/>
      <c r="AM466" s="116">
        <v>0</v>
      </c>
      <c r="AN466" s="119"/>
      <c r="AO466" s="120"/>
      <c r="AP466" s="116">
        <v>0</v>
      </c>
      <c r="AQ466" s="119"/>
      <c r="AR466" s="120"/>
      <c r="AS466" s="116"/>
      <c r="AT466" s="121">
        <v>0</v>
      </c>
      <c r="AU466" s="120" t="s">
        <v>175</v>
      </c>
      <c r="AV466" s="117">
        <v>0</v>
      </c>
      <c r="AW466" s="121">
        <v>0</v>
      </c>
      <c r="AX466" s="120" t="s">
        <v>175</v>
      </c>
      <c r="AY466" s="122">
        <v>100000000</v>
      </c>
      <c r="AZ466" s="122">
        <v>0</v>
      </c>
      <c r="BA466" s="122">
        <v>0</v>
      </c>
      <c r="BB466" s="122">
        <v>0</v>
      </c>
      <c r="BC466" s="122">
        <v>0</v>
      </c>
      <c r="BD466" s="122">
        <v>0</v>
      </c>
      <c r="BE466" s="122">
        <v>0</v>
      </c>
      <c r="BF466" s="122">
        <v>0</v>
      </c>
      <c r="BG466" s="122">
        <v>0</v>
      </c>
      <c r="BH466" s="122">
        <v>0</v>
      </c>
      <c r="BI466" s="122">
        <v>100000000</v>
      </c>
      <c r="BJ466" s="122">
        <v>0</v>
      </c>
      <c r="BK466" s="122">
        <v>0</v>
      </c>
      <c r="BL466" s="122">
        <v>0</v>
      </c>
      <c r="BM466" s="122">
        <v>0</v>
      </c>
      <c r="BN466" s="122">
        <v>0</v>
      </c>
      <c r="BO466" s="122">
        <v>0</v>
      </c>
      <c r="BP466" s="122">
        <v>0</v>
      </c>
      <c r="BQ466" s="122">
        <v>0</v>
      </c>
      <c r="BR466" s="122">
        <v>0</v>
      </c>
      <c r="BS466" s="122">
        <v>0</v>
      </c>
      <c r="BT466" s="122">
        <v>0</v>
      </c>
      <c r="BU466" s="122">
        <v>0</v>
      </c>
      <c r="BV466" s="122">
        <v>0</v>
      </c>
      <c r="BW466" s="122">
        <v>0</v>
      </c>
      <c r="BX466" s="122">
        <v>0</v>
      </c>
      <c r="BY466" s="122">
        <v>0</v>
      </c>
      <c r="BZ466" s="122">
        <v>0</v>
      </c>
      <c r="CA466" s="122">
        <v>0</v>
      </c>
      <c r="CB466" s="122">
        <v>0</v>
      </c>
      <c r="CC466" s="122">
        <v>0</v>
      </c>
      <c r="CD466" s="122">
        <v>0</v>
      </c>
      <c r="CE466" s="122">
        <v>0</v>
      </c>
      <c r="CF466" s="122">
        <v>0</v>
      </c>
      <c r="CG466" s="122">
        <v>0</v>
      </c>
      <c r="CH466" s="122">
        <v>0</v>
      </c>
      <c r="CI466" s="122">
        <v>0</v>
      </c>
      <c r="CJ466" s="122">
        <v>0</v>
      </c>
      <c r="CK466" s="122">
        <v>0</v>
      </c>
      <c r="CL466" s="122">
        <v>0</v>
      </c>
      <c r="CM466" s="122">
        <v>0</v>
      </c>
      <c r="CN466" s="122">
        <v>0</v>
      </c>
      <c r="CO466" s="122">
        <v>0</v>
      </c>
      <c r="CP466" s="122">
        <v>0</v>
      </c>
      <c r="CQ466" s="122">
        <v>100000000</v>
      </c>
      <c r="CR466" s="115"/>
      <c r="CS466" s="115" t="s">
        <v>5054</v>
      </c>
    </row>
    <row r="467" spans="1:97" ht="70.349999999999994" hidden="1" customHeight="1" x14ac:dyDescent="0.25">
      <c r="A467" s="114" t="s">
        <v>5055</v>
      </c>
      <c r="B467" s="115" t="s">
        <v>139</v>
      </c>
      <c r="C467" s="115" t="s">
        <v>4705</v>
      </c>
      <c r="D467" s="115" t="s">
        <v>4917</v>
      </c>
      <c r="E467" s="116" t="s">
        <v>4918</v>
      </c>
      <c r="F467" s="115" t="s">
        <v>107</v>
      </c>
      <c r="G467" s="115" t="s">
        <v>4807</v>
      </c>
      <c r="H467" s="115" t="s">
        <v>5056</v>
      </c>
      <c r="I467" s="116" t="s">
        <v>4919</v>
      </c>
      <c r="J467" s="115" t="s">
        <v>4823</v>
      </c>
      <c r="K467" s="115" t="s">
        <v>4811</v>
      </c>
      <c r="L467" s="115" t="s">
        <v>1206</v>
      </c>
      <c r="M467" s="115" t="s">
        <v>4904</v>
      </c>
      <c r="N467" s="115" t="s">
        <v>115</v>
      </c>
      <c r="O467" s="115" t="s">
        <v>116</v>
      </c>
      <c r="P467" s="115" t="s">
        <v>4813</v>
      </c>
      <c r="Q467" s="115" t="s">
        <v>4814</v>
      </c>
      <c r="R467" s="115" t="s">
        <v>5057</v>
      </c>
      <c r="S467" s="115" t="s">
        <v>5058</v>
      </c>
      <c r="T467" s="115" t="s">
        <v>5059</v>
      </c>
      <c r="U467" s="115" t="s">
        <v>5060</v>
      </c>
      <c r="V467" s="115"/>
      <c r="W467" s="115"/>
      <c r="X467" s="115"/>
      <c r="Y467" s="115" t="s">
        <v>171</v>
      </c>
      <c r="Z467" s="117">
        <v>4</v>
      </c>
      <c r="AA467" s="115" t="s">
        <v>127</v>
      </c>
      <c r="AB467" s="115" t="s">
        <v>4313</v>
      </c>
      <c r="AC467" s="117">
        <v>1</v>
      </c>
      <c r="AD467" s="117">
        <v>1</v>
      </c>
      <c r="AE467" s="117">
        <v>1</v>
      </c>
      <c r="AF467" s="117">
        <v>1</v>
      </c>
      <c r="AG467" s="118" t="s">
        <v>5061</v>
      </c>
      <c r="AH467" s="118" t="s">
        <v>5062</v>
      </c>
      <c r="AI467" s="118" t="s">
        <v>5063</v>
      </c>
      <c r="AJ467" s="115" t="s">
        <v>5064</v>
      </c>
      <c r="AK467" s="115" t="s">
        <v>5065</v>
      </c>
      <c r="AL467" s="115" t="s">
        <v>5066</v>
      </c>
      <c r="AM467" s="116">
        <v>6</v>
      </c>
      <c r="AN467" s="119">
        <v>1</v>
      </c>
      <c r="AO467" s="120" t="s">
        <v>135</v>
      </c>
      <c r="AP467" s="116">
        <v>8</v>
      </c>
      <c r="AQ467" s="119">
        <v>1</v>
      </c>
      <c r="AR467" s="120" t="s">
        <v>135</v>
      </c>
      <c r="AS467" s="116">
        <v>0.25</v>
      </c>
      <c r="AT467" s="121">
        <v>1</v>
      </c>
      <c r="AU467" s="120" t="s">
        <v>135</v>
      </c>
      <c r="AV467" s="117">
        <v>14.25</v>
      </c>
      <c r="AW467" s="121">
        <v>1</v>
      </c>
      <c r="AX467" s="120" t="s">
        <v>135</v>
      </c>
      <c r="AY467" s="122">
        <v>0</v>
      </c>
      <c r="AZ467" s="122">
        <v>0</v>
      </c>
      <c r="BA467" s="122">
        <v>0</v>
      </c>
      <c r="BB467" s="122">
        <v>0</v>
      </c>
      <c r="BC467" s="122">
        <v>0</v>
      </c>
      <c r="BD467" s="122">
        <v>0</v>
      </c>
      <c r="BE467" s="122">
        <v>0</v>
      </c>
      <c r="BF467" s="122">
        <v>0</v>
      </c>
      <c r="BG467" s="122">
        <v>0</v>
      </c>
      <c r="BH467" s="122">
        <v>0</v>
      </c>
      <c r="BI467" s="122">
        <v>0</v>
      </c>
      <c r="BJ467" s="122">
        <v>0</v>
      </c>
      <c r="BK467" s="122">
        <v>0</v>
      </c>
      <c r="BL467" s="122">
        <v>0</v>
      </c>
      <c r="BM467" s="122">
        <v>0</v>
      </c>
      <c r="BN467" s="122">
        <v>0</v>
      </c>
      <c r="BO467" s="122">
        <v>0</v>
      </c>
      <c r="BP467" s="122">
        <v>0</v>
      </c>
      <c r="BQ467" s="122">
        <v>0</v>
      </c>
      <c r="BR467" s="122">
        <v>0</v>
      </c>
      <c r="BS467" s="122">
        <v>0</v>
      </c>
      <c r="BT467" s="122">
        <v>0</v>
      </c>
      <c r="BU467" s="122">
        <v>0</v>
      </c>
      <c r="BV467" s="122">
        <v>0</v>
      </c>
      <c r="BW467" s="122">
        <v>0</v>
      </c>
      <c r="BX467" s="122">
        <v>0</v>
      </c>
      <c r="BY467" s="122">
        <v>0</v>
      </c>
      <c r="BZ467" s="122">
        <v>0</v>
      </c>
      <c r="CA467" s="122">
        <v>0</v>
      </c>
      <c r="CB467" s="122">
        <v>0</v>
      </c>
      <c r="CC467" s="122">
        <v>0</v>
      </c>
      <c r="CD467" s="122">
        <v>0</v>
      </c>
      <c r="CE467" s="122">
        <v>0</v>
      </c>
      <c r="CF467" s="122">
        <v>0</v>
      </c>
      <c r="CG467" s="122">
        <v>0</v>
      </c>
      <c r="CH467" s="122">
        <v>0</v>
      </c>
      <c r="CI467" s="122">
        <v>0</v>
      </c>
      <c r="CJ467" s="122">
        <v>0</v>
      </c>
      <c r="CK467" s="122">
        <v>0</v>
      </c>
      <c r="CL467" s="122">
        <v>0</v>
      </c>
      <c r="CM467" s="122">
        <v>0</v>
      </c>
      <c r="CN467" s="122">
        <v>0</v>
      </c>
      <c r="CO467" s="122">
        <v>0</v>
      </c>
      <c r="CP467" s="122">
        <v>0</v>
      </c>
      <c r="CQ467" s="122">
        <v>0</v>
      </c>
      <c r="CR467" s="115" t="s">
        <v>5067</v>
      </c>
      <c r="CS467" s="115" t="s">
        <v>4915</v>
      </c>
    </row>
    <row r="468" spans="1:97" ht="70.349999999999994" hidden="1" customHeight="1" x14ac:dyDescent="0.25">
      <c r="A468" s="114" t="s">
        <v>5068</v>
      </c>
      <c r="B468" s="115" t="s">
        <v>113</v>
      </c>
      <c r="C468" s="115" t="s">
        <v>4705</v>
      </c>
      <c r="D468" s="115" t="s">
        <v>4706</v>
      </c>
      <c r="E468" s="116" t="s">
        <v>1496</v>
      </c>
      <c r="F468" s="115" t="s">
        <v>1633</v>
      </c>
      <c r="G468" s="115" t="s">
        <v>1610</v>
      </c>
      <c r="H468" s="115" t="s">
        <v>4707</v>
      </c>
      <c r="I468" s="116" t="s">
        <v>4400</v>
      </c>
      <c r="J468" s="115" t="s">
        <v>4708</v>
      </c>
      <c r="K468" s="115" t="s">
        <v>5069</v>
      </c>
      <c r="L468" s="115" t="s">
        <v>5070</v>
      </c>
      <c r="M468" s="115" t="s">
        <v>5071</v>
      </c>
      <c r="N468" s="115" t="s">
        <v>2703</v>
      </c>
      <c r="O468" s="115" t="s">
        <v>761</v>
      </c>
      <c r="P468" s="115" t="s">
        <v>2818</v>
      </c>
      <c r="Q468" s="115" t="s">
        <v>2819</v>
      </c>
      <c r="R468" s="115" t="s">
        <v>2820</v>
      </c>
      <c r="S468" s="115" t="s">
        <v>2821</v>
      </c>
      <c r="T468" s="115" t="s">
        <v>2822</v>
      </c>
      <c r="U468" s="115" t="s">
        <v>2823</v>
      </c>
      <c r="V468" s="115" t="s">
        <v>2824</v>
      </c>
      <c r="W468" s="115" t="s">
        <v>2712</v>
      </c>
      <c r="X468" s="115" t="s">
        <v>125</v>
      </c>
      <c r="Y468" s="115" t="s">
        <v>126</v>
      </c>
      <c r="Z468" s="117">
        <v>500</v>
      </c>
      <c r="AA468" s="115" t="s">
        <v>127</v>
      </c>
      <c r="AB468" s="115" t="s">
        <v>4788</v>
      </c>
      <c r="AC468" s="117">
        <v>0</v>
      </c>
      <c r="AD468" s="117">
        <v>500</v>
      </c>
      <c r="AE468" s="117">
        <v>0</v>
      </c>
      <c r="AF468" s="117">
        <v>0</v>
      </c>
      <c r="AG468" s="118"/>
      <c r="AH468" s="118" t="s">
        <v>5072</v>
      </c>
      <c r="AI468" s="118" t="s">
        <v>5073</v>
      </c>
      <c r="AJ468" s="115"/>
      <c r="AK468" s="115"/>
      <c r="AL468" s="115"/>
      <c r="AM468" s="116"/>
      <c r="AN468" s="119"/>
      <c r="AO468" s="120"/>
      <c r="AP468" s="116">
        <v>1244</v>
      </c>
      <c r="AQ468" s="119">
        <v>1</v>
      </c>
      <c r="AR468" s="120" t="s">
        <v>135</v>
      </c>
      <c r="AS468" s="116"/>
      <c r="AT468" s="121"/>
      <c r="AU468" s="120"/>
      <c r="AV468" s="117">
        <v>1244</v>
      </c>
      <c r="AW468" s="121">
        <v>1</v>
      </c>
      <c r="AX468" s="120" t="s">
        <v>135</v>
      </c>
      <c r="AY468" s="122">
        <v>0</v>
      </c>
      <c r="AZ468" s="122">
        <v>0</v>
      </c>
      <c r="BA468" s="122">
        <v>0</v>
      </c>
      <c r="BB468" s="122">
        <v>0</v>
      </c>
      <c r="BC468" s="122">
        <v>0</v>
      </c>
      <c r="BD468" s="122">
        <v>0</v>
      </c>
      <c r="BE468" s="122">
        <v>0</v>
      </c>
      <c r="BF468" s="122">
        <v>0</v>
      </c>
      <c r="BG468" s="122">
        <v>0</v>
      </c>
      <c r="BH468" s="122">
        <v>0</v>
      </c>
      <c r="BI468" s="122">
        <v>0</v>
      </c>
      <c r="BJ468" s="122">
        <v>0</v>
      </c>
      <c r="BK468" s="122">
        <v>0</v>
      </c>
      <c r="BL468" s="122">
        <v>0</v>
      </c>
      <c r="BM468" s="122">
        <v>0</v>
      </c>
      <c r="BN468" s="122">
        <v>0</v>
      </c>
      <c r="BO468" s="122">
        <v>0</v>
      </c>
      <c r="BP468" s="122">
        <v>0</v>
      </c>
      <c r="BQ468" s="122">
        <v>0</v>
      </c>
      <c r="BR468" s="122">
        <v>0</v>
      </c>
      <c r="BS468" s="122">
        <v>0</v>
      </c>
      <c r="BT468" s="122">
        <v>0</v>
      </c>
      <c r="BU468" s="122">
        <v>0</v>
      </c>
      <c r="BV468" s="122">
        <v>0</v>
      </c>
      <c r="BW468" s="122">
        <v>0</v>
      </c>
      <c r="BX468" s="122">
        <v>0</v>
      </c>
      <c r="BY468" s="122">
        <v>0</v>
      </c>
      <c r="BZ468" s="122">
        <v>0</v>
      </c>
      <c r="CA468" s="122">
        <v>0</v>
      </c>
      <c r="CB468" s="122">
        <v>0</v>
      </c>
      <c r="CC468" s="122">
        <v>0</v>
      </c>
      <c r="CD468" s="122">
        <v>0</v>
      </c>
      <c r="CE468" s="122">
        <v>0</v>
      </c>
      <c r="CF468" s="122">
        <v>0</v>
      </c>
      <c r="CG468" s="122">
        <v>0</v>
      </c>
      <c r="CH468" s="122">
        <v>0</v>
      </c>
      <c r="CI468" s="122">
        <v>0</v>
      </c>
      <c r="CJ468" s="122">
        <v>0</v>
      </c>
      <c r="CK468" s="122">
        <v>0</v>
      </c>
      <c r="CL468" s="122">
        <v>0</v>
      </c>
      <c r="CM468" s="122">
        <v>0</v>
      </c>
      <c r="CN468" s="122">
        <v>0</v>
      </c>
      <c r="CO468" s="122">
        <v>0</v>
      </c>
      <c r="CP468" s="122">
        <v>0</v>
      </c>
      <c r="CQ468" s="122">
        <v>0</v>
      </c>
      <c r="CR468" s="115"/>
      <c r="CS468" s="115"/>
    </row>
    <row r="469" spans="1:97" ht="70.349999999999994" hidden="1" customHeight="1" x14ac:dyDescent="0.25">
      <c r="A469" s="114" t="s">
        <v>5074</v>
      </c>
      <c r="B469" s="115" t="s">
        <v>103</v>
      </c>
      <c r="C469" s="115" t="s">
        <v>4705</v>
      </c>
      <c r="D469" s="115" t="s">
        <v>4706</v>
      </c>
      <c r="E469" s="116" t="s">
        <v>1496</v>
      </c>
      <c r="F469" s="115" t="s">
        <v>1633</v>
      </c>
      <c r="G469" s="115" t="s">
        <v>1610</v>
      </c>
      <c r="H469" s="115" t="s">
        <v>4707</v>
      </c>
      <c r="I469" s="116" t="s">
        <v>4400</v>
      </c>
      <c r="J469" s="115" t="s">
        <v>4708</v>
      </c>
      <c r="K469" s="115" t="s">
        <v>5069</v>
      </c>
      <c r="L469" s="115" t="s">
        <v>5070</v>
      </c>
      <c r="M469" s="115" t="s">
        <v>5071</v>
      </c>
      <c r="N469" s="115" t="s">
        <v>3894</v>
      </c>
      <c r="O469" s="115" t="s">
        <v>831</v>
      </c>
      <c r="P469" s="115" t="s">
        <v>3895</v>
      </c>
      <c r="Q469" s="115" t="s">
        <v>3896</v>
      </c>
      <c r="R469" s="115" t="s">
        <v>3975</v>
      </c>
      <c r="S469" s="115" t="s">
        <v>3976</v>
      </c>
      <c r="T469" s="115" t="s">
        <v>5075</v>
      </c>
      <c r="U469" s="115" t="s">
        <v>3978</v>
      </c>
      <c r="V469" s="115" t="s">
        <v>3979</v>
      </c>
      <c r="W469" s="115" t="s">
        <v>336</v>
      </c>
      <c r="X469" s="115" t="s">
        <v>247</v>
      </c>
      <c r="Y469" s="115" t="s">
        <v>126</v>
      </c>
      <c r="Z469" s="117">
        <v>8</v>
      </c>
      <c r="AA469" s="115" t="s">
        <v>127</v>
      </c>
      <c r="AB469" s="115" t="s">
        <v>4313</v>
      </c>
      <c r="AC469" s="117">
        <v>0</v>
      </c>
      <c r="AD469" s="117">
        <v>2</v>
      </c>
      <c r="AE469" s="117">
        <v>3</v>
      </c>
      <c r="AF469" s="117">
        <v>3</v>
      </c>
      <c r="AG469" s="118"/>
      <c r="AH469" s="118"/>
      <c r="AI469" s="118"/>
      <c r="AJ469" s="115"/>
      <c r="AK469" s="115"/>
      <c r="AL469" s="115"/>
      <c r="AM469" s="116"/>
      <c r="AN469" s="119"/>
      <c r="AO469" s="120"/>
      <c r="AP469" s="116">
        <v>0</v>
      </c>
      <c r="AQ469" s="119">
        <v>0</v>
      </c>
      <c r="AR469" s="120" t="s">
        <v>175</v>
      </c>
      <c r="AS469" s="116"/>
      <c r="AT469" s="121">
        <v>0</v>
      </c>
      <c r="AU469" s="120" t="s">
        <v>175</v>
      </c>
      <c r="AV469" s="117">
        <v>0</v>
      </c>
      <c r="AW469" s="121">
        <v>0</v>
      </c>
      <c r="AX469" s="120" t="s">
        <v>175</v>
      </c>
      <c r="AY469" s="122">
        <v>0</v>
      </c>
      <c r="AZ469" s="122">
        <v>0</v>
      </c>
      <c r="BA469" s="122">
        <v>0</v>
      </c>
      <c r="BB469" s="122">
        <v>0</v>
      </c>
      <c r="BC469" s="122">
        <v>0</v>
      </c>
      <c r="BD469" s="122">
        <v>0</v>
      </c>
      <c r="BE469" s="122">
        <v>0</v>
      </c>
      <c r="BF469" s="122">
        <v>0</v>
      </c>
      <c r="BG469" s="122">
        <v>0</v>
      </c>
      <c r="BH469" s="122">
        <v>0</v>
      </c>
      <c r="BI469" s="122">
        <v>0</v>
      </c>
      <c r="BJ469" s="122">
        <v>0</v>
      </c>
      <c r="BK469" s="122">
        <v>0</v>
      </c>
      <c r="BL469" s="122">
        <v>0</v>
      </c>
      <c r="BM469" s="122">
        <v>0</v>
      </c>
      <c r="BN469" s="122">
        <v>0</v>
      </c>
      <c r="BO469" s="122">
        <v>0</v>
      </c>
      <c r="BP469" s="122">
        <v>0</v>
      </c>
      <c r="BQ469" s="122">
        <v>0</v>
      </c>
      <c r="BR469" s="122">
        <v>0</v>
      </c>
      <c r="BS469" s="122">
        <v>0</v>
      </c>
      <c r="BT469" s="122">
        <v>0</v>
      </c>
      <c r="BU469" s="122">
        <v>0</v>
      </c>
      <c r="BV469" s="122">
        <v>0</v>
      </c>
      <c r="BW469" s="122">
        <v>0</v>
      </c>
      <c r="BX469" s="122">
        <v>0</v>
      </c>
      <c r="BY469" s="122">
        <v>0</v>
      </c>
      <c r="BZ469" s="122">
        <v>0</v>
      </c>
      <c r="CA469" s="122">
        <v>0</v>
      </c>
      <c r="CB469" s="122">
        <v>0</v>
      </c>
      <c r="CC469" s="122">
        <v>0</v>
      </c>
      <c r="CD469" s="122">
        <v>0</v>
      </c>
      <c r="CE469" s="122">
        <v>0</v>
      </c>
      <c r="CF469" s="122">
        <v>0</v>
      </c>
      <c r="CG469" s="122">
        <v>0</v>
      </c>
      <c r="CH469" s="122">
        <v>0</v>
      </c>
      <c r="CI469" s="122">
        <v>0</v>
      </c>
      <c r="CJ469" s="122">
        <v>0</v>
      </c>
      <c r="CK469" s="122">
        <v>0</v>
      </c>
      <c r="CL469" s="122">
        <v>0</v>
      </c>
      <c r="CM469" s="122">
        <v>0</v>
      </c>
      <c r="CN469" s="122">
        <v>0</v>
      </c>
      <c r="CO469" s="122">
        <v>0</v>
      </c>
      <c r="CP469" s="122">
        <v>0</v>
      </c>
      <c r="CQ469" s="122">
        <v>0</v>
      </c>
      <c r="CR469" s="115" t="s">
        <v>5076</v>
      </c>
      <c r="CS469" s="115"/>
    </row>
    <row r="470" spans="1:97" ht="70.349999999999994" hidden="1" customHeight="1" x14ac:dyDescent="0.25">
      <c r="A470" s="114" t="s">
        <v>5077</v>
      </c>
      <c r="B470" s="115" t="s">
        <v>179</v>
      </c>
      <c r="C470" s="115" t="s">
        <v>4705</v>
      </c>
      <c r="D470" s="115" t="s">
        <v>4987</v>
      </c>
      <c r="E470" s="116" t="s">
        <v>1632</v>
      </c>
      <c r="F470" s="115" t="s">
        <v>1633</v>
      </c>
      <c r="G470" s="115" t="s">
        <v>3385</v>
      </c>
      <c r="H470" s="115" t="s">
        <v>3385</v>
      </c>
      <c r="I470" s="116" t="s">
        <v>4978</v>
      </c>
      <c r="J470" s="115" t="s">
        <v>4823</v>
      </c>
      <c r="K470" s="115" t="s">
        <v>5069</v>
      </c>
      <c r="L470" s="115" t="s">
        <v>5070</v>
      </c>
      <c r="M470" s="115" t="s">
        <v>5071</v>
      </c>
      <c r="N470" s="115" t="s">
        <v>140</v>
      </c>
      <c r="O470" s="115" t="s">
        <v>141</v>
      </c>
      <c r="P470" s="115" t="s">
        <v>142</v>
      </c>
      <c r="Q470" s="115" t="s">
        <v>143</v>
      </c>
      <c r="R470" s="115" t="s">
        <v>5078</v>
      </c>
      <c r="S470" s="115" t="s">
        <v>145</v>
      </c>
      <c r="T470" s="115" t="s">
        <v>146</v>
      </c>
      <c r="U470" s="115" t="s">
        <v>147</v>
      </c>
      <c r="V470" s="115" t="s">
        <v>148</v>
      </c>
      <c r="W470" s="115" t="s">
        <v>149</v>
      </c>
      <c r="X470" s="115" t="s">
        <v>125</v>
      </c>
      <c r="Y470" s="115" t="s">
        <v>126</v>
      </c>
      <c r="Z470" s="117">
        <v>4</v>
      </c>
      <c r="AA470" s="115" t="s">
        <v>127</v>
      </c>
      <c r="AB470" s="115" t="s">
        <v>4313</v>
      </c>
      <c r="AC470" s="117">
        <v>0</v>
      </c>
      <c r="AD470" s="117">
        <v>2</v>
      </c>
      <c r="AE470" s="117">
        <v>1</v>
      </c>
      <c r="AF470" s="117">
        <v>1</v>
      </c>
      <c r="AG470" s="118"/>
      <c r="AH470" s="118" t="s">
        <v>5079</v>
      </c>
      <c r="AI470" s="118" t="s">
        <v>5080</v>
      </c>
      <c r="AJ470" s="115" t="s">
        <v>5081</v>
      </c>
      <c r="AK470" s="115" t="s">
        <v>5082</v>
      </c>
      <c r="AL470" s="115" t="s">
        <v>5083</v>
      </c>
      <c r="AM470" s="116"/>
      <c r="AN470" s="119"/>
      <c r="AO470" s="120"/>
      <c r="AP470" s="116">
        <v>102</v>
      </c>
      <c r="AQ470" s="119">
        <v>1</v>
      </c>
      <c r="AR470" s="120" t="s">
        <v>135</v>
      </c>
      <c r="AS470" s="116">
        <v>0.1</v>
      </c>
      <c r="AT470" s="121">
        <v>1</v>
      </c>
      <c r="AU470" s="120" t="s">
        <v>135</v>
      </c>
      <c r="AV470" s="117">
        <v>102.1</v>
      </c>
      <c r="AW470" s="121">
        <v>1</v>
      </c>
      <c r="AX470" s="120" t="s">
        <v>135</v>
      </c>
      <c r="AY470" s="122">
        <v>0</v>
      </c>
      <c r="AZ470" s="122">
        <v>0</v>
      </c>
      <c r="BA470" s="122">
        <v>0</v>
      </c>
      <c r="BB470" s="122">
        <v>0</v>
      </c>
      <c r="BC470" s="122">
        <v>0</v>
      </c>
      <c r="BD470" s="122">
        <v>0</v>
      </c>
      <c r="BE470" s="122">
        <v>0</v>
      </c>
      <c r="BF470" s="122">
        <v>0</v>
      </c>
      <c r="BG470" s="122">
        <v>0</v>
      </c>
      <c r="BH470" s="122">
        <v>0</v>
      </c>
      <c r="BI470" s="122">
        <v>0</v>
      </c>
      <c r="BJ470" s="122">
        <v>0</v>
      </c>
      <c r="BK470" s="122">
        <v>0</v>
      </c>
      <c r="BL470" s="122">
        <v>0</v>
      </c>
      <c r="BM470" s="122">
        <v>0</v>
      </c>
      <c r="BN470" s="122">
        <v>0</v>
      </c>
      <c r="BO470" s="122">
        <v>0</v>
      </c>
      <c r="BP470" s="122">
        <v>0</v>
      </c>
      <c r="BQ470" s="122">
        <v>0</v>
      </c>
      <c r="BR470" s="122">
        <v>0</v>
      </c>
      <c r="BS470" s="122">
        <v>0</v>
      </c>
      <c r="BT470" s="122">
        <v>0</v>
      </c>
      <c r="BU470" s="122">
        <v>0</v>
      </c>
      <c r="BV470" s="122">
        <v>0</v>
      </c>
      <c r="BW470" s="122">
        <v>0</v>
      </c>
      <c r="BX470" s="122">
        <v>0</v>
      </c>
      <c r="BY470" s="122">
        <v>0</v>
      </c>
      <c r="BZ470" s="122">
        <v>0</v>
      </c>
      <c r="CA470" s="122">
        <v>0</v>
      </c>
      <c r="CB470" s="122">
        <v>0</v>
      </c>
      <c r="CC470" s="122">
        <v>0</v>
      </c>
      <c r="CD470" s="122">
        <v>0</v>
      </c>
      <c r="CE470" s="122">
        <v>0</v>
      </c>
      <c r="CF470" s="122">
        <v>0</v>
      </c>
      <c r="CG470" s="122">
        <v>0</v>
      </c>
      <c r="CH470" s="122">
        <v>0</v>
      </c>
      <c r="CI470" s="122">
        <v>0</v>
      </c>
      <c r="CJ470" s="122">
        <v>0</v>
      </c>
      <c r="CK470" s="122">
        <v>0</v>
      </c>
      <c r="CL470" s="122">
        <v>0</v>
      </c>
      <c r="CM470" s="122">
        <v>0</v>
      </c>
      <c r="CN470" s="122">
        <v>0</v>
      </c>
      <c r="CO470" s="122">
        <v>0</v>
      </c>
      <c r="CP470" s="122">
        <v>0</v>
      </c>
      <c r="CQ470" s="122">
        <v>0</v>
      </c>
      <c r="CR470" s="115" t="s">
        <v>5084</v>
      </c>
      <c r="CS470" s="115" t="s">
        <v>5085</v>
      </c>
    </row>
    <row r="471" spans="1:97" ht="70.349999999999994" hidden="1" customHeight="1" x14ac:dyDescent="0.25">
      <c r="A471" s="114" t="s">
        <v>5086</v>
      </c>
      <c r="B471" s="115" t="s">
        <v>254</v>
      </c>
      <c r="C471" s="115" t="s">
        <v>4705</v>
      </c>
      <c r="D471" s="115" t="s">
        <v>4930</v>
      </c>
      <c r="E471" s="116" t="s">
        <v>775</v>
      </c>
      <c r="F471" s="115" t="s">
        <v>1633</v>
      </c>
      <c r="G471" s="115" t="s">
        <v>108</v>
      </c>
      <c r="H471" s="115" t="s">
        <v>4931</v>
      </c>
      <c r="I471" s="116" t="s">
        <v>846</v>
      </c>
      <c r="J471" s="115" t="s">
        <v>4823</v>
      </c>
      <c r="K471" s="115" t="s">
        <v>5069</v>
      </c>
      <c r="L471" s="115" t="s">
        <v>5070</v>
      </c>
      <c r="M471" s="115" t="s">
        <v>5071</v>
      </c>
      <c r="N471" s="115" t="s">
        <v>115</v>
      </c>
      <c r="O471" s="115" t="s">
        <v>116</v>
      </c>
      <c r="P471" s="115" t="s">
        <v>5087</v>
      </c>
      <c r="Q471" s="115" t="s">
        <v>4814</v>
      </c>
      <c r="R471" s="115" t="s">
        <v>5088</v>
      </c>
      <c r="S471" s="115" t="s">
        <v>5089</v>
      </c>
      <c r="T471" s="115" t="s">
        <v>5090</v>
      </c>
      <c r="U471" s="115" t="s">
        <v>5091</v>
      </c>
      <c r="V471" s="115" t="s">
        <v>5092</v>
      </c>
      <c r="W471" s="115" t="s">
        <v>2152</v>
      </c>
      <c r="X471" s="115" t="s">
        <v>125</v>
      </c>
      <c r="Y471" s="115" t="s">
        <v>126</v>
      </c>
      <c r="Z471" s="117">
        <v>1</v>
      </c>
      <c r="AA471" s="115" t="s">
        <v>127</v>
      </c>
      <c r="AB471" s="115" t="s">
        <v>4313</v>
      </c>
      <c r="AC471" s="117">
        <v>0</v>
      </c>
      <c r="AD471" s="117">
        <v>0</v>
      </c>
      <c r="AE471" s="117">
        <v>1</v>
      </c>
      <c r="AF471" s="117">
        <v>0</v>
      </c>
      <c r="AG471" s="118"/>
      <c r="AH471" s="118"/>
      <c r="AI471" s="118"/>
      <c r="AJ471" s="115" t="s">
        <v>5093</v>
      </c>
      <c r="AK471" s="115"/>
      <c r="AL471" s="115"/>
      <c r="AM471" s="116"/>
      <c r="AN471" s="119"/>
      <c r="AO471" s="120"/>
      <c r="AP471" s="116"/>
      <c r="AQ471" s="119"/>
      <c r="AR471" s="120"/>
      <c r="AS471" s="116"/>
      <c r="AT471" s="121">
        <v>0</v>
      </c>
      <c r="AU471" s="120" t="s">
        <v>175</v>
      </c>
      <c r="AV471" s="117">
        <v>0</v>
      </c>
      <c r="AW471" s="121">
        <v>0</v>
      </c>
      <c r="AX471" s="120" t="s">
        <v>175</v>
      </c>
      <c r="AY471" s="122">
        <v>0</v>
      </c>
      <c r="AZ471" s="122">
        <v>0</v>
      </c>
      <c r="BA471" s="122">
        <v>0</v>
      </c>
      <c r="BB471" s="122">
        <v>0</v>
      </c>
      <c r="BC471" s="122">
        <v>0</v>
      </c>
      <c r="BD471" s="122">
        <v>0</v>
      </c>
      <c r="BE471" s="122">
        <v>0</v>
      </c>
      <c r="BF471" s="122">
        <v>0</v>
      </c>
      <c r="BG471" s="122">
        <v>0</v>
      </c>
      <c r="BH471" s="122">
        <v>0</v>
      </c>
      <c r="BI471" s="122">
        <v>0</v>
      </c>
      <c r="BJ471" s="122">
        <v>0</v>
      </c>
      <c r="BK471" s="122">
        <v>0</v>
      </c>
      <c r="BL471" s="122">
        <v>0</v>
      </c>
      <c r="BM471" s="122">
        <v>0</v>
      </c>
      <c r="BN471" s="122">
        <v>0</v>
      </c>
      <c r="BO471" s="122">
        <v>0</v>
      </c>
      <c r="BP471" s="122">
        <v>0</v>
      </c>
      <c r="BQ471" s="122">
        <v>0</v>
      </c>
      <c r="BR471" s="122">
        <v>0</v>
      </c>
      <c r="BS471" s="122">
        <v>0</v>
      </c>
      <c r="BT471" s="122">
        <v>0</v>
      </c>
      <c r="BU471" s="122">
        <v>0</v>
      </c>
      <c r="BV471" s="122">
        <v>0</v>
      </c>
      <c r="BW471" s="122">
        <v>0</v>
      </c>
      <c r="BX471" s="122">
        <v>0</v>
      </c>
      <c r="BY471" s="122">
        <v>0</v>
      </c>
      <c r="BZ471" s="122">
        <v>0</v>
      </c>
      <c r="CA471" s="122">
        <v>0</v>
      </c>
      <c r="CB471" s="122">
        <v>0</v>
      </c>
      <c r="CC471" s="122">
        <v>0</v>
      </c>
      <c r="CD471" s="122">
        <v>0</v>
      </c>
      <c r="CE471" s="122">
        <v>0</v>
      </c>
      <c r="CF471" s="122">
        <v>0</v>
      </c>
      <c r="CG471" s="122">
        <v>0</v>
      </c>
      <c r="CH471" s="122">
        <v>0</v>
      </c>
      <c r="CI471" s="122">
        <v>0</v>
      </c>
      <c r="CJ471" s="122">
        <v>0</v>
      </c>
      <c r="CK471" s="122">
        <v>0</v>
      </c>
      <c r="CL471" s="122">
        <v>0</v>
      </c>
      <c r="CM471" s="122">
        <v>0</v>
      </c>
      <c r="CN471" s="122">
        <v>0</v>
      </c>
      <c r="CO471" s="122">
        <v>0</v>
      </c>
      <c r="CP471" s="122">
        <v>0</v>
      </c>
      <c r="CQ471" s="122">
        <v>0</v>
      </c>
      <c r="CR471" s="115"/>
      <c r="CS471" s="115"/>
    </row>
    <row r="518" customFormat="1" ht="119.1" customHeight="1" x14ac:dyDescent="0.25"/>
    <row r="580" customFormat="1" ht="132" customHeight="1" x14ac:dyDescent="0.25"/>
    <row r="611" customFormat="1" ht="79.349999999999994" customHeight="1" x14ac:dyDescent="0.25"/>
    <row r="612" customFormat="1" ht="119.1" customHeight="1" x14ac:dyDescent="0.25"/>
    <row r="613" customFormat="1" ht="224.45" customHeight="1" x14ac:dyDescent="0.25"/>
    <row r="614" customFormat="1" ht="224.45" customHeight="1" x14ac:dyDescent="0.25"/>
    <row r="615" customFormat="1" ht="224.45" customHeight="1" x14ac:dyDescent="0.25"/>
    <row r="616" customFormat="1" ht="224.45" customHeight="1" x14ac:dyDescent="0.25"/>
    <row r="618" customFormat="1" ht="105.6" customHeight="1" x14ac:dyDescent="0.25"/>
    <row r="619" customFormat="1" ht="132" customHeight="1" x14ac:dyDescent="0.25"/>
    <row r="621" customFormat="1" ht="119.1" customHeight="1" x14ac:dyDescent="0.25"/>
    <row r="625" customFormat="1" ht="145.35" customHeight="1" x14ac:dyDescent="0.25"/>
    <row r="638" customFormat="1" ht="105.6" customHeight="1" x14ac:dyDescent="0.25"/>
    <row r="643" customFormat="1" ht="145.35" customHeight="1" x14ac:dyDescent="0.25"/>
    <row r="648" customFormat="1" ht="145.35" customHeight="1" x14ac:dyDescent="0.25"/>
    <row r="652" customFormat="1" ht="105.6" customHeight="1" x14ac:dyDescent="0.25"/>
    <row r="653" customFormat="1" ht="105.6" customHeight="1" x14ac:dyDescent="0.25"/>
    <row r="654" customFormat="1" ht="303.60000000000002" customHeight="1" x14ac:dyDescent="0.25"/>
    <row r="655" customFormat="1" ht="145.35" customHeight="1" x14ac:dyDescent="0.25"/>
    <row r="665" customFormat="1" ht="145.35" customHeight="1" x14ac:dyDescent="0.25"/>
    <row r="669" customFormat="1" ht="158.44999999999999" customHeight="1" x14ac:dyDescent="0.25"/>
    <row r="687" customFormat="1" ht="132" customHeight="1" x14ac:dyDescent="0.25"/>
    <row r="688" customFormat="1" ht="132" customHeight="1" x14ac:dyDescent="0.25"/>
    <row r="689" customFormat="1" ht="132" customHeight="1" x14ac:dyDescent="0.25"/>
    <row r="694" customFormat="1" ht="66" customHeight="1" x14ac:dyDescent="0.25"/>
    <row r="698" customFormat="1" ht="277.35000000000002" customHeight="1" x14ac:dyDescent="0.25"/>
    <row r="704" customFormat="1" ht="92.45" customHeight="1" x14ac:dyDescent="0.25"/>
    <row r="705" customFormat="1" ht="211.35" customHeight="1" x14ac:dyDescent="0.25"/>
    <row r="718" customFormat="1" ht="145.35" customHeight="1" x14ac:dyDescent="0.25"/>
    <row r="739" customFormat="1" ht="198" customHeight="1" x14ac:dyDescent="0.25"/>
    <row r="746" customFormat="1" ht="105.6" customHeight="1" x14ac:dyDescent="0.25"/>
    <row r="749" customFormat="1" ht="158.44999999999999" customHeight="1" x14ac:dyDescent="0.25"/>
    <row r="776" customFormat="1" ht="224.45" customHeight="1" x14ac:dyDescent="0.25"/>
    <row r="777" customFormat="1" ht="224.45" customHeight="1" x14ac:dyDescent="0.25"/>
    <row r="778" customFormat="1" ht="224.45" customHeight="1" x14ac:dyDescent="0.25"/>
    <row r="790" customFormat="1" ht="79.349999999999994" customHeight="1" x14ac:dyDescent="0.25"/>
    <row r="794" customFormat="1" ht="119.1" customHeight="1" x14ac:dyDescent="0.25"/>
    <row r="795" customFormat="1" ht="119.1" customHeight="1" x14ac:dyDescent="0.25"/>
    <row r="799" customFormat="1" ht="53.1" customHeight="1" x14ac:dyDescent="0.25"/>
    <row r="800" customFormat="1" ht="132" customHeight="1" x14ac:dyDescent="0.25"/>
    <row r="801" customFormat="1" ht="79.349999999999994" customHeight="1" x14ac:dyDescent="0.25"/>
    <row r="802" customFormat="1" ht="237.6" customHeight="1" x14ac:dyDescent="0.25"/>
    <row r="824" customFormat="1" ht="185.1" customHeight="1" x14ac:dyDescent="0.25"/>
    <row r="828" customFormat="1" ht="237.6" customHeight="1" x14ac:dyDescent="0.25"/>
    <row r="829" customFormat="1" ht="185.1" customHeight="1" x14ac:dyDescent="0.25"/>
    <row r="831" customFormat="1" ht="105.6" customHeight="1" x14ac:dyDescent="0.25"/>
    <row r="844" customFormat="1" ht="66" customHeight="1" x14ac:dyDescent="0.25"/>
    <row r="845" customFormat="1" ht="119.1" customHeight="1" x14ac:dyDescent="0.25"/>
    <row r="847" customFormat="1" ht="66" customHeight="1" x14ac:dyDescent="0.25"/>
    <row r="848" customFormat="1" ht="145.35" customHeight="1" x14ac:dyDescent="0.25"/>
    <row r="849" customFormat="1" ht="145.35" customHeight="1" x14ac:dyDescent="0.25"/>
    <row r="850" customFormat="1" ht="132" customHeight="1" x14ac:dyDescent="0.25"/>
    <row r="866" customFormat="1" ht="211.35" customHeight="1" x14ac:dyDescent="0.25"/>
    <row r="868" customFormat="1" ht="158.44999999999999" customHeight="1" x14ac:dyDescent="0.25"/>
    <row r="869" customFormat="1" ht="303.60000000000002" customHeight="1" x14ac:dyDescent="0.25"/>
    <row r="870" customFormat="1" ht="303.60000000000002" customHeight="1" x14ac:dyDescent="0.25"/>
    <row r="873" customFormat="1" ht="185.1" customHeight="1" x14ac:dyDescent="0.25"/>
    <row r="876" customFormat="1" ht="119.1" customHeight="1" x14ac:dyDescent="0.25"/>
    <row r="879" customFormat="1" ht="198" customHeight="1" x14ac:dyDescent="0.25"/>
    <row r="891" customFormat="1" ht="158.44999999999999" customHeight="1" x14ac:dyDescent="0.25"/>
    <row r="898" customFormat="1" ht="105.6" customHeight="1" x14ac:dyDescent="0.25"/>
    <row r="899" customFormat="1" ht="105.6" customHeight="1" x14ac:dyDescent="0.25"/>
    <row r="900" customFormat="1" ht="105.6" customHeight="1" x14ac:dyDescent="0.25"/>
    <row r="935" customFormat="1" ht="105.6" customHeight="1" x14ac:dyDescent="0.25"/>
    <row r="936" customFormat="1" ht="105.6" customHeight="1" x14ac:dyDescent="0.25"/>
    <row r="965" customFormat="1" ht="132" customHeight="1" x14ac:dyDescent="0.25"/>
    <row r="993" customFormat="1" ht="105.6" customHeight="1" x14ac:dyDescent="0.25"/>
    <row r="994" customFormat="1" ht="105.6" customHeight="1" x14ac:dyDescent="0.25"/>
    <row r="995" customFormat="1" ht="105.6" customHeight="1" x14ac:dyDescent="0.25"/>
    <row r="999" customFormat="1" ht="237.6" customHeight="1" x14ac:dyDescent="0.25"/>
    <row r="1000" customFormat="1" ht="237.6" customHeight="1" x14ac:dyDescent="0.25"/>
    <row r="1018" customFormat="1" ht="105.6" customHeight="1" x14ac:dyDescent="0.25"/>
    <row r="1019" customFormat="1" ht="105.6" customHeight="1" x14ac:dyDescent="0.25"/>
    <row r="1020" customFormat="1" ht="105.6" customHeight="1" x14ac:dyDescent="0.25"/>
    <row r="1021" customFormat="1" ht="105.6" customHeight="1" x14ac:dyDescent="0.25"/>
    <row r="1022" customFormat="1" ht="105.6" customHeight="1" x14ac:dyDescent="0.25"/>
    <row r="1023" customFormat="1" ht="105.6" customHeight="1" x14ac:dyDescent="0.25"/>
    <row r="1024" customFormat="1" ht="237.6" customHeight="1" x14ac:dyDescent="0.25"/>
    <row r="1031" customFormat="1" ht="92.45" customHeight="1" x14ac:dyDescent="0.25"/>
    <row r="1054" customFormat="1" ht="185.1" customHeight="1" x14ac:dyDescent="0.25"/>
    <row r="1055" customFormat="1" ht="185.1" customHeight="1" x14ac:dyDescent="0.25"/>
    <row r="1069" customFormat="1" ht="132" customHeight="1" x14ac:dyDescent="0.25"/>
    <row r="1070" customFormat="1" ht="132" customHeight="1" x14ac:dyDescent="0.25"/>
    <row r="1071" customFormat="1" ht="132" customHeight="1" x14ac:dyDescent="0.25"/>
    <row r="1072" customFormat="1" ht="132" customHeight="1" x14ac:dyDescent="0.25"/>
    <row r="1079" customFormat="1" ht="119.1" customHeight="1" x14ac:dyDescent="0.25"/>
    <row r="1147" customFormat="1" ht="185.1" customHeight="1" x14ac:dyDescent="0.25"/>
    <row r="1148" customFormat="1" ht="185.1" customHeight="1" x14ac:dyDescent="0.25"/>
    <row r="1149" customFormat="1" ht="303.60000000000002" customHeight="1" x14ac:dyDescent="0.25"/>
    <row r="1150" customFormat="1" ht="303.60000000000002" customHeight="1" x14ac:dyDescent="0.25"/>
    <row r="1155" customFormat="1" ht="145.35" customHeight="1" x14ac:dyDescent="0.25"/>
  </sheetData>
  <mergeCells count="16">
    <mergeCell ref="CR1:CS1"/>
    <mergeCell ref="CF1:CP1"/>
    <mergeCell ref="AM1:AO1"/>
    <mergeCell ref="AP1:AR1"/>
    <mergeCell ref="AS1:AU1"/>
    <mergeCell ref="AV1:AX1"/>
    <mergeCell ref="AY1:BI1"/>
    <mergeCell ref="BJ1:BT1"/>
    <mergeCell ref="BU1:CE1"/>
    <mergeCell ref="AG1:AL1"/>
    <mergeCell ref="A2:M2"/>
    <mergeCell ref="AC1:AF1"/>
    <mergeCell ref="AC2:AF2"/>
    <mergeCell ref="N1:AB1"/>
    <mergeCell ref="N2:AB2"/>
    <mergeCell ref="A1:M1"/>
  </mergeCells>
  <phoneticPr fontId="1" type="noConversion"/>
  <conditionalFormatting sqref="AO4:AO471 AR4:AR471 AU4:AU471 AX4:AX471">
    <cfRule type="cellIs" dxfId="338" priority="13" operator="equal">
      <formula>"Superior"</formula>
    </cfRule>
    <cfRule type="cellIs" dxfId="337" priority="14" operator="equal">
      <formula>"Alto"</formula>
    </cfRule>
    <cfRule type="cellIs" dxfId="336" priority="15" operator="equal">
      <formula>"Medio"</formula>
    </cfRule>
    <cfRule type="cellIs" dxfId="335" priority="16" operator="equal">
      <formula>"Minimo"</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724E-8231-4ECA-AFA0-D2D1291C2AA5}">
  <sheetPr codeName="Hoja2"/>
  <dimension ref="A1:N102"/>
  <sheetViews>
    <sheetView zoomScaleNormal="100" workbookViewId="0">
      <selection activeCell="C8" sqref="C8"/>
    </sheetView>
  </sheetViews>
  <sheetFormatPr baseColWidth="10" defaultColWidth="11.5703125" defaultRowHeight="15" x14ac:dyDescent="0.25"/>
  <cols>
    <col min="1" max="1" width="24.85546875" style="82" customWidth="1"/>
    <col min="2" max="2" width="20.140625" style="82" customWidth="1"/>
    <col min="3" max="3" width="30.42578125" style="82" customWidth="1"/>
    <col min="4" max="4" width="19.140625" style="82" customWidth="1"/>
    <col min="5" max="5" width="18.85546875" style="82" customWidth="1"/>
    <col min="6" max="6" width="26.42578125" style="82" customWidth="1"/>
    <col min="7" max="7" width="5" customWidth="1"/>
    <col min="8" max="9" width="22.42578125" style="82" customWidth="1"/>
    <col min="10" max="10" width="34.85546875" style="82" customWidth="1"/>
    <col min="11" max="13" width="22.42578125" style="82" customWidth="1"/>
    <col min="14" max="16384" width="11.5703125" style="82"/>
  </cols>
  <sheetData>
    <row r="1" spans="1:13" x14ac:dyDescent="0.25">
      <c r="A1" s="77" t="s">
        <v>5094</v>
      </c>
      <c r="B1" s="77">
        <f>COUNTA(tblPlanIndicativo_2[Codigo Meta])</f>
        <v>468</v>
      </c>
      <c r="C1" s="65"/>
      <c r="D1" s="65"/>
      <c r="E1" s="65"/>
      <c r="F1" s="65"/>
    </row>
    <row r="2" spans="1:13" ht="27" x14ac:dyDescent="0.25">
      <c r="A2" s="77" t="s">
        <v>5095</v>
      </c>
      <c r="B2" s="77" cm="1">
        <f t="array" aca="1" ref="B2" ca="1">COUNTA(_xlfn._xlws.FILTER(tblPlanIndicativo_2[Codigo Meta],INDIRECT($B$101)&lt;&gt;0))</f>
        <v>336</v>
      </c>
      <c r="C2" s="65"/>
      <c r="D2" s="65"/>
      <c r="E2" s="65"/>
      <c r="F2" s="65"/>
    </row>
    <row r="3" spans="1:13" x14ac:dyDescent="0.25">
      <c r="A3" s="65"/>
      <c r="B3" s="65"/>
      <c r="C3" s="65"/>
      <c r="D3" s="65"/>
      <c r="E3" s="65"/>
      <c r="F3" s="65"/>
    </row>
    <row r="4" spans="1:13" ht="26.45" customHeight="1" thickBot="1" x14ac:dyDescent="0.3">
      <c r="A4" s="186" t="s">
        <v>5096</v>
      </c>
      <c r="B4" s="187"/>
      <c r="C4" s="187"/>
      <c r="D4" s="187"/>
      <c r="E4" s="187"/>
      <c r="F4" s="187"/>
      <c r="H4" s="186" t="s">
        <v>5097</v>
      </c>
      <c r="I4" s="187"/>
      <c r="J4" s="187"/>
      <c r="K4" s="187"/>
      <c r="L4" s="187"/>
      <c r="M4" s="187"/>
    </row>
    <row r="5" spans="1:13" ht="41.1" customHeight="1" thickBot="1" x14ac:dyDescent="0.3">
      <c r="A5" s="83" t="s">
        <v>5098</v>
      </c>
      <c r="B5" s="83" t="s">
        <v>21</v>
      </c>
      <c r="C5" s="83" t="s">
        <v>23</v>
      </c>
      <c r="D5" s="83" t="s">
        <v>5099</v>
      </c>
      <c r="E5" s="83" t="s">
        <v>5100</v>
      </c>
      <c r="F5" s="83" t="s">
        <v>5101</v>
      </c>
      <c r="H5" s="83" t="s">
        <v>5098</v>
      </c>
      <c r="I5" s="83" t="s">
        <v>21</v>
      </c>
      <c r="J5" s="83" t="s">
        <v>23</v>
      </c>
      <c r="K5" s="83" t="s">
        <v>5102</v>
      </c>
      <c r="L5" s="83" t="s">
        <v>5103</v>
      </c>
      <c r="M5" s="83" t="s">
        <v>5104</v>
      </c>
    </row>
    <row r="6" spans="1:13" ht="40.5" x14ac:dyDescent="0.25">
      <c r="A6" s="78" t="s">
        <v>104</v>
      </c>
      <c r="B6" s="79" t="s">
        <v>112</v>
      </c>
      <c r="C6" s="78" t="s">
        <v>114</v>
      </c>
      <c r="D6" s="80">
        <f>COUNTIF(tblPlanIndicativo_2[Programa PDD],C6)</f>
        <v>3</v>
      </c>
      <c r="E6" s="81">
        <f>IFERROR(AVERAGEIF(tblPlanIndicativo_2[Programa PDD],PonderadosCuatrienio[[#This Row],[Programa PDD]],tblPlanIndicativo_2[PORCENTAJE DE EJECUCIÓN ACUMULADA]),0)</f>
        <v>1</v>
      </c>
      <c r="F6" s="70">
        <f t="shared" ref="F6:F37" si="0">D6/$B$1</f>
        <v>6.41025641025641E-3</v>
      </c>
      <c r="H6" s="78" t="s">
        <v>104</v>
      </c>
      <c r="I6" s="79" t="s">
        <v>112</v>
      </c>
      <c r="J6" s="78" t="s">
        <v>114</v>
      </c>
      <c r="K6" s="80" cm="1">
        <f t="array" aca="1" ref="K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6" s="81">
        <f ca="1">IFERROR(AVERAGEIFS(INDIRECT($B$102),tblPlanIndicativo_2[Programa PDD],PonderadosVigencia[[#This Row],[Programa PDD]],INDIRECT($B$101),"&lt;&gt;0"),0)</f>
        <v>1</v>
      </c>
      <c r="M6" s="70">
        <f t="shared" ref="M6:M37" ca="1" si="1">K6/$B$2</f>
        <v>8.9285714285714281E-3</v>
      </c>
    </row>
    <row r="7" spans="1:13" ht="27" x14ac:dyDescent="0.25">
      <c r="A7" s="66" t="s">
        <v>104</v>
      </c>
      <c r="B7" s="67" t="s">
        <v>112</v>
      </c>
      <c r="C7" s="66" t="s">
        <v>160</v>
      </c>
      <c r="D7" s="68">
        <f>COUNTIF(tblPlanIndicativo_2[Programa PDD],C7)</f>
        <v>5</v>
      </c>
      <c r="E7" s="69">
        <f>IFERROR(AVERAGEIF(tblPlanIndicativo_2[Programa PDD],PonderadosCuatrienio[[#This Row],[Programa PDD]],tblPlanIndicativo_2[PORCENTAJE DE EJECUCIÓN ACUMULADA]),0)</f>
        <v>0.70539259259259257</v>
      </c>
      <c r="F7" s="71">
        <f t="shared" si="0"/>
        <v>1.0683760683760684E-2</v>
      </c>
      <c r="H7" s="66" t="s">
        <v>104</v>
      </c>
      <c r="I7" s="67" t="s">
        <v>112</v>
      </c>
      <c r="J7" s="66" t="s">
        <v>160</v>
      </c>
      <c r="K7" s="68" cm="1">
        <f t="array" aca="1" ref="K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7" s="69">
        <f ca="1">IFERROR(AVERAGEIFS(INDIRECT($B$102),tblPlanIndicativo_2[Programa PDD],PonderadosVigencia[[#This Row],[Programa PDD]],INDIRECT($B$101),"&lt;&gt;0"),0)</f>
        <v>0.41935483870967738</v>
      </c>
      <c r="M7" s="71">
        <f t="shared" ca="1" si="1"/>
        <v>1.488095238095238E-2</v>
      </c>
    </row>
    <row r="8" spans="1:13" ht="27" x14ac:dyDescent="0.25">
      <c r="A8" s="66" t="s">
        <v>104</v>
      </c>
      <c r="B8" s="67" t="s">
        <v>112</v>
      </c>
      <c r="C8" s="66" t="s">
        <v>200</v>
      </c>
      <c r="D8" s="68">
        <f>COUNTIF(tblPlanIndicativo_2[Programa PDD],C8)</f>
        <v>4</v>
      </c>
      <c r="E8" s="69">
        <f>IFERROR(AVERAGEIF(tblPlanIndicativo_2[Programa PDD],PonderadosCuatrienio[[#This Row],[Programa PDD]],tblPlanIndicativo_2[PORCENTAJE DE EJECUCIÓN ACUMULADA]),0)</f>
        <v>0.75</v>
      </c>
      <c r="F8" s="71">
        <f t="shared" si="0"/>
        <v>8.5470085470085479E-3</v>
      </c>
      <c r="H8" s="66" t="s">
        <v>104</v>
      </c>
      <c r="I8" s="67" t="s">
        <v>112</v>
      </c>
      <c r="J8" s="66" t="s">
        <v>200</v>
      </c>
      <c r="K8" s="68" cm="1">
        <f t="array" aca="1" ref="K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8" s="69">
        <f ca="1">IFERROR(AVERAGEIFS(INDIRECT($B$102),tblPlanIndicativo_2[Programa PDD],PonderadosVigencia[[#This Row],[Programa PDD]],INDIRECT($B$101),"&lt;&gt;0"),0)</f>
        <v>0.68269230769230771</v>
      </c>
      <c r="M8" s="71">
        <f t="shared" ca="1" si="1"/>
        <v>1.1904761904761904E-2</v>
      </c>
    </row>
    <row r="9" spans="1:13" ht="27" x14ac:dyDescent="0.25">
      <c r="A9" s="66" t="s">
        <v>104</v>
      </c>
      <c r="B9" s="67" t="s">
        <v>112</v>
      </c>
      <c r="C9" s="66" t="s">
        <v>302</v>
      </c>
      <c r="D9" s="68">
        <f>COUNTIF(tblPlanIndicativo_2[Programa PDD],C9)</f>
        <v>3</v>
      </c>
      <c r="E9" s="69">
        <f>IFERROR(AVERAGEIF(tblPlanIndicativo_2[Programa PDD],PonderadosCuatrienio[[#This Row],[Programa PDD]],tblPlanIndicativo_2[PORCENTAJE DE EJECUCIÓN ACUMULADA]),0)</f>
        <v>0.62430555555555556</v>
      </c>
      <c r="F9" s="71">
        <f t="shared" si="0"/>
        <v>6.41025641025641E-3</v>
      </c>
      <c r="H9" s="66" t="s">
        <v>104</v>
      </c>
      <c r="I9" s="67" t="s">
        <v>112</v>
      </c>
      <c r="J9" s="66" t="s">
        <v>302</v>
      </c>
      <c r="K9" s="68" cm="1">
        <f t="array" aca="1" ref="K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9" s="69">
        <f ca="1">IFERROR(AVERAGEIFS(INDIRECT($B$102),tblPlanIndicativo_2[Programa PDD],PonderadosVigencia[[#This Row],[Programa PDD]],INDIRECT($B$101),"&lt;&gt;0"),0)</f>
        <v>0.66666666666666663</v>
      </c>
      <c r="M9" s="71">
        <f t="shared" ca="1" si="1"/>
        <v>8.9285714285714281E-3</v>
      </c>
    </row>
    <row r="10" spans="1:13" ht="27" x14ac:dyDescent="0.25">
      <c r="A10" s="66" t="s">
        <v>104</v>
      </c>
      <c r="B10" s="67" t="s">
        <v>112</v>
      </c>
      <c r="C10" s="66" t="s">
        <v>342</v>
      </c>
      <c r="D10" s="68">
        <f>COUNTIF(tblPlanIndicativo_2[Programa PDD],C10)</f>
        <v>3</v>
      </c>
      <c r="E10" s="69">
        <f>IFERROR(AVERAGEIF(tblPlanIndicativo_2[Programa PDD],PonderadosCuatrienio[[#This Row],[Programa PDD]],tblPlanIndicativo_2[PORCENTAJE DE EJECUCIÓN ACUMULADA]),0)</f>
        <v>1</v>
      </c>
      <c r="F10" s="71">
        <f t="shared" si="0"/>
        <v>6.41025641025641E-3</v>
      </c>
      <c r="H10" s="66" t="s">
        <v>104</v>
      </c>
      <c r="I10" s="67" t="s">
        <v>112</v>
      </c>
      <c r="J10" s="66" t="s">
        <v>342</v>
      </c>
      <c r="K10" s="68" cm="1">
        <f t="array" aca="1" ref="K1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10" s="69">
        <f ca="1">IFERROR(AVERAGEIFS(INDIRECT($B$102),tblPlanIndicativo_2[Programa PDD],PonderadosVigencia[[#This Row],[Programa PDD]],INDIRECT($B$101),"&lt;&gt;0"),0)</f>
        <v>0.84062499999999996</v>
      </c>
      <c r="M10" s="71">
        <f t="shared" ca="1" si="1"/>
        <v>5.9523809523809521E-3</v>
      </c>
    </row>
    <row r="11" spans="1:13" ht="27" x14ac:dyDescent="0.25">
      <c r="A11" s="66" t="s">
        <v>104</v>
      </c>
      <c r="B11" s="67" t="s">
        <v>112</v>
      </c>
      <c r="C11" s="66" t="s">
        <v>375</v>
      </c>
      <c r="D11" s="68">
        <f>COUNTIF(tblPlanIndicativo_2[Programa PDD],C11)</f>
        <v>9</v>
      </c>
      <c r="E11" s="69">
        <f>IFERROR(AVERAGEIF(tblPlanIndicativo_2[Programa PDD],PonderadosCuatrienio[[#This Row],[Programa PDD]],tblPlanIndicativo_2[PORCENTAJE DE EJECUCIÓN ACUMULADA]),0)</f>
        <v>0.65913478383862911</v>
      </c>
      <c r="F11" s="71">
        <f t="shared" si="0"/>
        <v>1.9230769230769232E-2</v>
      </c>
      <c r="H11" s="66" t="s">
        <v>104</v>
      </c>
      <c r="I11" s="67" t="s">
        <v>112</v>
      </c>
      <c r="J11" s="66" t="s">
        <v>375</v>
      </c>
      <c r="K11" s="68" cm="1">
        <f t="array" aca="1" ref="K1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9</v>
      </c>
      <c r="L11" s="69">
        <f ca="1">IFERROR(AVERAGEIFS(INDIRECT($B$102),tblPlanIndicativo_2[Programa PDD],PonderadosVigencia[[#This Row],[Programa PDD]],INDIRECT($B$101),"&lt;&gt;0"),0)</f>
        <v>0.4634215167548501</v>
      </c>
      <c r="M11" s="71">
        <f t="shared" ca="1" si="1"/>
        <v>2.6785714285714284E-2</v>
      </c>
    </row>
    <row r="12" spans="1:13" ht="27" x14ac:dyDescent="0.25">
      <c r="A12" s="66" t="s">
        <v>104</v>
      </c>
      <c r="B12" s="67" t="s">
        <v>112</v>
      </c>
      <c r="C12" s="66" t="s">
        <v>485</v>
      </c>
      <c r="D12" s="68">
        <f>COUNTIF(tblPlanIndicativo_2[Programa PDD],C12)</f>
        <v>4</v>
      </c>
      <c r="E12" s="69">
        <f>IFERROR(AVERAGEIF(tblPlanIndicativo_2[Programa PDD],PonderadosCuatrienio[[#This Row],[Programa PDD]],tblPlanIndicativo_2[PORCENTAJE DE EJECUCIÓN ACUMULADA]),0)</f>
        <v>0.77222222222222214</v>
      </c>
      <c r="F12" s="71">
        <f t="shared" si="0"/>
        <v>8.5470085470085479E-3</v>
      </c>
      <c r="H12" s="66" t="s">
        <v>104</v>
      </c>
      <c r="I12" s="67" t="s">
        <v>112</v>
      </c>
      <c r="J12" s="66" t="s">
        <v>485</v>
      </c>
      <c r="K12" s="68" cm="1">
        <f t="array" aca="1" ref="K1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12" s="69">
        <f ca="1">IFERROR(AVERAGEIFS(INDIRECT($B$102),tblPlanIndicativo_2[Programa PDD],PonderadosVigencia[[#This Row],[Programa PDD]],INDIRECT($B$101),"&lt;&gt;0"),0)</f>
        <v>0.5</v>
      </c>
      <c r="M12" s="71">
        <f t="shared" ca="1" si="1"/>
        <v>5.9523809523809521E-3</v>
      </c>
    </row>
    <row r="13" spans="1:13" ht="27" x14ac:dyDescent="0.25">
      <c r="A13" s="66" t="s">
        <v>104</v>
      </c>
      <c r="B13" s="67" t="s">
        <v>112</v>
      </c>
      <c r="C13" s="66" t="s">
        <v>524</v>
      </c>
      <c r="D13" s="68">
        <f>COUNTIF(tblPlanIndicativo_2[Programa PDD],C13)</f>
        <v>3</v>
      </c>
      <c r="E13" s="69">
        <f>IFERROR(AVERAGEIF(tblPlanIndicativo_2[Programa PDD],PonderadosCuatrienio[[#This Row],[Programa PDD]],tblPlanIndicativo_2[PORCENTAJE DE EJECUCIÓN ACUMULADA]),0)</f>
        <v>0.33333333333333331</v>
      </c>
      <c r="F13" s="71">
        <f t="shared" si="0"/>
        <v>6.41025641025641E-3</v>
      </c>
      <c r="H13" s="66" t="s">
        <v>104</v>
      </c>
      <c r="I13" s="67" t="s">
        <v>112</v>
      </c>
      <c r="J13" s="66" t="s">
        <v>524</v>
      </c>
      <c r="K13" s="68" cm="1">
        <f t="array" aca="1" ref="K1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13" s="69">
        <f ca="1">IFERROR(AVERAGEIFS(INDIRECT($B$102),tblPlanIndicativo_2[Programa PDD],PonderadosVigencia[[#This Row],[Programa PDD]],INDIRECT($B$101),"&lt;&gt;0"),0)</f>
        <v>0</v>
      </c>
      <c r="M13" s="71">
        <f t="shared" ca="1" si="1"/>
        <v>0</v>
      </c>
    </row>
    <row r="14" spans="1:13" ht="40.5" x14ac:dyDescent="0.25">
      <c r="A14" s="66" t="s">
        <v>104</v>
      </c>
      <c r="B14" s="67" t="s">
        <v>556</v>
      </c>
      <c r="C14" s="66" t="s">
        <v>557</v>
      </c>
      <c r="D14" s="68">
        <f>COUNTIF(tblPlanIndicativo_2[Programa PDD],C14)</f>
        <v>40</v>
      </c>
      <c r="E14" s="69">
        <f>IFERROR(AVERAGEIF(tblPlanIndicativo_2[Programa PDD],PonderadosCuatrienio[[#This Row],[Programa PDD]],tblPlanIndicativo_2[PORCENTAJE DE EJECUCIÓN ACUMULADA]),0)</f>
        <v>0.70052015104166665</v>
      </c>
      <c r="F14" s="71">
        <f t="shared" si="0"/>
        <v>8.5470085470085472E-2</v>
      </c>
      <c r="H14" s="66" t="s">
        <v>104</v>
      </c>
      <c r="I14" s="67" t="s">
        <v>556</v>
      </c>
      <c r="J14" s="66" t="s">
        <v>557</v>
      </c>
      <c r="K14" s="68" cm="1">
        <f t="array" aca="1" ref="K1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32</v>
      </c>
      <c r="L14" s="69">
        <f ca="1">IFERROR(AVERAGEIFS(INDIRECT($B$102),tblPlanIndicativo_2[Programa PDD],PonderadosVigencia[[#This Row],[Programa PDD]],INDIRECT($B$101),"&lt;&gt;0"),0)</f>
        <v>0.47028238281250001</v>
      </c>
      <c r="M14" s="71">
        <f t="shared" ca="1" si="1"/>
        <v>9.5238095238095233E-2</v>
      </c>
    </row>
    <row r="15" spans="1:13" ht="27" x14ac:dyDescent="0.25">
      <c r="A15" s="66" t="s">
        <v>104</v>
      </c>
      <c r="B15" s="67" t="s">
        <v>556</v>
      </c>
      <c r="C15" s="66" t="s">
        <v>1073</v>
      </c>
      <c r="D15" s="68">
        <f>COUNTIF(tblPlanIndicativo_2[Programa PDD],C15)</f>
        <v>9</v>
      </c>
      <c r="E15" s="69">
        <f>IFERROR(AVERAGEIF(tblPlanIndicativo_2[Programa PDD],PonderadosCuatrienio[[#This Row],[Programa PDD]],tblPlanIndicativo_2[PORCENTAJE DE EJECUCIÓN ACUMULADA]),0)</f>
        <v>0.2821869488536155</v>
      </c>
      <c r="F15" s="71">
        <f t="shared" si="0"/>
        <v>1.9230769230769232E-2</v>
      </c>
      <c r="H15" s="66" t="s">
        <v>104</v>
      </c>
      <c r="I15" s="67" t="s">
        <v>556</v>
      </c>
      <c r="J15" s="66" t="s">
        <v>1073</v>
      </c>
      <c r="K15" s="68" cm="1">
        <f t="array" aca="1" ref="K1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15" s="69">
        <f ca="1">IFERROR(AVERAGEIFS(INDIRECT($B$102),tblPlanIndicativo_2[Programa PDD],PonderadosVigencia[[#This Row],[Programa PDD]],INDIRECT($B$101),"&lt;&gt;0"),0)</f>
        <v>0.4</v>
      </c>
      <c r="M15" s="71">
        <f t="shared" ca="1" si="1"/>
        <v>1.488095238095238E-2</v>
      </c>
    </row>
    <row r="16" spans="1:13" ht="27" x14ac:dyDescent="0.25">
      <c r="A16" s="66" t="s">
        <v>104</v>
      </c>
      <c r="B16" s="67" t="s">
        <v>1163</v>
      </c>
      <c r="C16" s="66" t="s">
        <v>1164</v>
      </c>
      <c r="D16" s="68">
        <f>COUNTIF(tblPlanIndicativo_2[Programa PDD],C16)</f>
        <v>3</v>
      </c>
      <c r="E16" s="69">
        <f>IFERROR(AVERAGEIF(tblPlanIndicativo_2[Programa PDD],PonderadosCuatrienio[[#This Row],[Programa PDD]],tblPlanIndicativo_2[PORCENTAJE DE EJECUCIÓN ACUMULADA]),0)</f>
        <v>0.82356666666666667</v>
      </c>
      <c r="F16" s="71">
        <f t="shared" si="0"/>
        <v>6.41025641025641E-3</v>
      </c>
      <c r="H16" s="66" t="s">
        <v>104</v>
      </c>
      <c r="I16" s="67" t="s">
        <v>1163</v>
      </c>
      <c r="J16" s="66" t="s">
        <v>1164</v>
      </c>
      <c r="K16" s="68" cm="1">
        <f t="array" aca="1" ref="K1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16" s="69">
        <f ca="1">IFERROR(AVERAGEIFS(INDIRECT($B$102),tblPlanIndicativo_2[Programa PDD],PonderadosVigencia[[#This Row],[Programa PDD]],INDIRECT($B$101),"&lt;&gt;0"),0)</f>
        <v>1</v>
      </c>
      <c r="M16" s="71">
        <f t="shared" ca="1" si="1"/>
        <v>8.9285714285714281E-3</v>
      </c>
    </row>
    <row r="17" spans="1:13" ht="27" x14ac:dyDescent="0.25">
      <c r="A17" s="66" t="s">
        <v>104</v>
      </c>
      <c r="B17" s="67" t="s">
        <v>1163</v>
      </c>
      <c r="C17" s="66" t="s">
        <v>1207</v>
      </c>
      <c r="D17" s="68">
        <f>COUNTIF(tblPlanIndicativo_2[Programa PDD],C17)</f>
        <v>44</v>
      </c>
      <c r="E17" s="69">
        <f>IFERROR(AVERAGEIF(tblPlanIndicativo_2[Programa PDD],PonderadosCuatrienio[[#This Row],[Programa PDD]],tblPlanIndicativo_2[PORCENTAJE DE EJECUCIÓN ACUMULADA]),0)</f>
        <v>0.89531534090909093</v>
      </c>
      <c r="F17" s="71">
        <f t="shared" si="0"/>
        <v>9.4017094017094016E-2</v>
      </c>
      <c r="H17" s="66" t="s">
        <v>104</v>
      </c>
      <c r="I17" s="67" t="s">
        <v>1163</v>
      </c>
      <c r="J17" s="66" t="s">
        <v>1207</v>
      </c>
      <c r="K17" s="68" cm="1">
        <f t="array" aca="1" ref="K1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35</v>
      </c>
      <c r="L17" s="69">
        <f ca="1">IFERROR(AVERAGEIFS(INDIRECT($B$102),tblPlanIndicativo_2[Programa PDD],PonderadosVigencia[[#This Row],[Programa PDD]],INDIRECT($B$101),"&lt;&gt;0"),0)</f>
        <v>0.91428571428571426</v>
      </c>
      <c r="M17" s="71">
        <f t="shared" ca="1" si="1"/>
        <v>0.10416666666666667</v>
      </c>
    </row>
    <row r="18" spans="1:13" ht="27" x14ac:dyDescent="0.25">
      <c r="A18" s="66" t="s">
        <v>104</v>
      </c>
      <c r="B18" s="67" t="s">
        <v>1163</v>
      </c>
      <c r="C18" s="66" t="s">
        <v>1483</v>
      </c>
      <c r="D18" s="68">
        <f>COUNTIF(tblPlanIndicativo_2[Programa PDD],C18)</f>
        <v>14</v>
      </c>
      <c r="E18" s="69">
        <f>IFERROR(AVERAGEIF(tblPlanIndicativo_2[Programa PDD],PonderadosCuatrienio[[#This Row],[Programa PDD]],tblPlanIndicativo_2[PORCENTAJE DE EJECUCIÓN ACUMULADA]),0)</f>
        <v>0.48809523809523808</v>
      </c>
      <c r="F18" s="71">
        <f t="shared" si="0"/>
        <v>2.9914529914529916E-2</v>
      </c>
      <c r="H18" s="66" t="s">
        <v>104</v>
      </c>
      <c r="I18" s="67" t="s">
        <v>1163</v>
      </c>
      <c r="J18" s="66" t="s">
        <v>1483</v>
      </c>
      <c r="K18" s="68" cm="1">
        <f t="array" aca="1" ref="K1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6</v>
      </c>
      <c r="L18" s="69">
        <f ca="1">IFERROR(AVERAGEIFS(INDIRECT($B$102),tblPlanIndicativo_2[Programa PDD],PonderadosVigencia[[#This Row],[Programa PDD]],INDIRECT($B$101),"&lt;&gt;0"),0)</f>
        <v>0</v>
      </c>
      <c r="M18" s="71">
        <f t="shared" ca="1" si="1"/>
        <v>1.7857142857142856E-2</v>
      </c>
    </row>
    <row r="19" spans="1:13" ht="40.5" x14ac:dyDescent="0.25">
      <c r="A19" s="66" t="s">
        <v>104</v>
      </c>
      <c r="B19" s="67" t="s">
        <v>1637</v>
      </c>
      <c r="C19" s="66" t="s">
        <v>1638</v>
      </c>
      <c r="D19" s="68">
        <f>COUNTIF(tblPlanIndicativo_2[Programa PDD],C19)</f>
        <v>11</v>
      </c>
      <c r="E19" s="69">
        <f>IFERROR(AVERAGEIF(tblPlanIndicativo_2[Programa PDD],PonderadosCuatrienio[[#This Row],[Programa PDD]],tblPlanIndicativo_2[PORCENTAJE DE EJECUCIÓN ACUMULADA]),0)</f>
        <v>0.81060606060606055</v>
      </c>
      <c r="F19" s="71">
        <f t="shared" si="0"/>
        <v>2.3504273504273504E-2</v>
      </c>
      <c r="H19" s="66" t="s">
        <v>104</v>
      </c>
      <c r="I19" s="67" t="s">
        <v>1637</v>
      </c>
      <c r="J19" s="66" t="s">
        <v>1638</v>
      </c>
      <c r="K19" s="68" cm="1">
        <f t="array" aca="1" ref="K1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8</v>
      </c>
      <c r="L19" s="69">
        <f ca="1">IFERROR(AVERAGEIFS(INDIRECT($B$102),tblPlanIndicativo_2[Programa PDD],PonderadosVigencia[[#This Row],[Programa PDD]],INDIRECT($B$101),"&lt;&gt;0"),0)</f>
        <v>0.75</v>
      </c>
      <c r="M19" s="71">
        <f t="shared" ca="1" si="1"/>
        <v>2.3809523809523808E-2</v>
      </c>
    </row>
    <row r="20" spans="1:13" ht="40.5" x14ac:dyDescent="0.25">
      <c r="A20" s="66" t="s">
        <v>104</v>
      </c>
      <c r="B20" s="67" t="s">
        <v>1637</v>
      </c>
      <c r="C20" s="66" t="s">
        <v>1767</v>
      </c>
      <c r="D20" s="68">
        <f>COUNTIF(tblPlanIndicativo_2[Programa PDD],C20)</f>
        <v>7</v>
      </c>
      <c r="E20" s="69">
        <f>IFERROR(AVERAGEIF(tblPlanIndicativo_2[Programa PDD],PonderadosCuatrienio[[#This Row],[Programa PDD]],tblPlanIndicativo_2[PORCENTAJE DE EJECUCIÓN ACUMULADA]),0)</f>
        <v>0.7767857142857143</v>
      </c>
      <c r="F20" s="71">
        <f t="shared" si="0"/>
        <v>1.4957264957264958E-2</v>
      </c>
      <c r="H20" s="66" t="s">
        <v>104</v>
      </c>
      <c r="I20" s="67" t="s">
        <v>1637</v>
      </c>
      <c r="J20" s="66" t="s">
        <v>1767</v>
      </c>
      <c r="K20" s="68" cm="1">
        <f t="array" aca="1" ref="K2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20" s="69">
        <f ca="1">IFERROR(AVERAGEIFS(INDIRECT($B$102),tblPlanIndicativo_2[Programa PDD],PonderadosVigencia[[#This Row],[Programa PDD]],INDIRECT($B$101),"&lt;&gt;0"),0)</f>
        <v>0.75</v>
      </c>
      <c r="M20" s="71">
        <f t="shared" ca="1" si="1"/>
        <v>1.1904761904761904E-2</v>
      </c>
    </row>
    <row r="21" spans="1:13" ht="27" x14ac:dyDescent="0.25">
      <c r="A21" s="66" t="s">
        <v>104</v>
      </c>
      <c r="B21" s="67" t="s">
        <v>1637</v>
      </c>
      <c r="C21" s="66" t="s">
        <v>1850</v>
      </c>
      <c r="D21" s="68">
        <f>COUNTIF(tblPlanIndicativo_2[Programa PDD],C21)</f>
        <v>3</v>
      </c>
      <c r="E21" s="69">
        <f>IFERROR(AVERAGEIF(tblPlanIndicativo_2[Programa PDD],PonderadosCuatrienio[[#This Row],[Programa PDD]],tblPlanIndicativo_2[PORCENTAJE DE EJECUCIÓN ACUMULADA]),0)</f>
        <v>0.66666666666666663</v>
      </c>
      <c r="F21" s="71">
        <f t="shared" si="0"/>
        <v>6.41025641025641E-3</v>
      </c>
      <c r="H21" s="66" t="s">
        <v>104</v>
      </c>
      <c r="I21" s="67" t="s">
        <v>1637</v>
      </c>
      <c r="J21" s="66" t="s">
        <v>1850</v>
      </c>
      <c r="K21" s="68" cm="1">
        <f t="array" aca="1" ref="K2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21" s="69">
        <f ca="1">IFERROR(AVERAGEIFS(INDIRECT($B$102),tblPlanIndicativo_2[Programa PDD],PonderadosVigencia[[#This Row],[Programa PDD]],INDIRECT($B$101),"&lt;&gt;0"),0)</f>
        <v>1</v>
      </c>
      <c r="M21" s="71">
        <f t="shared" ca="1" si="1"/>
        <v>2.976190476190476E-3</v>
      </c>
    </row>
    <row r="22" spans="1:13" ht="27" x14ac:dyDescent="0.25">
      <c r="A22" s="66" t="s">
        <v>104</v>
      </c>
      <c r="B22" s="67" t="s">
        <v>1880</v>
      </c>
      <c r="C22" s="66" t="s">
        <v>1881</v>
      </c>
      <c r="D22" s="68">
        <f>COUNTIF(tblPlanIndicativo_2[Programa PDD],C22)</f>
        <v>16</v>
      </c>
      <c r="E22" s="69">
        <f>IFERROR(AVERAGEIF(tblPlanIndicativo_2[Programa PDD],PonderadosCuatrienio[[#This Row],[Programa PDD]],tblPlanIndicativo_2[PORCENTAJE DE EJECUCIÓN ACUMULADA]),0)</f>
        <v>0.55637141280353208</v>
      </c>
      <c r="F22" s="71">
        <f t="shared" si="0"/>
        <v>3.4188034188034191E-2</v>
      </c>
      <c r="H22" s="66" t="s">
        <v>104</v>
      </c>
      <c r="I22" s="67" t="s">
        <v>1880</v>
      </c>
      <c r="J22" s="66" t="s">
        <v>1881</v>
      </c>
      <c r="K22" s="68" cm="1">
        <f t="array" aca="1" ref="K2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12</v>
      </c>
      <c r="L22" s="69">
        <f ca="1">IFERROR(AVERAGEIFS(INDIRECT($B$102),tblPlanIndicativo_2[Programa PDD],PonderadosVigencia[[#This Row],[Programa PDD]],INDIRECT($B$101),"&lt;&gt;0"),0)</f>
        <v>0.5</v>
      </c>
      <c r="M22" s="71">
        <f t="shared" ca="1" si="1"/>
        <v>3.5714285714285712E-2</v>
      </c>
    </row>
    <row r="23" spans="1:13" ht="27" x14ac:dyDescent="0.25">
      <c r="A23" s="66" t="s">
        <v>104</v>
      </c>
      <c r="B23" s="67" t="s">
        <v>1880</v>
      </c>
      <c r="C23" s="66" t="s">
        <v>2072</v>
      </c>
      <c r="D23" s="68">
        <f>COUNTIF(tblPlanIndicativo_2[Programa PDD],C23)</f>
        <v>9</v>
      </c>
      <c r="E23" s="69">
        <f>IFERROR(AVERAGEIF(tblPlanIndicativo_2[Programa PDD],PonderadosCuatrienio[[#This Row],[Programa PDD]],tblPlanIndicativo_2[PORCENTAJE DE EJECUCIÓN ACUMULADA]),0)</f>
        <v>0.36049382716049383</v>
      </c>
      <c r="F23" s="71">
        <f t="shared" si="0"/>
        <v>1.9230769230769232E-2</v>
      </c>
      <c r="H23" s="66" t="s">
        <v>104</v>
      </c>
      <c r="I23" s="67" t="s">
        <v>1880</v>
      </c>
      <c r="J23" s="66" t="s">
        <v>2072</v>
      </c>
      <c r="K23" s="68" cm="1">
        <f t="array" aca="1" ref="K2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8</v>
      </c>
      <c r="L23" s="69">
        <f ca="1">IFERROR(AVERAGEIFS(INDIRECT($B$102),tblPlanIndicativo_2[Programa PDD],PonderadosVigencia[[#This Row],[Programa PDD]],INDIRECT($B$101),"&lt;&gt;0"),0)</f>
        <v>0.25</v>
      </c>
      <c r="M23" s="71">
        <f t="shared" ca="1" si="1"/>
        <v>2.3809523809523808E-2</v>
      </c>
    </row>
    <row r="24" spans="1:13" ht="27" x14ac:dyDescent="0.25">
      <c r="A24" s="66" t="s">
        <v>104</v>
      </c>
      <c r="B24" s="67" t="s">
        <v>1880</v>
      </c>
      <c r="C24" s="66" t="s">
        <v>2174</v>
      </c>
      <c r="D24" s="68">
        <f>COUNTIF(tblPlanIndicativo_2[Programa PDD],C24)</f>
        <v>4</v>
      </c>
      <c r="E24" s="69">
        <f>IFERROR(AVERAGEIF(tblPlanIndicativo_2[Programa PDD],PonderadosCuatrienio[[#This Row],[Programa PDD]],tblPlanIndicativo_2[PORCENTAJE DE EJECUCIÓN ACUMULADA]),0)</f>
        <v>0</v>
      </c>
      <c r="F24" s="71">
        <f t="shared" si="0"/>
        <v>8.5470085470085479E-3</v>
      </c>
      <c r="H24" s="66" t="s">
        <v>104</v>
      </c>
      <c r="I24" s="67" t="s">
        <v>1880</v>
      </c>
      <c r="J24" s="66" t="s">
        <v>2174</v>
      </c>
      <c r="K24" s="68" cm="1">
        <f t="array" aca="1" ref="K2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24" s="69">
        <f ca="1">IFERROR(AVERAGEIFS(INDIRECT($B$102),tblPlanIndicativo_2[Programa PDD],PonderadosVigencia[[#This Row],[Programa PDD]],INDIRECT($B$101),"&lt;&gt;0"),0)</f>
        <v>0</v>
      </c>
      <c r="M24" s="71">
        <f t="shared" ca="1" si="1"/>
        <v>1.1904761904761904E-2</v>
      </c>
    </row>
    <row r="25" spans="1:13" ht="27" x14ac:dyDescent="0.25">
      <c r="A25" s="66" t="s">
        <v>104</v>
      </c>
      <c r="B25" s="67" t="s">
        <v>1880</v>
      </c>
      <c r="C25" s="66" t="s">
        <v>2218</v>
      </c>
      <c r="D25" s="68">
        <f>COUNTIF(tblPlanIndicativo_2[Programa PDD],C25)</f>
        <v>2</v>
      </c>
      <c r="E25" s="69">
        <f>IFERROR(AVERAGEIF(tblPlanIndicativo_2[Programa PDD],PonderadosCuatrienio[[#This Row],[Programa PDD]],tblPlanIndicativo_2[PORCENTAJE DE EJECUCIÓN ACUMULADA]),0)</f>
        <v>0</v>
      </c>
      <c r="F25" s="71">
        <f t="shared" si="0"/>
        <v>4.2735042735042739E-3</v>
      </c>
      <c r="H25" s="66" t="s">
        <v>104</v>
      </c>
      <c r="I25" s="67" t="s">
        <v>1880</v>
      </c>
      <c r="J25" s="66" t="s">
        <v>2218</v>
      </c>
      <c r="K25" s="68" cm="1">
        <f t="array" aca="1" ref="K2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25" s="69">
        <f ca="1">IFERROR(AVERAGEIFS(INDIRECT($B$102),tblPlanIndicativo_2[Programa PDD],PonderadosVigencia[[#This Row],[Programa PDD]],INDIRECT($B$101),"&lt;&gt;0"),0)</f>
        <v>0</v>
      </c>
      <c r="M25" s="71">
        <f t="shared" ca="1" si="1"/>
        <v>5.9523809523809521E-3</v>
      </c>
    </row>
    <row r="26" spans="1:13" ht="27" x14ac:dyDescent="0.25">
      <c r="A26" s="66" t="s">
        <v>104</v>
      </c>
      <c r="B26" s="67" t="s">
        <v>1880</v>
      </c>
      <c r="C26" s="66" t="s">
        <v>2233</v>
      </c>
      <c r="D26" s="68">
        <f>COUNTIF(tblPlanIndicativo_2[Programa PDD],C26)</f>
        <v>3</v>
      </c>
      <c r="E26" s="69">
        <f>IFERROR(AVERAGEIF(tblPlanIndicativo_2[Programa PDD],PonderadosCuatrienio[[#This Row],[Programa PDD]],tblPlanIndicativo_2[PORCENTAJE DE EJECUCIÓN ACUMULADA]),0)</f>
        <v>0</v>
      </c>
      <c r="F26" s="71">
        <f t="shared" si="0"/>
        <v>6.41025641025641E-3</v>
      </c>
      <c r="H26" s="66" t="s">
        <v>104</v>
      </c>
      <c r="I26" s="67" t="s">
        <v>1880</v>
      </c>
      <c r="J26" s="66" t="s">
        <v>2233</v>
      </c>
      <c r="K26" s="68" cm="1">
        <f t="array" aca="1" ref="K2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26" s="69">
        <f ca="1">IFERROR(AVERAGEIFS(INDIRECT($B$102),tblPlanIndicativo_2[Programa PDD],PonderadosVigencia[[#This Row],[Programa PDD]],INDIRECT($B$101),"&lt;&gt;0"),0)</f>
        <v>0</v>
      </c>
      <c r="M26" s="71">
        <f t="shared" ca="1" si="1"/>
        <v>8.9285714285714281E-3</v>
      </c>
    </row>
    <row r="27" spans="1:13" ht="27" x14ac:dyDescent="0.25">
      <c r="A27" s="66" t="s">
        <v>104</v>
      </c>
      <c r="B27" s="67" t="s">
        <v>2259</v>
      </c>
      <c r="C27" s="66" t="s">
        <v>2260</v>
      </c>
      <c r="D27" s="68">
        <f>COUNTIF(tblPlanIndicativo_2[Programa PDD],C27)</f>
        <v>3</v>
      </c>
      <c r="E27" s="69">
        <f>IFERROR(AVERAGEIF(tblPlanIndicativo_2[Programa PDD],PonderadosCuatrienio[[#This Row],[Programa PDD]],tblPlanIndicativo_2[PORCENTAJE DE EJECUCIÓN ACUMULADA]),0)</f>
        <v>0.91611111111111099</v>
      </c>
      <c r="F27" s="71">
        <f t="shared" si="0"/>
        <v>6.41025641025641E-3</v>
      </c>
      <c r="H27" s="66" t="s">
        <v>104</v>
      </c>
      <c r="I27" s="67" t="s">
        <v>2259</v>
      </c>
      <c r="J27" s="66" t="s">
        <v>2260</v>
      </c>
      <c r="K27" s="68" cm="1">
        <f t="array" aca="1" ref="K2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27" s="69">
        <f ca="1">IFERROR(AVERAGEIFS(INDIRECT($B$102),tblPlanIndicativo_2[Programa PDD],PonderadosVigencia[[#This Row],[Programa PDD]],INDIRECT($B$101),"&lt;&gt;0"),0)</f>
        <v>0.66666666666666663</v>
      </c>
      <c r="M27" s="71">
        <f t="shared" ca="1" si="1"/>
        <v>8.9285714285714281E-3</v>
      </c>
    </row>
    <row r="28" spans="1:13" ht="27" x14ac:dyDescent="0.25">
      <c r="A28" s="66" t="s">
        <v>2299</v>
      </c>
      <c r="B28" s="67" t="s">
        <v>2304</v>
      </c>
      <c r="C28" s="66" t="s">
        <v>2305</v>
      </c>
      <c r="D28" s="68">
        <f>COUNTIF(tblPlanIndicativo_2[Programa PDD],C28)</f>
        <v>9</v>
      </c>
      <c r="E28" s="69">
        <f>IFERROR(AVERAGEIF(tblPlanIndicativo_2[Programa PDD],PonderadosCuatrienio[[#This Row],[Programa PDD]],tblPlanIndicativo_2[PORCENTAJE DE EJECUCIÓN ACUMULADA]),0)</f>
        <v>0.6036111111111111</v>
      </c>
      <c r="F28" s="71">
        <f t="shared" si="0"/>
        <v>1.9230769230769232E-2</v>
      </c>
      <c r="H28" s="66" t="s">
        <v>2299</v>
      </c>
      <c r="I28" s="67" t="s">
        <v>2304</v>
      </c>
      <c r="J28" s="66" t="s">
        <v>2305</v>
      </c>
      <c r="K28" s="68" cm="1">
        <f t="array" aca="1" ref="K2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28" s="69">
        <f ca="1">IFERROR(AVERAGEIFS(INDIRECT($B$102),tblPlanIndicativo_2[Programa PDD],PonderadosVigencia[[#This Row],[Programa PDD]],INDIRECT($B$101),"&lt;&gt;0"),0)</f>
        <v>0</v>
      </c>
      <c r="M28" s="71">
        <f t="shared" ca="1" si="1"/>
        <v>1.1904761904761904E-2</v>
      </c>
    </row>
    <row r="29" spans="1:13" ht="27" x14ac:dyDescent="0.25">
      <c r="A29" s="66" t="s">
        <v>2299</v>
      </c>
      <c r="B29" s="67" t="s">
        <v>2401</v>
      </c>
      <c r="C29" s="66" t="s">
        <v>2402</v>
      </c>
      <c r="D29" s="68">
        <f>COUNTIF(tblPlanIndicativo_2[Programa PDD],C29)</f>
        <v>10</v>
      </c>
      <c r="E29" s="69">
        <f>IFERROR(AVERAGEIF(tblPlanIndicativo_2[Programa PDD],PonderadosCuatrienio[[#This Row],[Programa PDD]],tblPlanIndicativo_2[PORCENTAJE DE EJECUCIÓN ACUMULADA]),0)</f>
        <v>0.46666666666666662</v>
      </c>
      <c r="F29" s="71">
        <f t="shared" si="0"/>
        <v>2.1367521367521368E-2</v>
      </c>
      <c r="H29" s="66" t="s">
        <v>2299</v>
      </c>
      <c r="I29" s="67" t="s">
        <v>2401</v>
      </c>
      <c r="J29" s="66" t="s">
        <v>2402</v>
      </c>
      <c r="K29" s="68" cm="1">
        <f t="array" aca="1" ref="K2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9</v>
      </c>
      <c r="L29" s="69">
        <f ca="1">IFERROR(AVERAGEIFS(INDIRECT($B$102),tblPlanIndicativo_2[Programa PDD],PonderadosVigencia[[#This Row],[Programa PDD]],INDIRECT($B$101),"&lt;&gt;0"),0)</f>
        <v>0.22222222222222221</v>
      </c>
      <c r="M29" s="71">
        <f t="shared" ca="1" si="1"/>
        <v>2.6785714285714284E-2</v>
      </c>
    </row>
    <row r="30" spans="1:13" ht="27" x14ac:dyDescent="0.25">
      <c r="A30" s="66" t="s">
        <v>2299</v>
      </c>
      <c r="B30" s="67" t="s">
        <v>2490</v>
      </c>
      <c r="C30" s="66" t="s">
        <v>2491</v>
      </c>
      <c r="D30" s="68">
        <f>COUNTIF(tblPlanIndicativo_2[Programa PDD],C30)</f>
        <v>5</v>
      </c>
      <c r="E30" s="69">
        <f>IFERROR(AVERAGEIF(tblPlanIndicativo_2[Programa PDD],PonderadosCuatrienio[[#This Row],[Programa PDD]],tblPlanIndicativo_2[PORCENTAJE DE EJECUCIÓN ACUMULADA]),0)</f>
        <v>0.60353333333333337</v>
      </c>
      <c r="F30" s="71">
        <f t="shared" si="0"/>
        <v>1.0683760683760684E-2</v>
      </c>
      <c r="H30" s="66" t="s">
        <v>2299</v>
      </c>
      <c r="I30" s="67" t="s">
        <v>2490</v>
      </c>
      <c r="J30" s="66" t="s">
        <v>2491</v>
      </c>
      <c r="K30" s="68" cm="1">
        <f t="array" aca="1" ref="K3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30" s="69">
        <f ca="1">IFERROR(AVERAGEIFS(INDIRECT($B$102),tblPlanIndicativo_2[Programa PDD],PonderadosVigencia[[#This Row],[Programa PDD]],INDIRECT($B$101),"&lt;&gt;0"),0)</f>
        <v>0.22749999999999998</v>
      </c>
      <c r="M30" s="71">
        <f t="shared" ca="1" si="1"/>
        <v>1.1904761904761904E-2</v>
      </c>
    </row>
    <row r="31" spans="1:13" ht="40.5" x14ac:dyDescent="0.25">
      <c r="A31" s="66" t="s">
        <v>2299</v>
      </c>
      <c r="B31" s="67" t="s">
        <v>2545</v>
      </c>
      <c r="C31" s="66" t="s">
        <v>2546</v>
      </c>
      <c r="D31" s="68">
        <f>COUNTIF(tblPlanIndicativo_2[Programa PDD],C31)</f>
        <v>2</v>
      </c>
      <c r="E31" s="69">
        <f>IFERROR(AVERAGEIF(tblPlanIndicativo_2[Programa PDD],PonderadosCuatrienio[[#This Row],[Programa PDD]],tblPlanIndicativo_2[PORCENTAJE DE EJECUCIÓN ACUMULADA]),0)</f>
        <v>0.5</v>
      </c>
      <c r="F31" s="71">
        <f t="shared" si="0"/>
        <v>4.2735042735042739E-3</v>
      </c>
      <c r="H31" s="66" t="s">
        <v>2299</v>
      </c>
      <c r="I31" s="67" t="s">
        <v>2545</v>
      </c>
      <c r="J31" s="66" t="s">
        <v>2546</v>
      </c>
      <c r="K31" s="68" cm="1">
        <f t="array" aca="1" ref="K3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31" s="69">
        <f ca="1">IFERROR(AVERAGEIFS(INDIRECT($B$102),tblPlanIndicativo_2[Programa PDD],PonderadosVigencia[[#This Row],[Programa PDD]],INDIRECT($B$101),"&lt;&gt;0"),0)</f>
        <v>0</v>
      </c>
      <c r="M31" s="71">
        <f t="shared" ca="1" si="1"/>
        <v>2.976190476190476E-3</v>
      </c>
    </row>
    <row r="32" spans="1:13" ht="27" x14ac:dyDescent="0.25">
      <c r="A32" s="66" t="s">
        <v>2299</v>
      </c>
      <c r="B32" s="67" t="s">
        <v>2545</v>
      </c>
      <c r="C32" s="66" t="s">
        <v>2571</v>
      </c>
      <c r="D32" s="68">
        <f>COUNTIF(tblPlanIndicativo_2[Programa PDD],C32)</f>
        <v>13</v>
      </c>
      <c r="E32" s="69">
        <f>IFERROR(AVERAGEIF(tblPlanIndicativo_2[Programa PDD],PonderadosCuatrienio[[#This Row],[Programa PDD]],tblPlanIndicativo_2[PORCENTAJE DE EJECUCIÓN ACUMULADA]),0)</f>
        <v>0.49046153846153856</v>
      </c>
      <c r="F32" s="71">
        <f t="shared" si="0"/>
        <v>2.7777777777777776E-2</v>
      </c>
      <c r="H32" s="66" t="s">
        <v>2299</v>
      </c>
      <c r="I32" s="67" t="s">
        <v>2545</v>
      </c>
      <c r="J32" s="66" t="s">
        <v>2571</v>
      </c>
      <c r="K32" s="68" cm="1">
        <f t="array" aca="1" ref="K3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6</v>
      </c>
      <c r="L32" s="69">
        <f ca="1">IFERROR(AVERAGEIFS(INDIRECT($B$102),tblPlanIndicativo_2[Programa PDD],PonderadosVigencia[[#This Row],[Programa PDD]],INDIRECT($B$101),"&lt;&gt;0"),0)</f>
        <v>0</v>
      </c>
      <c r="M32" s="71">
        <f t="shared" ca="1" si="1"/>
        <v>1.7857142857142856E-2</v>
      </c>
    </row>
    <row r="33" spans="1:14" ht="27" x14ac:dyDescent="0.25">
      <c r="A33" s="66" t="s">
        <v>2299</v>
      </c>
      <c r="B33" s="67" t="s">
        <v>2703</v>
      </c>
      <c r="C33" s="66" t="s">
        <v>2704</v>
      </c>
      <c r="D33" s="68">
        <f>COUNTIF(tblPlanIndicativo_2[Programa PDD],C33)</f>
        <v>7</v>
      </c>
      <c r="E33" s="69">
        <f>IFERROR(AVERAGEIF(tblPlanIndicativo_2[Programa PDD],PonderadosCuatrienio[[#This Row],[Programa PDD]],tblPlanIndicativo_2[PORCENTAJE DE EJECUCIÓN ACUMULADA]),0)</f>
        <v>0.54314843619334341</v>
      </c>
      <c r="F33" s="71">
        <f t="shared" si="0"/>
        <v>1.4957264957264958E-2</v>
      </c>
      <c r="H33" s="66" t="s">
        <v>2299</v>
      </c>
      <c r="I33" s="67" t="s">
        <v>2703</v>
      </c>
      <c r="J33" s="66" t="s">
        <v>2704</v>
      </c>
      <c r="K33" s="68" cm="1">
        <f t="array" aca="1" ref="K3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6</v>
      </c>
      <c r="L33" s="69">
        <f ca="1">IFERROR(AVERAGEIFS(INDIRECT($B$102),tblPlanIndicativo_2[Programa PDD],PonderadosVigencia[[#This Row],[Programa PDD]],INDIRECT($B$101),"&lt;&gt;0"),0)</f>
        <v>0.17200000000000001</v>
      </c>
      <c r="M33" s="71">
        <f t="shared" ca="1" si="1"/>
        <v>1.7857142857142856E-2</v>
      </c>
    </row>
    <row r="34" spans="1:14" ht="27" x14ac:dyDescent="0.25">
      <c r="A34" s="66" t="s">
        <v>2299</v>
      </c>
      <c r="B34" s="67" t="s">
        <v>2703</v>
      </c>
      <c r="C34" s="66" t="s">
        <v>2787</v>
      </c>
      <c r="D34" s="68">
        <f>COUNTIF(tblPlanIndicativo_2[Programa PDD],C34)</f>
        <v>1</v>
      </c>
      <c r="E34" s="69">
        <f>IFERROR(AVERAGEIF(tblPlanIndicativo_2[Programa PDD],PonderadosCuatrienio[[#This Row],[Programa PDD]],tblPlanIndicativo_2[PORCENTAJE DE EJECUCIÓN ACUMULADA]),0)</f>
        <v>0</v>
      </c>
      <c r="F34" s="71">
        <f t="shared" si="0"/>
        <v>2.136752136752137E-3</v>
      </c>
      <c r="H34" s="66" t="s">
        <v>2299</v>
      </c>
      <c r="I34" s="67" t="s">
        <v>2703</v>
      </c>
      <c r="J34" s="66" t="s">
        <v>2787</v>
      </c>
      <c r="K34" s="68" cm="1">
        <f t="array" aca="1" ref="K3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34" s="69">
        <f ca="1">IFERROR(AVERAGEIFS(INDIRECT($B$102),tblPlanIndicativo_2[Programa PDD],PonderadosVigencia[[#This Row],[Programa PDD]],INDIRECT($B$101),"&lt;&gt;0"),0)</f>
        <v>0</v>
      </c>
      <c r="M34" s="71">
        <f t="shared" ca="1" si="1"/>
        <v>2.976190476190476E-3</v>
      </c>
    </row>
    <row r="35" spans="1:14" ht="27" x14ac:dyDescent="0.25">
      <c r="A35" s="66" t="s">
        <v>2299</v>
      </c>
      <c r="B35" s="67" t="s">
        <v>2703</v>
      </c>
      <c r="C35" s="66" t="s">
        <v>2801</v>
      </c>
      <c r="D35" s="68">
        <f>COUNTIF(tblPlanIndicativo_2[Programa PDD],C35)</f>
        <v>1</v>
      </c>
      <c r="E35" s="69">
        <f>IFERROR(AVERAGEIF(tblPlanIndicativo_2[Programa PDD],PonderadosCuatrienio[[#This Row],[Programa PDD]],tblPlanIndicativo_2[PORCENTAJE DE EJECUCIÓN ACUMULADA]),0)</f>
        <v>1</v>
      </c>
      <c r="F35" s="71">
        <f t="shared" si="0"/>
        <v>2.136752136752137E-3</v>
      </c>
      <c r="H35" s="66" t="s">
        <v>2299</v>
      </c>
      <c r="I35" s="67" t="s">
        <v>2703</v>
      </c>
      <c r="J35" s="66" t="s">
        <v>2801</v>
      </c>
      <c r="K35" s="68" cm="1">
        <f t="array" aca="1" ref="K3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35" s="69">
        <f ca="1">IFERROR(AVERAGEIFS(INDIRECT($B$102),tblPlanIndicativo_2[Programa PDD],PonderadosVigencia[[#This Row],[Programa PDD]],INDIRECT($B$101),"&lt;&gt;0"),0)</f>
        <v>0</v>
      </c>
      <c r="M35" s="71">
        <f t="shared" ca="1" si="1"/>
        <v>0</v>
      </c>
    </row>
    <row r="36" spans="1:14" ht="27" x14ac:dyDescent="0.25">
      <c r="A36" s="66" t="s">
        <v>2299</v>
      </c>
      <c r="B36" s="67" t="s">
        <v>2703</v>
      </c>
      <c r="C36" s="66" t="s">
        <v>2817</v>
      </c>
      <c r="D36" s="68">
        <f>COUNTIF(tblPlanIndicativo_2[Programa PDD],C36)</f>
        <v>1</v>
      </c>
      <c r="E36" s="69">
        <f>IFERROR(AVERAGEIF(tblPlanIndicativo_2[Programa PDD],PonderadosCuatrienio[[#This Row],[Programa PDD]],tblPlanIndicativo_2[PORCENTAJE DE EJECUCIÓN ACUMULADA]),0)</f>
        <v>0.69869999999999999</v>
      </c>
      <c r="F36" s="71">
        <f t="shared" si="0"/>
        <v>2.136752136752137E-3</v>
      </c>
      <c r="H36" s="66" t="s">
        <v>2299</v>
      </c>
      <c r="I36" s="67" t="s">
        <v>2703</v>
      </c>
      <c r="J36" s="66" t="s">
        <v>2817</v>
      </c>
      <c r="K36" s="68" cm="1">
        <f t="array" aca="1" ref="K3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36" s="69">
        <f ca="1">IFERROR(AVERAGEIFS(INDIRECT($B$102),tblPlanIndicativo_2[Programa PDD],PonderadosVigencia[[#This Row],[Programa PDD]],INDIRECT($B$101),"&lt;&gt;0"),0)</f>
        <v>0</v>
      </c>
      <c r="M36" s="71">
        <f t="shared" ca="1" si="1"/>
        <v>2.976190476190476E-3</v>
      </c>
      <c r="N36" s="82" t="str">
        <f>""</f>
        <v/>
      </c>
    </row>
    <row r="37" spans="1:14" ht="27" x14ac:dyDescent="0.25">
      <c r="A37" s="66" t="s">
        <v>2299</v>
      </c>
      <c r="B37" s="67" t="s">
        <v>2703</v>
      </c>
      <c r="C37" s="66" t="s">
        <v>2832</v>
      </c>
      <c r="D37" s="68">
        <f>COUNTIF(tblPlanIndicativo_2[Programa PDD],C37)</f>
        <v>9</v>
      </c>
      <c r="E37" s="69">
        <f>IFERROR(AVERAGEIF(tblPlanIndicativo_2[Programa PDD],PonderadosCuatrienio[[#This Row],[Programa PDD]],tblPlanIndicativo_2[PORCENTAJE DE EJECUCIÓN ACUMULADA]),0)</f>
        <v>0.18132893632478631</v>
      </c>
      <c r="F37" s="71">
        <f t="shared" si="0"/>
        <v>1.9230769230769232E-2</v>
      </c>
      <c r="H37" s="66" t="s">
        <v>2299</v>
      </c>
      <c r="I37" s="67" t="s">
        <v>2703</v>
      </c>
      <c r="J37" s="66" t="s">
        <v>2832</v>
      </c>
      <c r="K37" s="68" cm="1">
        <f t="array" aca="1" ref="K3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8</v>
      </c>
      <c r="L37" s="69">
        <f ca="1">IFERROR(AVERAGEIFS(INDIRECT($B$102),tblPlanIndicativo_2[Programa PDD],PonderadosVigencia[[#This Row],[Programa PDD]],INDIRECT($B$101),"&lt;&gt;0"),0)</f>
        <v>0.125</v>
      </c>
      <c r="M37" s="71">
        <f t="shared" ca="1" si="1"/>
        <v>2.3809523809523808E-2</v>
      </c>
    </row>
    <row r="38" spans="1:14" ht="27" x14ac:dyDescent="0.25">
      <c r="A38" s="66" t="s">
        <v>2914</v>
      </c>
      <c r="B38" s="67" t="s">
        <v>2920</v>
      </c>
      <c r="C38" s="66" t="s">
        <v>2921</v>
      </c>
      <c r="D38" s="68">
        <f>COUNTIF(tblPlanIndicativo_2[Programa PDD],C38)</f>
        <v>6</v>
      </c>
      <c r="E38" s="69">
        <f>IFERROR(AVERAGEIF(tblPlanIndicativo_2[Programa PDD],PonderadosCuatrienio[[#This Row],[Programa PDD]],tblPlanIndicativo_2[PORCENTAJE DE EJECUCIÓN ACUMULADA]),0)</f>
        <v>0.42558333333333326</v>
      </c>
      <c r="F38" s="71">
        <f t="shared" ref="F38:F69" si="2">D38/$B$1</f>
        <v>1.282051282051282E-2</v>
      </c>
      <c r="H38" s="66" t="s">
        <v>2914</v>
      </c>
      <c r="I38" s="67" t="s">
        <v>2920</v>
      </c>
      <c r="J38" s="66" t="s">
        <v>2921</v>
      </c>
      <c r="K38" s="68" cm="1">
        <f t="array" aca="1" ref="K3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38" s="69">
        <f ca="1">IFERROR(AVERAGEIFS(INDIRECT($B$102),tblPlanIndicativo_2[Programa PDD],PonderadosVigencia[[#This Row],[Programa PDD]],INDIRECT($B$101),"&lt;&gt;0"),0)</f>
        <v>0.33333333333333331</v>
      </c>
      <c r="M38" s="71">
        <f t="shared" ref="M38:M69" ca="1" si="3">K38/$B$2</f>
        <v>8.9285714285714281E-3</v>
      </c>
    </row>
    <row r="39" spans="1:14" ht="27" x14ac:dyDescent="0.25">
      <c r="A39" s="66" t="s">
        <v>2914</v>
      </c>
      <c r="B39" s="67" t="s">
        <v>2920</v>
      </c>
      <c r="C39" s="66" t="s">
        <v>2988</v>
      </c>
      <c r="D39" s="68">
        <f>COUNTIF(tblPlanIndicativo_2[Programa PDD],C39)</f>
        <v>1</v>
      </c>
      <c r="E39" s="69">
        <f>IFERROR(AVERAGEIF(tblPlanIndicativo_2[Programa PDD],PonderadosCuatrienio[[#This Row],[Programa PDD]],tblPlanIndicativo_2[PORCENTAJE DE EJECUCIÓN ACUMULADA]),0)</f>
        <v>0</v>
      </c>
      <c r="F39" s="71">
        <f t="shared" si="2"/>
        <v>2.136752136752137E-3</v>
      </c>
      <c r="H39" s="66" t="s">
        <v>2914</v>
      </c>
      <c r="I39" s="67" t="s">
        <v>2920</v>
      </c>
      <c r="J39" s="66" t="s">
        <v>2988</v>
      </c>
      <c r="K39" s="68" cm="1">
        <f t="array" aca="1" ref="K3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39" s="69">
        <f ca="1">IFERROR(AVERAGEIFS(INDIRECT($B$102),tblPlanIndicativo_2[Programa PDD],PonderadosVigencia[[#This Row],[Programa PDD]],INDIRECT($B$101),"&lt;&gt;0"),0)</f>
        <v>0</v>
      </c>
      <c r="M39" s="71">
        <f t="shared" ca="1" si="3"/>
        <v>2.976190476190476E-3</v>
      </c>
    </row>
    <row r="40" spans="1:14" ht="27" x14ac:dyDescent="0.25">
      <c r="A40" s="66" t="s">
        <v>2914</v>
      </c>
      <c r="B40" s="67" t="s">
        <v>2920</v>
      </c>
      <c r="C40" s="66" t="s">
        <v>3002</v>
      </c>
      <c r="D40" s="68">
        <f>COUNTIF(tblPlanIndicativo_2[Programa PDD],C40)</f>
        <v>14</v>
      </c>
      <c r="E40" s="69">
        <f>IFERROR(AVERAGEIF(tblPlanIndicativo_2[Programa PDD],PonderadosCuatrienio[[#This Row],[Programa PDD]],tblPlanIndicativo_2[PORCENTAJE DE EJECUCIÓN ACUMULADA]),0)</f>
        <v>0.35163461538461543</v>
      </c>
      <c r="F40" s="71">
        <f t="shared" si="2"/>
        <v>2.9914529914529916E-2</v>
      </c>
      <c r="H40" s="66" t="s">
        <v>2914</v>
      </c>
      <c r="I40" s="67" t="s">
        <v>2920</v>
      </c>
      <c r="J40" s="66" t="s">
        <v>3002</v>
      </c>
      <c r="K40" s="68" cm="1">
        <f t="array" aca="1" ref="K4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12</v>
      </c>
      <c r="L40" s="69">
        <f ca="1">IFERROR(AVERAGEIFS(INDIRECT($B$102),tblPlanIndicativo_2[Programa PDD],PonderadosVigencia[[#This Row],[Programa PDD]],INDIRECT($B$101),"&lt;&gt;0"),0)</f>
        <v>0</v>
      </c>
      <c r="M40" s="71">
        <f t="shared" ca="1" si="3"/>
        <v>3.5714285714285712E-2</v>
      </c>
    </row>
    <row r="41" spans="1:14" ht="27" x14ac:dyDescent="0.25">
      <c r="A41" s="66" t="s">
        <v>2914</v>
      </c>
      <c r="B41" s="67" t="s">
        <v>3154</v>
      </c>
      <c r="C41" s="66" t="s">
        <v>3155</v>
      </c>
      <c r="D41" s="68">
        <f>COUNTIF(tblPlanIndicativo_2[Programa PDD],C41)</f>
        <v>6</v>
      </c>
      <c r="E41" s="69">
        <f>IFERROR(AVERAGEIF(tblPlanIndicativo_2[Programa PDD],PonderadosCuatrienio[[#This Row],[Programa PDD]],tblPlanIndicativo_2[PORCENTAJE DE EJECUCIÓN ACUMULADA]),0)</f>
        <v>0.39999999999999997</v>
      </c>
      <c r="F41" s="71">
        <f t="shared" si="2"/>
        <v>1.282051282051282E-2</v>
      </c>
      <c r="H41" s="66" t="s">
        <v>2914</v>
      </c>
      <c r="I41" s="67" t="s">
        <v>3154</v>
      </c>
      <c r="J41" s="66" t="s">
        <v>3155</v>
      </c>
      <c r="K41" s="68" cm="1">
        <f t="array" aca="1" ref="K4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41" s="69">
        <f ca="1">IFERROR(AVERAGEIFS(INDIRECT($B$102),tblPlanIndicativo_2[Programa PDD],PonderadosVigencia[[#This Row],[Programa PDD]],INDIRECT($B$101),"&lt;&gt;0"),0)</f>
        <v>0.5</v>
      </c>
      <c r="M41" s="71">
        <f t="shared" ca="1" si="3"/>
        <v>5.9523809523809521E-3</v>
      </c>
    </row>
    <row r="42" spans="1:14" ht="27" x14ac:dyDescent="0.25">
      <c r="A42" s="66" t="s">
        <v>2914</v>
      </c>
      <c r="B42" s="67" t="s">
        <v>3154</v>
      </c>
      <c r="C42" s="66" t="s">
        <v>3213</v>
      </c>
      <c r="D42" s="68">
        <f>COUNTIF(tblPlanIndicativo_2[Programa PDD],C42)</f>
        <v>5</v>
      </c>
      <c r="E42" s="69">
        <f>IFERROR(AVERAGEIF(tblPlanIndicativo_2[Programa PDD],PonderadosCuatrienio[[#This Row],[Programa PDD]],tblPlanIndicativo_2[PORCENTAJE DE EJECUCIÓN ACUMULADA]),0)</f>
        <v>0.26400000000000001</v>
      </c>
      <c r="F42" s="71">
        <f t="shared" si="2"/>
        <v>1.0683760683760684E-2</v>
      </c>
      <c r="H42" s="66" t="s">
        <v>2914</v>
      </c>
      <c r="I42" s="67" t="s">
        <v>3154</v>
      </c>
      <c r="J42" s="66" t="s">
        <v>3213</v>
      </c>
      <c r="K42" s="68" cm="1">
        <f t="array" aca="1" ref="K4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42" s="69">
        <f ca="1">IFERROR(AVERAGEIFS(INDIRECT($B$102),tblPlanIndicativo_2[Programa PDD],PonderadosVigencia[[#This Row],[Programa PDD]],INDIRECT($B$101),"&lt;&gt;0"),0)</f>
        <v>0.25</v>
      </c>
      <c r="M42" s="71">
        <f t="shared" ca="1" si="3"/>
        <v>1.1904761904761904E-2</v>
      </c>
    </row>
    <row r="43" spans="1:14" ht="27" x14ac:dyDescent="0.25">
      <c r="A43" s="66" t="s">
        <v>2914</v>
      </c>
      <c r="B43" s="67" t="s">
        <v>3154</v>
      </c>
      <c r="C43" s="66" t="s">
        <v>3265</v>
      </c>
      <c r="D43" s="68">
        <f>COUNTIF(tblPlanIndicativo_2[Programa PDD],C43)</f>
        <v>2</v>
      </c>
      <c r="E43" s="69">
        <f>IFERROR(AVERAGEIF(tblPlanIndicativo_2[Programa PDD],PonderadosCuatrienio[[#This Row],[Programa PDD]],tblPlanIndicativo_2[PORCENTAJE DE EJECUCIÓN ACUMULADA]),0)</f>
        <v>0</v>
      </c>
      <c r="F43" s="71">
        <f t="shared" si="2"/>
        <v>4.2735042735042739E-3</v>
      </c>
      <c r="H43" s="66" t="s">
        <v>2914</v>
      </c>
      <c r="I43" s="67" t="s">
        <v>3154</v>
      </c>
      <c r="J43" s="66" t="s">
        <v>3265</v>
      </c>
      <c r="K43" s="68" cm="1">
        <f t="array" aca="1" ref="K4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43" s="69">
        <f ca="1">IFERROR(AVERAGEIFS(INDIRECT($B$102),tblPlanIndicativo_2[Programa PDD],PonderadosVigencia[[#This Row],[Programa PDD]],INDIRECT($B$101),"&lt;&gt;0"),0)</f>
        <v>0</v>
      </c>
      <c r="M43" s="71">
        <f t="shared" ca="1" si="3"/>
        <v>0</v>
      </c>
    </row>
    <row r="44" spans="1:14" ht="27" x14ac:dyDescent="0.25">
      <c r="A44" s="66" t="s">
        <v>2914</v>
      </c>
      <c r="B44" s="67" t="s">
        <v>3154</v>
      </c>
      <c r="C44" s="66" t="s">
        <v>3291</v>
      </c>
      <c r="D44" s="68">
        <f>COUNTIF(tblPlanIndicativo_2[Programa PDD],C44)</f>
        <v>1</v>
      </c>
      <c r="E44" s="69">
        <f>IFERROR(AVERAGEIF(tblPlanIndicativo_2[Programa PDD],PonderadosCuatrienio[[#This Row],[Programa PDD]],tblPlanIndicativo_2[PORCENTAJE DE EJECUCIÓN ACUMULADA]),0)</f>
        <v>0</v>
      </c>
      <c r="F44" s="71">
        <f t="shared" si="2"/>
        <v>2.136752136752137E-3</v>
      </c>
      <c r="H44" s="66" t="s">
        <v>2914</v>
      </c>
      <c r="I44" s="67" t="s">
        <v>3154</v>
      </c>
      <c r="J44" s="66" t="s">
        <v>3291</v>
      </c>
      <c r="K44" s="68" cm="1">
        <f t="array" aca="1" ref="K4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44" s="69">
        <f ca="1">IFERROR(AVERAGEIFS(INDIRECT($B$102),tblPlanIndicativo_2[Programa PDD],PonderadosVigencia[[#This Row],[Programa PDD]],INDIRECT($B$101),"&lt;&gt;0"),0)</f>
        <v>0</v>
      </c>
      <c r="M44" s="71">
        <f t="shared" ca="1" si="3"/>
        <v>2.976190476190476E-3</v>
      </c>
    </row>
    <row r="45" spans="1:14" ht="27" x14ac:dyDescent="0.25">
      <c r="A45" s="66" t="s">
        <v>2914</v>
      </c>
      <c r="B45" s="67" t="s">
        <v>3154</v>
      </c>
      <c r="C45" s="66" t="s">
        <v>3302</v>
      </c>
      <c r="D45" s="68">
        <f>COUNTIF(tblPlanIndicativo_2[Programa PDD],C45)</f>
        <v>3</v>
      </c>
      <c r="E45" s="69">
        <f>IFERROR(AVERAGEIF(tblPlanIndicativo_2[Programa PDD],PonderadosCuatrienio[[#This Row],[Programa PDD]],tblPlanIndicativo_2[PORCENTAJE DE EJECUCIÓN ACUMULADA]),0)</f>
        <v>0</v>
      </c>
      <c r="F45" s="71">
        <f t="shared" si="2"/>
        <v>6.41025641025641E-3</v>
      </c>
      <c r="H45" s="66" t="s">
        <v>2914</v>
      </c>
      <c r="I45" s="67" t="s">
        <v>3154</v>
      </c>
      <c r="J45" s="66" t="s">
        <v>3302</v>
      </c>
      <c r="K45" s="68" cm="1">
        <f t="array" aca="1" ref="K4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45" s="69">
        <f ca="1">IFERROR(AVERAGEIFS(INDIRECT($B$102),tblPlanIndicativo_2[Programa PDD],PonderadosVigencia[[#This Row],[Programa PDD]],INDIRECT($B$101),"&lt;&gt;0"),0)</f>
        <v>0</v>
      </c>
      <c r="M45" s="71">
        <f t="shared" ca="1" si="3"/>
        <v>5.9523809523809521E-3</v>
      </c>
    </row>
    <row r="46" spans="1:14" ht="40.5" x14ac:dyDescent="0.25">
      <c r="A46" s="66" t="s">
        <v>2914</v>
      </c>
      <c r="B46" s="67" t="s">
        <v>3154</v>
      </c>
      <c r="C46" s="66" t="s">
        <v>3331</v>
      </c>
      <c r="D46" s="68">
        <f>COUNTIF(tblPlanIndicativo_2[Programa PDD],C46)</f>
        <v>4</v>
      </c>
      <c r="E46" s="69">
        <f>IFERROR(AVERAGEIF(tblPlanIndicativo_2[Programa PDD],PonderadosCuatrienio[[#This Row],[Programa PDD]],tblPlanIndicativo_2[PORCENTAJE DE EJECUCIÓN ACUMULADA]),0)</f>
        <v>1</v>
      </c>
      <c r="F46" s="71">
        <f t="shared" si="2"/>
        <v>8.5470085470085479E-3</v>
      </c>
      <c r="H46" s="66" t="s">
        <v>2914</v>
      </c>
      <c r="I46" s="67" t="s">
        <v>3154</v>
      </c>
      <c r="J46" s="66" t="s">
        <v>3331</v>
      </c>
      <c r="K46" s="68" cm="1">
        <f t="array" aca="1" ref="K4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46" s="69">
        <f ca="1">IFERROR(AVERAGEIFS(INDIRECT($B$102),tblPlanIndicativo_2[Programa PDD],PonderadosVigencia[[#This Row],[Programa PDD]],INDIRECT($B$101),"&lt;&gt;0"),0)</f>
        <v>1</v>
      </c>
      <c r="M46" s="71">
        <f t="shared" ca="1" si="3"/>
        <v>1.1904761904761904E-2</v>
      </c>
    </row>
    <row r="47" spans="1:14" ht="27" x14ac:dyDescent="0.25">
      <c r="A47" s="66" t="s">
        <v>2914</v>
      </c>
      <c r="B47" s="67" t="s">
        <v>3154</v>
      </c>
      <c r="C47" s="66" t="s">
        <v>3373</v>
      </c>
      <c r="D47" s="68">
        <f>COUNTIF(tblPlanIndicativo_2[Programa PDD],C47)</f>
        <v>5</v>
      </c>
      <c r="E47" s="69">
        <f>IFERROR(AVERAGEIF(tblPlanIndicativo_2[Programa PDD],PonderadosCuatrienio[[#This Row],[Programa PDD]],tblPlanIndicativo_2[PORCENTAJE DE EJECUCIÓN ACUMULADA]),0)</f>
        <v>0.45714285714285713</v>
      </c>
      <c r="F47" s="71">
        <f t="shared" si="2"/>
        <v>1.0683760683760684E-2</v>
      </c>
      <c r="H47" s="66" t="s">
        <v>2914</v>
      </c>
      <c r="I47" s="67" t="s">
        <v>3154</v>
      </c>
      <c r="J47" s="66" t="s">
        <v>3373</v>
      </c>
      <c r="K47" s="68" cm="1">
        <f t="array" aca="1" ref="K4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47" s="69">
        <f ca="1">IFERROR(AVERAGEIFS(INDIRECT($B$102),tblPlanIndicativo_2[Programa PDD],PonderadosVigencia[[#This Row],[Programa PDD]],INDIRECT($B$101),"&lt;&gt;0"),0)</f>
        <v>0.33333333333333331</v>
      </c>
      <c r="M47" s="71">
        <f t="shared" ca="1" si="3"/>
        <v>8.9285714285714281E-3</v>
      </c>
    </row>
    <row r="48" spans="1:14" ht="27" x14ac:dyDescent="0.25">
      <c r="A48" s="66" t="s">
        <v>2914</v>
      </c>
      <c r="B48" s="67" t="s">
        <v>3431</v>
      </c>
      <c r="C48" s="66" t="s">
        <v>3432</v>
      </c>
      <c r="D48" s="68">
        <f>COUNTIF(tblPlanIndicativo_2[Programa PDD],C48)</f>
        <v>3</v>
      </c>
      <c r="E48" s="69">
        <f>IFERROR(AVERAGEIF(tblPlanIndicativo_2[Programa PDD],PonderadosCuatrienio[[#This Row],[Programa PDD]],tblPlanIndicativo_2[PORCENTAJE DE EJECUCIÓN ACUMULADA]),0)</f>
        <v>0.52139529845087207</v>
      </c>
      <c r="F48" s="71">
        <f t="shared" si="2"/>
        <v>6.41025641025641E-3</v>
      </c>
      <c r="H48" s="66" t="s">
        <v>2914</v>
      </c>
      <c r="I48" s="67" t="s">
        <v>3431</v>
      </c>
      <c r="J48" s="66" t="s">
        <v>3432</v>
      </c>
      <c r="K48" s="68" cm="1">
        <f t="array" aca="1" ref="K4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48" s="69">
        <f ca="1">IFERROR(AVERAGEIFS(INDIRECT($B$102),tblPlanIndicativo_2[Programa PDD],PonderadosVigencia[[#This Row],[Programa PDD]],INDIRECT($B$101),"&lt;&gt;0"),0)</f>
        <v>0</v>
      </c>
      <c r="M48" s="71">
        <f t="shared" ca="1" si="3"/>
        <v>5.9523809523809521E-3</v>
      </c>
    </row>
    <row r="49" spans="1:13" ht="27" x14ac:dyDescent="0.25">
      <c r="A49" s="66" t="s">
        <v>2914</v>
      </c>
      <c r="B49" s="67" t="s">
        <v>3431</v>
      </c>
      <c r="C49" s="66" t="s">
        <v>3471</v>
      </c>
      <c r="D49" s="68">
        <f>COUNTIF(tblPlanIndicativo_2[Programa PDD],C49)</f>
        <v>9</v>
      </c>
      <c r="E49" s="69">
        <f>IFERROR(AVERAGEIF(tblPlanIndicativo_2[Programa PDD],PonderadosCuatrienio[[#This Row],[Programa PDD]],tblPlanIndicativo_2[PORCENTAJE DE EJECUCIÓN ACUMULADA]),0)</f>
        <v>0.69555555555555548</v>
      </c>
      <c r="F49" s="71">
        <f t="shared" si="2"/>
        <v>1.9230769230769232E-2</v>
      </c>
      <c r="H49" s="66" t="s">
        <v>2914</v>
      </c>
      <c r="I49" s="67" t="s">
        <v>3431</v>
      </c>
      <c r="J49" s="66" t="s">
        <v>3471</v>
      </c>
      <c r="K49" s="68" cm="1">
        <f t="array" aca="1" ref="K4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49" s="69">
        <f ca="1">IFERROR(AVERAGEIFS(INDIRECT($B$102),tblPlanIndicativo_2[Programa PDD],PonderadosVigencia[[#This Row],[Programa PDD]],INDIRECT($B$101),"&lt;&gt;0"),0)</f>
        <v>0.25</v>
      </c>
      <c r="M49" s="71">
        <f t="shared" ca="1" si="3"/>
        <v>1.1904761904761904E-2</v>
      </c>
    </row>
    <row r="50" spans="1:13" ht="27" x14ac:dyDescent="0.25">
      <c r="A50" s="66" t="s">
        <v>2914</v>
      </c>
      <c r="B50" s="67" t="s">
        <v>3431</v>
      </c>
      <c r="C50" s="66" t="s">
        <v>3566</v>
      </c>
      <c r="D50" s="68">
        <f>COUNTIF(tblPlanIndicativo_2[Programa PDD],C50)</f>
        <v>2</v>
      </c>
      <c r="E50" s="69">
        <f>IFERROR(AVERAGEIF(tblPlanIndicativo_2[Programa PDD],PonderadosCuatrienio[[#This Row],[Programa PDD]],tblPlanIndicativo_2[PORCENTAJE DE EJECUCIÓN ACUMULADA]),0)</f>
        <v>0.5</v>
      </c>
      <c r="F50" s="71">
        <f t="shared" si="2"/>
        <v>4.2735042735042739E-3</v>
      </c>
      <c r="H50" s="66" t="s">
        <v>2914</v>
      </c>
      <c r="I50" s="67" t="s">
        <v>3431</v>
      </c>
      <c r="J50" s="66" t="s">
        <v>3566</v>
      </c>
      <c r="K50" s="68" cm="1">
        <f t="array" aca="1" ref="K5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50" s="69">
        <f ca="1">IFERROR(AVERAGEIFS(INDIRECT($B$102),tblPlanIndicativo_2[Programa PDD],PonderadosVigencia[[#This Row],[Programa PDD]],INDIRECT($B$101),"&lt;&gt;0"),0)</f>
        <v>0</v>
      </c>
      <c r="M50" s="71">
        <f t="shared" ca="1" si="3"/>
        <v>2.976190476190476E-3</v>
      </c>
    </row>
    <row r="51" spans="1:13" ht="40.5" x14ac:dyDescent="0.25">
      <c r="A51" s="66" t="s">
        <v>2914</v>
      </c>
      <c r="B51" s="67" t="s">
        <v>3592</v>
      </c>
      <c r="C51" s="66" t="s">
        <v>3594</v>
      </c>
      <c r="D51" s="68">
        <f>COUNTIF(tblPlanIndicativo_2[Programa PDD],C51)</f>
        <v>1</v>
      </c>
      <c r="E51" s="69">
        <f>IFERROR(AVERAGEIF(tblPlanIndicativo_2[Programa PDD],PonderadosCuatrienio[[#This Row],[Programa PDD]],tblPlanIndicativo_2[PORCENTAJE DE EJECUCIÓN ACUMULADA]),0)</f>
        <v>0</v>
      </c>
      <c r="F51" s="71">
        <f t="shared" si="2"/>
        <v>2.136752136752137E-3</v>
      </c>
      <c r="H51" s="66" t="s">
        <v>2914</v>
      </c>
      <c r="I51" s="67" t="s">
        <v>3592</v>
      </c>
      <c r="J51" s="66" t="s">
        <v>3594</v>
      </c>
      <c r="K51" s="68" cm="1">
        <f t="array" aca="1" ref="K5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51" s="69">
        <f ca="1">IFERROR(AVERAGEIFS(INDIRECT($B$102),tblPlanIndicativo_2[Programa PDD],PonderadosVigencia[[#This Row],[Programa PDD]],INDIRECT($B$101),"&lt;&gt;0"),0)</f>
        <v>0</v>
      </c>
      <c r="M51" s="71">
        <f t="shared" ca="1" si="3"/>
        <v>0</v>
      </c>
    </row>
    <row r="52" spans="1:13" ht="27" x14ac:dyDescent="0.25">
      <c r="A52" s="66" t="s">
        <v>2914</v>
      </c>
      <c r="B52" s="67" t="s">
        <v>3592</v>
      </c>
      <c r="C52" s="66" t="s">
        <v>3611</v>
      </c>
      <c r="D52" s="68">
        <f>COUNTIF(tblPlanIndicativo_2[Programa PDD],C52)</f>
        <v>12</v>
      </c>
      <c r="E52" s="69">
        <f>IFERROR(AVERAGEIF(tblPlanIndicativo_2[Programa PDD],PonderadosCuatrienio[[#This Row],[Programa PDD]],tblPlanIndicativo_2[PORCENTAJE DE EJECUCIÓN ACUMULADA]),0)</f>
        <v>0.49939819652265988</v>
      </c>
      <c r="F52" s="71">
        <f t="shared" si="2"/>
        <v>2.564102564102564E-2</v>
      </c>
      <c r="H52" s="66" t="s">
        <v>2914</v>
      </c>
      <c r="I52" s="67" t="s">
        <v>3592</v>
      </c>
      <c r="J52" s="66" t="s">
        <v>3611</v>
      </c>
      <c r="K52" s="68" cm="1">
        <f t="array" aca="1" ref="K5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52" s="69">
        <f ca="1">IFERROR(AVERAGEIFS(INDIRECT($B$102),tblPlanIndicativo_2[Programa PDD],PonderadosVigencia[[#This Row],[Programa PDD]],INDIRECT($B$101),"&lt;&gt;0"),0)</f>
        <v>9.2603753409710846E-2</v>
      </c>
      <c r="M52" s="71">
        <f t="shared" ca="1" si="3"/>
        <v>1.488095238095238E-2</v>
      </c>
    </row>
    <row r="53" spans="1:13" ht="27" x14ac:dyDescent="0.25">
      <c r="A53" s="66" t="s">
        <v>2914</v>
      </c>
      <c r="B53" s="67" t="s">
        <v>3592</v>
      </c>
      <c r="C53" s="66" t="s">
        <v>3745</v>
      </c>
      <c r="D53" s="68">
        <f>COUNTIF(tblPlanIndicativo_2[Programa PDD],C53)</f>
        <v>1</v>
      </c>
      <c r="E53" s="69">
        <f>IFERROR(AVERAGEIF(tblPlanIndicativo_2[Programa PDD],PonderadosCuatrienio[[#This Row],[Programa PDD]],tblPlanIndicativo_2[PORCENTAJE DE EJECUCIÓN ACUMULADA]),0)</f>
        <v>0</v>
      </c>
      <c r="F53" s="71">
        <f t="shared" si="2"/>
        <v>2.136752136752137E-3</v>
      </c>
      <c r="H53" s="66" t="s">
        <v>2914</v>
      </c>
      <c r="I53" s="67" t="s">
        <v>3592</v>
      </c>
      <c r="J53" s="66" t="s">
        <v>3745</v>
      </c>
      <c r="K53" s="68" cm="1">
        <f t="array" aca="1" ref="K5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53" s="69">
        <f ca="1">IFERROR(AVERAGEIFS(INDIRECT($B$102),tblPlanIndicativo_2[Programa PDD],PonderadosVigencia[[#This Row],[Programa PDD]],INDIRECT($B$101),"&lt;&gt;0"),0)</f>
        <v>0</v>
      </c>
      <c r="M53" s="71">
        <f t="shared" ca="1" si="3"/>
        <v>2.976190476190476E-3</v>
      </c>
    </row>
    <row r="54" spans="1:13" ht="27" x14ac:dyDescent="0.25">
      <c r="A54" s="66" t="s">
        <v>2914</v>
      </c>
      <c r="B54" s="67" t="s">
        <v>3592</v>
      </c>
      <c r="C54" s="66" t="s">
        <v>3757</v>
      </c>
      <c r="D54" s="68">
        <f>COUNTIF(tblPlanIndicativo_2[Programa PDD],C54)</f>
        <v>3</v>
      </c>
      <c r="E54" s="69">
        <f>IFERROR(AVERAGEIF(tblPlanIndicativo_2[Programa PDD],PonderadosCuatrienio[[#This Row],[Programa PDD]],tblPlanIndicativo_2[PORCENTAJE DE EJECUCIÓN ACUMULADA]),0)</f>
        <v>0</v>
      </c>
      <c r="F54" s="71">
        <f t="shared" si="2"/>
        <v>6.41025641025641E-3</v>
      </c>
      <c r="H54" s="66" t="s">
        <v>2914</v>
      </c>
      <c r="I54" s="67" t="s">
        <v>3592</v>
      </c>
      <c r="J54" s="66" t="s">
        <v>3757</v>
      </c>
      <c r="K54" s="68" cm="1">
        <f t="array" aca="1" ref="K5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54" s="69">
        <f ca="1">IFERROR(AVERAGEIFS(INDIRECT($B$102),tblPlanIndicativo_2[Programa PDD],PonderadosVigencia[[#This Row],[Programa PDD]],INDIRECT($B$101),"&lt;&gt;0"),0)</f>
        <v>0</v>
      </c>
      <c r="M54" s="71">
        <f t="shared" ca="1" si="3"/>
        <v>5.9523809523809521E-3</v>
      </c>
    </row>
    <row r="55" spans="1:13" ht="27" x14ac:dyDescent="0.25">
      <c r="A55" s="66" t="s">
        <v>2914</v>
      </c>
      <c r="B55" s="67" t="s">
        <v>3592</v>
      </c>
      <c r="C55" s="66" t="s">
        <v>3789</v>
      </c>
      <c r="D55" s="68">
        <f>COUNTIF(tblPlanIndicativo_2[Programa PDD],C55)</f>
        <v>1</v>
      </c>
      <c r="E55" s="69">
        <f>IFERROR(AVERAGEIF(tblPlanIndicativo_2[Programa PDD],PonderadosCuatrienio[[#This Row],[Programa PDD]],tblPlanIndicativo_2[PORCENTAJE DE EJECUCIÓN ACUMULADA]),0)</f>
        <v>0</v>
      </c>
      <c r="F55" s="71">
        <f t="shared" si="2"/>
        <v>2.136752136752137E-3</v>
      </c>
      <c r="H55" s="66" t="s">
        <v>2914</v>
      </c>
      <c r="I55" s="67" t="s">
        <v>3592</v>
      </c>
      <c r="J55" s="66" t="s">
        <v>3789</v>
      </c>
      <c r="K55" s="68" cm="1">
        <f t="array" aca="1" ref="K5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55" s="69">
        <f ca="1">IFERROR(AVERAGEIFS(INDIRECT($B$102),tblPlanIndicativo_2[Programa PDD],PonderadosVigencia[[#This Row],[Programa PDD]],INDIRECT($B$101),"&lt;&gt;0"),0)</f>
        <v>0</v>
      </c>
      <c r="M55" s="71">
        <f t="shared" ca="1" si="3"/>
        <v>2.976190476190476E-3</v>
      </c>
    </row>
    <row r="56" spans="1:13" ht="27" x14ac:dyDescent="0.25">
      <c r="A56" s="66" t="s">
        <v>2914</v>
      </c>
      <c r="B56" s="67" t="s">
        <v>3592</v>
      </c>
      <c r="C56" s="66" t="s">
        <v>3805</v>
      </c>
      <c r="D56" s="68">
        <f>COUNTIF(tblPlanIndicativo_2[Programa PDD],C56)</f>
        <v>9</v>
      </c>
      <c r="E56" s="69">
        <f>IFERROR(AVERAGEIF(tblPlanIndicativo_2[Programa PDD],PonderadosCuatrienio[[#This Row],[Programa PDD]],tblPlanIndicativo_2[PORCENTAJE DE EJECUCIÓN ACUMULADA]),0)</f>
        <v>0.48888888888888893</v>
      </c>
      <c r="F56" s="71">
        <f t="shared" si="2"/>
        <v>1.9230769230769232E-2</v>
      </c>
      <c r="H56" s="66" t="s">
        <v>2914</v>
      </c>
      <c r="I56" s="67" t="s">
        <v>3592</v>
      </c>
      <c r="J56" s="66" t="s">
        <v>3805</v>
      </c>
      <c r="K56" s="68" cm="1">
        <f t="array" aca="1" ref="K5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56" s="69">
        <f ca="1">IFERROR(AVERAGEIFS(INDIRECT($B$102),tblPlanIndicativo_2[Programa PDD],PonderadosVigencia[[#This Row],[Programa PDD]],INDIRECT($B$101),"&lt;&gt;0"),0)</f>
        <v>0.2</v>
      </c>
      <c r="M56" s="71">
        <f t="shared" ca="1" si="3"/>
        <v>1.488095238095238E-2</v>
      </c>
    </row>
    <row r="57" spans="1:13" ht="40.5" x14ac:dyDescent="0.25">
      <c r="A57" s="66" t="s">
        <v>2914</v>
      </c>
      <c r="B57" s="67" t="s">
        <v>3891</v>
      </c>
      <c r="C57" s="66" t="s">
        <v>3893</v>
      </c>
      <c r="D57" s="68">
        <f>COUNTIF(tblPlanIndicativo_2[Programa PDD],C57)</f>
        <v>4</v>
      </c>
      <c r="E57" s="69">
        <f>IFERROR(AVERAGEIF(tblPlanIndicativo_2[Programa PDD],PonderadosCuatrienio[[#This Row],[Programa PDD]],tblPlanIndicativo_2[PORCENTAJE DE EJECUCIÓN ACUMULADA]),0)</f>
        <v>0.70330274725274722</v>
      </c>
      <c r="F57" s="71">
        <f t="shared" si="2"/>
        <v>8.5470085470085479E-3</v>
      </c>
      <c r="H57" s="66" t="s">
        <v>2914</v>
      </c>
      <c r="I57" s="67" t="s">
        <v>3891</v>
      </c>
      <c r="J57" s="66" t="s">
        <v>3893</v>
      </c>
      <c r="K57" s="68" cm="1">
        <f t="array" aca="1" ref="K5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57" s="69">
        <f ca="1">IFERROR(AVERAGEIFS(INDIRECT($B$102),tblPlanIndicativo_2[Programa PDD],PonderadosVigencia[[#This Row],[Programa PDD]],INDIRECT($B$101),"&lt;&gt;0"),0)</f>
        <v>0.25</v>
      </c>
      <c r="M57" s="71">
        <f t="shared" ca="1" si="3"/>
        <v>1.1904761904761904E-2</v>
      </c>
    </row>
    <row r="58" spans="1:13" ht="40.5" x14ac:dyDescent="0.25">
      <c r="A58" s="66" t="s">
        <v>2914</v>
      </c>
      <c r="B58" s="67" t="s">
        <v>3891</v>
      </c>
      <c r="C58" s="66" t="s">
        <v>3953</v>
      </c>
      <c r="D58" s="68">
        <f>COUNTIF(tblPlanIndicativo_2[Programa PDD],C58)</f>
        <v>9</v>
      </c>
      <c r="E58" s="69">
        <f>IFERROR(AVERAGEIF(tblPlanIndicativo_2[Programa PDD],PonderadosCuatrienio[[#This Row],[Programa PDD]],tblPlanIndicativo_2[PORCENTAJE DE EJECUCIÓN ACUMULADA]),0)</f>
        <v>0.59369555555555553</v>
      </c>
      <c r="F58" s="71">
        <f t="shared" si="2"/>
        <v>1.9230769230769232E-2</v>
      </c>
      <c r="H58" s="66" t="s">
        <v>2914</v>
      </c>
      <c r="I58" s="67" t="s">
        <v>3891</v>
      </c>
      <c r="J58" s="66" t="s">
        <v>3953</v>
      </c>
      <c r="K58" s="68" cm="1">
        <f t="array" aca="1" ref="K5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7</v>
      </c>
      <c r="L58" s="69">
        <f ca="1">IFERROR(AVERAGEIFS(INDIRECT($B$102),tblPlanIndicativo_2[Programa PDD],PonderadosVigencia[[#This Row],[Programa PDD]],INDIRECT($B$101),"&lt;&gt;0"),0)</f>
        <v>0.5714285714285714</v>
      </c>
      <c r="M58" s="71">
        <f t="shared" ca="1" si="3"/>
        <v>2.0833333333333332E-2</v>
      </c>
    </row>
    <row r="59" spans="1:13" ht="27" x14ac:dyDescent="0.25">
      <c r="A59" s="66" t="s">
        <v>4054</v>
      </c>
      <c r="B59" s="67" t="s">
        <v>4058</v>
      </c>
      <c r="C59" s="66" t="s">
        <v>4060</v>
      </c>
      <c r="D59" s="68">
        <f>COUNTIF(tblPlanIndicativo_2[Programa PDD],C59)</f>
        <v>10</v>
      </c>
      <c r="E59" s="69">
        <f>IFERROR(AVERAGEIF(tblPlanIndicativo_2[Programa PDD],PonderadosCuatrienio[[#This Row],[Programa PDD]],tblPlanIndicativo_2[PORCENTAJE DE EJECUCIÓN ACUMULADA]),0)</f>
        <v>0.57198084714548802</v>
      </c>
      <c r="F59" s="71">
        <f t="shared" si="2"/>
        <v>2.1367521367521368E-2</v>
      </c>
      <c r="H59" s="66" t="s">
        <v>4054</v>
      </c>
      <c r="I59" s="67" t="s">
        <v>4058</v>
      </c>
      <c r="J59" s="66" t="s">
        <v>4060</v>
      </c>
      <c r="K59" s="68" cm="1">
        <f t="array" aca="1" ref="K5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59" s="69">
        <f ca="1">IFERROR(AVERAGEIFS(INDIRECT($B$102),tblPlanIndicativo_2[Programa PDD],PonderadosVigencia[[#This Row],[Programa PDD]],INDIRECT($B$101),"&lt;&gt;0"),0)</f>
        <v>0.6</v>
      </c>
      <c r="M59" s="71">
        <f t="shared" ca="1" si="3"/>
        <v>1.488095238095238E-2</v>
      </c>
    </row>
    <row r="60" spans="1:13" ht="27" x14ac:dyDescent="0.25">
      <c r="A60" s="66" t="s">
        <v>4054</v>
      </c>
      <c r="B60" s="67" t="s">
        <v>4058</v>
      </c>
      <c r="C60" s="66" t="s">
        <v>4149</v>
      </c>
      <c r="D60" s="68">
        <f>COUNTIF(tblPlanIndicativo_2[Programa PDD],C60)</f>
        <v>5</v>
      </c>
      <c r="E60" s="69">
        <f>IFERROR(AVERAGEIF(tblPlanIndicativo_2[Programa PDD],PonderadosCuatrienio[[#This Row],[Programa PDD]],tblPlanIndicativo_2[PORCENTAJE DE EJECUCIÓN ACUMULADA]),0)</f>
        <v>0.38800000000000001</v>
      </c>
      <c r="F60" s="71">
        <f t="shared" si="2"/>
        <v>1.0683760683760684E-2</v>
      </c>
      <c r="H60" s="66" t="s">
        <v>4054</v>
      </c>
      <c r="I60" s="67" t="s">
        <v>4058</v>
      </c>
      <c r="J60" s="66" t="s">
        <v>4149</v>
      </c>
      <c r="K60" s="68" cm="1">
        <f t="array" aca="1" ref="K6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60" s="69">
        <f ca="1">IFERROR(AVERAGEIFS(INDIRECT($B$102),tblPlanIndicativo_2[Programa PDD],PonderadosVigencia[[#This Row],[Programa PDD]],INDIRECT($B$101),"&lt;&gt;0"),0)</f>
        <v>0.4</v>
      </c>
      <c r="M60" s="71">
        <f t="shared" ca="1" si="3"/>
        <v>1.488095238095238E-2</v>
      </c>
    </row>
    <row r="61" spans="1:13" ht="27" x14ac:dyDescent="0.25">
      <c r="A61" s="66" t="s">
        <v>4054</v>
      </c>
      <c r="B61" s="67" t="s">
        <v>4058</v>
      </c>
      <c r="C61" s="66" t="s">
        <v>4186</v>
      </c>
      <c r="D61" s="68">
        <f>COUNTIF(tblPlanIndicativo_2[Programa PDD],C61)</f>
        <v>3</v>
      </c>
      <c r="E61" s="69">
        <f>IFERROR(AVERAGEIF(tblPlanIndicativo_2[Programa PDD],PonderadosCuatrienio[[#This Row],[Programa PDD]],tblPlanIndicativo_2[PORCENTAJE DE EJECUCIÓN ACUMULADA]),0)</f>
        <v>0.55555555555555558</v>
      </c>
      <c r="F61" s="71">
        <f t="shared" si="2"/>
        <v>6.41025641025641E-3</v>
      </c>
      <c r="H61" s="66" t="s">
        <v>4054</v>
      </c>
      <c r="I61" s="67" t="s">
        <v>4058</v>
      </c>
      <c r="J61" s="66" t="s">
        <v>4186</v>
      </c>
      <c r="K61" s="68" cm="1">
        <f t="array" aca="1" ref="K6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61" s="69">
        <f ca="1">IFERROR(AVERAGEIFS(INDIRECT($B$102),tblPlanIndicativo_2[Programa PDD],PonderadosVigencia[[#This Row],[Programa PDD]],INDIRECT($B$101),"&lt;&gt;0"),0)</f>
        <v>0</v>
      </c>
      <c r="M61" s="71">
        <f t="shared" ca="1" si="3"/>
        <v>5.9523809523809521E-3</v>
      </c>
    </row>
    <row r="62" spans="1:13" ht="27" x14ac:dyDescent="0.25">
      <c r="A62" s="66" t="s">
        <v>4054</v>
      </c>
      <c r="B62" s="67" t="s">
        <v>4058</v>
      </c>
      <c r="C62" s="66" t="s">
        <v>4219</v>
      </c>
      <c r="D62" s="68">
        <f>COUNTIF(tblPlanIndicativo_2[Programa PDD],C62)</f>
        <v>1</v>
      </c>
      <c r="E62" s="69">
        <f>IFERROR(AVERAGEIF(tblPlanIndicativo_2[Programa PDD],PonderadosCuatrienio[[#This Row],[Programa PDD]],tblPlanIndicativo_2[PORCENTAJE DE EJECUCIÓN ACUMULADA]),0)</f>
        <v>0.625</v>
      </c>
      <c r="F62" s="71">
        <f t="shared" si="2"/>
        <v>2.136752136752137E-3</v>
      </c>
      <c r="H62" s="66" t="s">
        <v>4054</v>
      </c>
      <c r="I62" s="67" t="s">
        <v>4058</v>
      </c>
      <c r="J62" s="66" t="s">
        <v>4219</v>
      </c>
      <c r="K62" s="68" cm="1">
        <f t="array" aca="1" ref="K6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62" s="69">
        <f ca="1">IFERROR(AVERAGEIFS(INDIRECT($B$102),tblPlanIndicativo_2[Programa PDD],PonderadosVigencia[[#This Row],[Programa PDD]],INDIRECT($B$101),"&lt;&gt;0"),0)</f>
        <v>0</v>
      </c>
      <c r="M62" s="71">
        <f t="shared" ca="1" si="3"/>
        <v>2.976190476190476E-3</v>
      </c>
    </row>
    <row r="63" spans="1:13" ht="27" x14ac:dyDescent="0.25">
      <c r="A63" s="72" t="s">
        <v>4054</v>
      </c>
      <c r="B63" s="73" t="s">
        <v>4058</v>
      </c>
      <c r="C63" s="72" t="s">
        <v>4230</v>
      </c>
      <c r="D63" s="74">
        <f>COUNTIF(tblPlanIndicativo_2[Programa PDD],C63)</f>
        <v>1</v>
      </c>
      <c r="E63" s="75">
        <f>IFERROR(AVERAGEIF(tblPlanIndicativo_2[Programa PDD],PonderadosCuatrienio[[#This Row],[Programa PDD]],tblPlanIndicativo_2[PORCENTAJE DE EJECUCIÓN ACUMULADA]),0)</f>
        <v>1</v>
      </c>
      <c r="F63" s="76">
        <f t="shared" si="2"/>
        <v>2.136752136752137E-3</v>
      </c>
      <c r="H63" s="72" t="s">
        <v>4054</v>
      </c>
      <c r="I63" s="73" t="s">
        <v>4058</v>
      </c>
      <c r="J63" s="72" t="s">
        <v>4230</v>
      </c>
      <c r="K63" s="74" cm="1">
        <f t="array" aca="1" ref="K6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63" s="75">
        <f ca="1">IFERROR(AVERAGEIFS(INDIRECT($B$102),tblPlanIndicativo_2[Programa PDD],PonderadosVigencia[[#This Row],[Programa PDD]],INDIRECT($B$101),"&lt;&gt;0"),0)</f>
        <v>0</v>
      </c>
      <c r="M63" s="76">
        <f t="shared" ca="1" si="3"/>
        <v>0</v>
      </c>
    </row>
    <row r="64" spans="1:13" ht="27" x14ac:dyDescent="0.25">
      <c r="A64" s="66" t="s">
        <v>4054</v>
      </c>
      <c r="B64" s="67" t="s">
        <v>4058</v>
      </c>
      <c r="C64" s="66" t="s">
        <v>4249</v>
      </c>
      <c r="D64" s="68">
        <f>COUNTIF(tblPlanIndicativo_2[Programa PDD],C64)</f>
        <v>4</v>
      </c>
      <c r="E64" s="69">
        <f>IFERROR(AVERAGEIF(tblPlanIndicativo_2[Programa PDD],PonderadosCuatrienio[[#This Row],[Programa PDD]],tblPlanIndicativo_2[PORCENTAJE DE EJECUCIÓN ACUMULADA]),0)</f>
        <v>0.44122023809523814</v>
      </c>
      <c r="F64" s="71">
        <f t="shared" si="2"/>
        <v>8.5470085470085479E-3</v>
      </c>
      <c r="H64" s="66" t="s">
        <v>4054</v>
      </c>
      <c r="I64" s="67" t="s">
        <v>4058</v>
      </c>
      <c r="J64" s="66" t="s">
        <v>4249</v>
      </c>
      <c r="K64" s="68" cm="1">
        <f t="array" aca="1" ref="K6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64" s="69">
        <f ca="1">IFERROR(AVERAGEIFS(INDIRECT($B$102),tblPlanIndicativo_2[Programa PDD],PonderadosVigencia[[#This Row],[Programa PDD]],INDIRECT($B$101),"&lt;&gt;0"),0)</f>
        <v>0.25</v>
      </c>
      <c r="M64" s="71">
        <f t="shared" ca="1" si="3"/>
        <v>1.1904761904761904E-2</v>
      </c>
    </row>
    <row r="65" spans="1:13" ht="27" x14ac:dyDescent="0.25">
      <c r="A65" s="66" t="s">
        <v>4054</v>
      </c>
      <c r="B65" s="67" t="s">
        <v>4058</v>
      </c>
      <c r="C65" s="66" t="s">
        <v>4288</v>
      </c>
      <c r="D65" s="68">
        <f>COUNTIF(tblPlanIndicativo_2[Programa PDD],C65)</f>
        <v>2</v>
      </c>
      <c r="E65" s="69">
        <f>IFERROR(AVERAGEIF(tblPlanIndicativo_2[Programa PDD],PonderadosCuatrienio[[#This Row],[Programa PDD]],tblPlanIndicativo_2[PORCENTAJE DE EJECUCIÓN ACUMULADA]),0)</f>
        <v>0.375</v>
      </c>
      <c r="F65" s="71">
        <f t="shared" si="2"/>
        <v>4.2735042735042739E-3</v>
      </c>
      <c r="H65" s="66" t="s">
        <v>4054</v>
      </c>
      <c r="I65" s="67" t="s">
        <v>4058</v>
      </c>
      <c r="J65" s="66" t="s">
        <v>4288</v>
      </c>
      <c r="K65" s="68" cm="1">
        <f t="array" aca="1" ref="K6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65" s="69">
        <f ca="1">IFERROR(AVERAGEIFS(INDIRECT($B$102),tblPlanIndicativo_2[Programa PDD],PonderadosVigencia[[#This Row],[Programa PDD]],INDIRECT($B$101),"&lt;&gt;0"),0)</f>
        <v>0</v>
      </c>
      <c r="M65" s="71">
        <f t="shared" ca="1" si="3"/>
        <v>5.9523809523809521E-3</v>
      </c>
    </row>
    <row r="66" spans="1:13" ht="27" x14ac:dyDescent="0.25">
      <c r="A66" s="66" t="s">
        <v>4054</v>
      </c>
      <c r="B66" s="67" t="s">
        <v>4306</v>
      </c>
      <c r="C66" s="66" t="s">
        <v>4307</v>
      </c>
      <c r="D66" s="68">
        <f>COUNTIF(tblPlanIndicativo_2[Programa PDD],C66)</f>
        <v>8</v>
      </c>
      <c r="E66" s="69">
        <f>IFERROR(AVERAGEIF(tblPlanIndicativo_2[Programa PDD],PonderadosCuatrienio[[#This Row],[Programa PDD]],tblPlanIndicativo_2[PORCENTAJE DE EJECUCIÓN ACUMULADA]),0)</f>
        <v>0.79166666666666674</v>
      </c>
      <c r="F66" s="71">
        <f t="shared" si="2"/>
        <v>1.7094017094017096E-2</v>
      </c>
      <c r="H66" s="66" t="s">
        <v>4054</v>
      </c>
      <c r="I66" s="67" t="s">
        <v>4306</v>
      </c>
      <c r="J66" s="66" t="s">
        <v>4307</v>
      </c>
      <c r="K66" s="68" cm="1">
        <f t="array" aca="1" ref="K6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66" s="69">
        <f ca="1">IFERROR(AVERAGEIFS(INDIRECT($B$102),tblPlanIndicativo_2[Programa PDD],PonderadosVigencia[[#This Row],[Programa PDD]],INDIRECT($B$101),"&lt;&gt;0"),0)</f>
        <v>0.6</v>
      </c>
      <c r="M66" s="71">
        <f t="shared" ca="1" si="3"/>
        <v>1.488095238095238E-2</v>
      </c>
    </row>
    <row r="67" spans="1:13" ht="27" x14ac:dyDescent="0.25">
      <c r="A67" s="66" t="s">
        <v>4054</v>
      </c>
      <c r="B67" s="67" t="s">
        <v>4306</v>
      </c>
      <c r="C67" s="66" t="s">
        <v>4401</v>
      </c>
      <c r="D67" s="68">
        <f>COUNTIF(tblPlanIndicativo_2[Programa PDD],C67)</f>
        <v>3</v>
      </c>
      <c r="E67" s="69">
        <f>IFERROR(AVERAGEIF(tblPlanIndicativo_2[Programa PDD],PonderadosCuatrienio[[#This Row],[Programa PDD]],tblPlanIndicativo_2[PORCENTAJE DE EJECUCIÓN ACUMULADA]),0)</f>
        <v>0.44444444444444448</v>
      </c>
      <c r="F67" s="71">
        <f t="shared" si="2"/>
        <v>6.41025641025641E-3</v>
      </c>
      <c r="H67" s="66" t="s">
        <v>4054</v>
      </c>
      <c r="I67" s="67" t="s">
        <v>4306</v>
      </c>
      <c r="J67" s="66" t="s">
        <v>4401</v>
      </c>
      <c r="K67" s="68" cm="1">
        <f t="array" aca="1" ref="K6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67" s="69">
        <f ca="1">IFERROR(AVERAGEIFS(INDIRECT($B$102),tblPlanIndicativo_2[Programa PDD],PonderadosVigencia[[#This Row],[Programa PDD]],INDIRECT($B$101),"&lt;&gt;0"),0)</f>
        <v>0.33333333333333331</v>
      </c>
      <c r="M67" s="71">
        <f t="shared" ca="1" si="3"/>
        <v>8.9285714285714281E-3</v>
      </c>
    </row>
    <row r="68" spans="1:13" ht="27" x14ac:dyDescent="0.25">
      <c r="A68" s="66" t="s">
        <v>4054</v>
      </c>
      <c r="B68" s="67" t="s">
        <v>4306</v>
      </c>
      <c r="C68" s="66" t="s">
        <v>4444</v>
      </c>
      <c r="D68" s="68">
        <f>COUNTIF(tblPlanIndicativo_2[Programa PDD],C68)</f>
        <v>2</v>
      </c>
      <c r="E68" s="69">
        <f>IFERROR(AVERAGEIF(tblPlanIndicativo_2[Programa PDD],PonderadosCuatrienio[[#This Row],[Programa PDD]],tblPlanIndicativo_2[PORCENTAJE DE EJECUCIÓN ACUMULADA]),0)</f>
        <v>0.5</v>
      </c>
      <c r="F68" s="71">
        <f t="shared" si="2"/>
        <v>4.2735042735042739E-3</v>
      </c>
      <c r="H68" s="66" t="s">
        <v>4054</v>
      </c>
      <c r="I68" s="67" t="s">
        <v>4306</v>
      </c>
      <c r="J68" s="66" t="s">
        <v>4444</v>
      </c>
      <c r="K68" s="68" cm="1">
        <f t="array" aca="1" ref="K6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68" s="69">
        <f ca="1">IFERROR(AVERAGEIFS(INDIRECT($B$102),tblPlanIndicativo_2[Programa PDD],PonderadosVigencia[[#This Row],[Programa PDD]],INDIRECT($B$101),"&lt;&gt;0"),0)</f>
        <v>0.5</v>
      </c>
      <c r="M68" s="71">
        <f t="shared" ca="1" si="3"/>
        <v>5.9523809523809521E-3</v>
      </c>
    </row>
    <row r="69" spans="1:13" ht="40.5" x14ac:dyDescent="0.25">
      <c r="A69" s="66" t="s">
        <v>4054</v>
      </c>
      <c r="B69" s="67" t="s">
        <v>4306</v>
      </c>
      <c r="C69" s="66" t="s">
        <v>4475</v>
      </c>
      <c r="D69" s="68">
        <f>COUNTIF(tblPlanIndicativo_2[Programa PDD],C69)</f>
        <v>1</v>
      </c>
      <c r="E69" s="69">
        <f>IFERROR(AVERAGEIF(tblPlanIndicativo_2[Programa PDD],PonderadosCuatrienio[[#This Row],[Programa PDD]],tblPlanIndicativo_2[PORCENTAJE DE EJECUCIÓN ACUMULADA]),0)</f>
        <v>0</v>
      </c>
      <c r="F69" s="71">
        <f t="shared" si="2"/>
        <v>2.136752136752137E-3</v>
      </c>
      <c r="H69" s="66" t="s">
        <v>4054</v>
      </c>
      <c r="I69" s="67" t="s">
        <v>4306</v>
      </c>
      <c r="J69" s="66" t="s">
        <v>4475</v>
      </c>
      <c r="K69" s="68" cm="1">
        <f t="array" aca="1" ref="K6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69" s="69">
        <f ca="1">IFERROR(AVERAGEIFS(INDIRECT($B$102),tblPlanIndicativo_2[Programa PDD],PonderadosVigencia[[#This Row],[Programa PDD]],INDIRECT($B$101),"&lt;&gt;0"),0)</f>
        <v>0</v>
      </c>
      <c r="M69" s="71">
        <f t="shared" ca="1" si="3"/>
        <v>0</v>
      </c>
    </row>
    <row r="70" spans="1:13" ht="27" x14ac:dyDescent="0.25">
      <c r="A70" s="66" t="s">
        <v>4054</v>
      </c>
      <c r="B70" s="67" t="s">
        <v>4306</v>
      </c>
      <c r="C70" s="66" t="s">
        <v>4488</v>
      </c>
      <c r="D70" s="68">
        <f>COUNTIF(tblPlanIndicativo_2[Programa PDD],C70)</f>
        <v>1</v>
      </c>
      <c r="E70" s="69">
        <f>IFERROR(AVERAGEIF(tblPlanIndicativo_2[Programa PDD],PonderadosCuatrienio[[#This Row],[Programa PDD]],tblPlanIndicativo_2[PORCENTAJE DE EJECUCIÓN ACUMULADA]),0)</f>
        <v>0</v>
      </c>
      <c r="F70" s="71">
        <f t="shared" ref="F70:F93" si="4">D70/$B$1</f>
        <v>2.136752136752137E-3</v>
      </c>
      <c r="H70" s="66" t="s">
        <v>4054</v>
      </c>
      <c r="I70" s="67" t="s">
        <v>4306</v>
      </c>
      <c r="J70" s="66" t="s">
        <v>4488</v>
      </c>
      <c r="K70" s="68" cm="1">
        <f t="array" aca="1" ref="K7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70" s="69">
        <f ca="1">IFERROR(AVERAGEIFS(INDIRECT($B$102),tblPlanIndicativo_2[Programa PDD],PonderadosVigencia[[#This Row],[Programa PDD]],INDIRECT($B$101),"&lt;&gt;0"),0)</f>
        <v>0</v>
      </c>
      <c r="M70" s="71">
        <f t="shared" ref="M70:M82" ca="1" si="5">K70/$B$2</f>
        <v>2.976190476190476E-3</v>
      </c>
    </row>
    <row r="71" spans="1:13" ht="27" x14ac:dyDescent="0.25">
      <c r="A71" s="66" t="s">
        <v>4054</v>
      </c>
      <c r="B71" s="67" t="s">
        <v>4495</v>
      </c>
      <c r="C71" s="66" t="s">
        <v>4497</v>
      </c>
      <c r="D71" s="68">
        <f>COUNTIF(tblPlanIndicativo_2[Programa PDD],C71)</f>
        <v>10</v>
      </c>
      <c r="E71" s="69">
        <f>IFERROR(AVERAGEIF(tblPlanIndicativo_2[Programa PDD],PonderadosCuatrienio[[#This Row],[Programa PDD]],tblPlanIndicativo_2[PORCENTAJE DE EJECUCIÓN ACUMULADA]),0)</f>
        <v>0.43071428571428572</v>
      </c>
      <c r="F71" s="71">
        <f t="shared" si="4"/>
        <v>2.1367521367521368E-2</v>
      </c>
      <c r="H71" s="66" t="s">
        <v>4054</v>
      </c>
      <c r="I71" s="67" t="s">
        <v>4495</v>
      </c>
      <c r="J71" s="66" t="s">
        <v>4497</v>
      </c>
      <c r="K71" s="68" cm="1">
        <f t="array" aca="1" ref="K7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7</v>
      </c>
      <c r="L71" s="69">
        <f ca="1">IFERROR(AVERAGEIFS(INDIRECT($B$102),tblPlanIndicativo_2[Programa PDD],PonderadosVigencia[[#This Row],[Programa PDD]],INDIRECT($B$101),"&lt;&gt;0"),0)</f>
        <v>0.42857142857142855</v>
      </c>
      <c r="M71" s="71">
        <f t="shared" ca="1" si="5"/>
        <v>2.0833333333333332E-2</v>
      </c>
    </row>
    <row r="72" spans="1:13" ht="27" x14ac:dyDescent="0.25">
      <c r="A72" s="66" t="s">
        <v>4054</v>
      </c>
      <c r="B72" s="67" t="s">
        <v>4495</v>
      </c>
      <c r="C72" s="66" t="s">
        <v>4563</v>
      </c>
      <c r="D72" s="68">
        <f>COUNTIF(tblPlanIndicativo_2[Programa PDD],C72)</f>
        <v>4</v>
      </c>
      <c r="E72" s="69">
        <f>IFERROR(AVERAGEIF(tblPlanIndicativo_2[Programa PDD],PonderadosCuatrienio[[#This Row],[Programa PDD]],tblPlanIndicativo_2[PORCENTAJE DE EJECUCIÓN ACUMULADA]),0)</f>
        <v>0.4375</v>
      </c>
      <c r="F72" s="71">
        <f t="shared" si="4"/>
        <v>8.5470085470085479E-3</v>
      </c>
      <c r="H72" s="66" t="s">
        <v>4054</v>
      </c>
      <c r="I72" s="67" t="s">
        <v>4495</v>
      </c>
      <c r="J72" s="66" t="s">
        <v>4563</v>
      </c>
      <c r="K72" s="68" cm="1">
        <f t="array" aca="1" ref="K7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72" s="69">
        <f ca="1">IFERROR(AVERAGEIFS(INDIRECT($B$102),tblPlanIndicativo_2[Programa PDD],PonderadosVigencia[[#This Row],[Programa PDD]],INDIRECT($B$101),"&lt;&gt;0"),0)</f>
        <v>0.5</v>
      </c>
      <c r="M72" s="71">
        <f t="shared" ca="1" si="5"/>
        <v>1.1904761904761904E-2</v>
      </c>
    </row>
    <row r="73" spans="1:13" ht="27" x14ac:dyDescent="0.25">
      <c r="A73" s="66" t="s">
        <v>4054</v>
      </c>
      <c r="B73" s="67" t="s">
        <v>4495</v>
      </c>
      <c r="C73" s="66" t="s">
        <v>4589</v>
      </c>
      <c r="D73" s="68">
        <f>COUNTIF(tblPlanIndicativo_2[Programa PDD],C73)</f>
        <v>2</v>
      </c>
      <c r="E73" s="69">
        <f>IFERROR(AVERAGEIF(tblPlanIndicativo_2[Programa PDD],PonderadosCuatrienio[[#This Row],[Programa PDD]],tblPlanIndicativo_2[PORCENTAJE DE EJECUCIÓN ACUMULADA]),0)</f>
        <v>0</v>
      </c>
      <c r="F73" s="71">
        <f t="shared" si="4"/>
        <v>4.2735042735042739E-3</v>
      </c>
      <c r="H73" s="66" t="s">
        <v>4054</v>
      </c>
      <c r="I73" s="67" t="s">
        <v>4495</v>
      </c>
      <c r="J73" s="66" t="s">
        <v>4589</v>
      </c>
      <c r="K73" s="68" cm="1">
        <f t="array" aca="1" ref="K7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73" s="69">
        <f ca="1">IFERROR(AVERAGEIFS(INDIRECT($B$102),tblPlanIndicativo_2[Programa PDD],PonderadosVigencia[[#This Row],[Programa PDD]],INDIRECT($B$101),"&lt;&gt;0"),0)</f>
        <v>0</v>
      </c>
      <c r="M73" s="71">
        <f t="shared" ca="1" si="5"/>
        <v>0</v>
      </c>
    </row>
    <row r="74" spans="1:13" ht="40.5" x14ac:dyDescent="0.25">
      <c r="A74" s="66" t="s">
        <v>4054</v>
      </c>
      <c r="B74" s="67" t="s">
        <v>4613</v>
      </c>
      <c r="C74" s="66" t="s">
        <v>4615</v>
      </c>
      <c r="D74" s="68">
        <f>COUNTIF(tblPlanIndicativo_2[Programa PDD],C74)</f>
        <v>8</v>
      </c>
      <c r="E74" s="69">
        <f>IFERROR(AVERAGEIF(tblPlanIndicativo_2[Programa PDD],PonderadosCuatrienio[[#This Row],[Programa PDD]],tblPlanIndicativo_2[PORCENTAJE DE EJECUCIÓN ACUMULADA]),0)</f>
        <v>0.984375</v>
      </c>
      <c r="F74" s="71">
        <f t="shared" si="4"/>
        <v>1.7094017094017096E-2</v>
      </c>
      <c r="H74" s="66" t="s">
        <v>4054</v>
      </c>
      <c r="I74" s="67" t="s">
        <v>4613</v>
      </c>
      <c r="J74" s="66" t="s">
        <v>4615</v>
      </c>
      <c r="K74" s="68" cm="1">
        <f t="array" aca="1" ref="K7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74" s="69">
        <f ca="1">IFERROR(AVERAGEIFS(INDIRECT($B$102),tblPlanIndicativo_2[Programa PDD],PonderadosVigencia[[#This Row],[Programa PDD]],INDIRECT($B$101),"&lt;&gt;0"),0)</f>
        <v>1</v>
      </c>
      <c r="M74" s="71">
        <f t="shared" ca="1" si="5"/>
        <v>1.488095238095238E-2</v>
      </c>
    </row>
    <row r="75" spans="1:13" ht="40.5" x14ac:dyDescent="0.25">
      <c r="A75" s="66" t="s">
        <v>4705</v>
      </c>
      <c r="B75" s="67" t="s">
        <v>4709</v>
      </c>
      <c r="C75" s="66" t="s">
        <v>4710</v>
      </c>
      <c r="D75" s="68">
        <f>COUNTIF(tblPlanIndicativo_2[Programa PDD],C75)</f>
        <v>1</v>
      </c>
      <c r="E75" s="69">
        <f>IFERROR(AVERAGEIF(tblPlanIndicativo_2[Programa PDD],PonderadosCuatrienio[[#This Row],[Programa PDD]],tblPlanIndicativo_2[PORCENTAJE DE EJECUCIÓN ACUMULADA]),0)</f>
        <v>0</v>
      </c>
      <c r="F75" s="71">
        <f t="shared" si="4"/>
        <v>2.136752136752137E-3</v>
      </c>
      <c r="H75" s="66" t="s">
        <v>4705</v>
      </c>
      <c r="I75" s="67" t="s">
        <v>4709</v>
      </c>
      <c r="J75" s="66" t="s">
        <v>4710</v>
      </c>
      <c r="K75" s="68" cm="1">
        <f t="array" aca="1" ref="K7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75" s="69">
        <f ca="1">IFERROR(AVERAGEIFS(INDIRECT($B$102),tblPlanIndicativo_2[Programa PDD],PonderadosVigencia[[#This Row],[Programa PDD]],INDIRECT($B$101),"&lt;&gt;0"),0)</f>
        <v>0</v>
      </c>
      <c r="M75" s="71">
        <f t="shared" ca="1" si="5"/>
        <v>2.976190476190476E-3</v>
      </c>
    </row>
    <row r="76" spans="1:13" ht="40.5" x14ac:dyDescent="0.25">
      <c r="A76" s="66" t="s">
        <v>4705</v>
      </c>
      <c r="B76" s="67" t="s">
        <v>4709</v>
      </c>
      <c r="C76" s="66" t="s">
        <v>4722</v>
      </c>
      <c r="D76" s="68">
        <f>COUNTIF(tblPlanIndicativo_2[Programa PDD],C76)</f>
        <v>5</v>
      </c>
      <c r="E76" s="69">
        <f>IFERROR(AVERAGEIF(tblPlanIndicativo_2[Programa PDD],PonderadosCuatrienio[[#This Row],[Programa PDD]],tblPlanIndicativo_2[PORCENTAJE DE EJECUCIÓN ACUMULADA]),0)</f>
        <v>0.59199999999999997</v>
      </c>
      <c r="F76" s="71">
        <f t="shared" si="4"/>
        <v>1.0683760683760684E-2</v>
      </c>
      <c r="H76" s="66" t="s">
        <v>4705</v>
      </c>
      <c r="I76" s="67" t="s">
        <v>4709</v>
      </c>
      <c r="J76" s="66" t="s">
        <v>4722</v>
      </c>
      <c r="K76" s="68" cm="1">
        <f t="array" aca="1" ref="K7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4</v>
      </c>
      <c r="L76" s="69">
        <f ca="1">IFERROR(AVERAGEIFS(INDIRECT($B$102),tblPlanIndicativo_2[Programa PDD],PonderadosVigencia[[#This Row],[Programa PDD]],INDIRECT($B$101),"&lt;&gt;0"),0)</f>
        <v>0.25</v>
      </c>
      <c r="M76" s="71">
        <f t="shared" ca="1" si="5"/>
        <v>1.1904761904761904E-2</v>
      </c>
    </row>
    <row r="77" spans="1:13" ht="40.5" x14ac:dyDescent="0.25">
      <c r="A77" s="66" t="s">
        <v>4705</v>
      </c>
      <c r="B77" s="67" t="s">
        <v>4709</v>
      </c>
      <c r="C77" s="66" t="s">
        <v>4751</v>
      </c>
      <c r="D77" s="68">
        <f>COUNTIF(tblPlanIndicativo_2[Programa PDD],C77)</f>
        <v>1</v>
      </c>
      <c r="E77" s="69">
        <f>IFERROR(AVERAGEIF(tblPlanIndicativo_2[Programa PDD],PonderadosCuatrienio[[#This Row],[Programa PDD]],tblPlanIndicativo_2[PORCENTAJE DE EJECUCIÓN ACUMULADA]),0)</f>
        <v>0</v>
      </c>
      <c r="F77" s="71">
        <f t="shared" si="4"/>
        <v>2.136752136752137E-3</v>
      </c>
      <c r="H77" s="66" t="s">
        <v>4705</v>
      </c>
      <c r="I77" s="67" t="s">
        <v>4709</v>
      </c>
      <c r="J77" s="66" t="s">
        <v>4751</v>
      </c>
      <c r="K77" s="68" cm="1">
        <f t="array" aca="1" ref="K7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77" s="69">
        <f ca="1">IFERROR(AVERAGEIFS(INDIRECT($B$102),tblPlanIndicativo_2[Programa PDD],PonderadosVigencia[[#This Row],[Programa PDD]],INDIRECT($B$101),"&lt;&gt;0"),0)</f>
        <v>0</v>
      </c>
      <c r="M77" s="71">
        <f t="shared" ca="1" si="5"/>
        <v>2.976190476190476E-3</v>
      </c>
    </row>
    <row r="78" spans="1:13" ht="40.5" x14ac:dyDescent="0.25">
      <c r="A78" s="66" t="s">
        <v>4705</v>
      </c>
      <c r="B78" s="67" t="s">
        <v>4709</v>
      </c>
      <c r="C78" s="66" t="s">
        <v>4762</v>
      </c>
      <c r="D78" s="68">
        <f>COUNTIF(tblPlanIndicativo_2[Programa PDD],C78)</f>
        <v>1</v>
      </c>
      <c r="E78" s="69">
        <f>IFERROR(AVERAGEIF(tblPlanIndicativo_2[Programa PDD],PonderadosCuatrienio[[#This Row],[Programa PDD]],tblPlanIndicativo_2[PORCENTAJE DE EJECUCIÓN ACUMULADA]),0)</f>
        <v>0</v>
      </c>
      <c r="F78" s="71">
        <f t="shared" si="4"/>
        <v>2.136752136752137E-3</v>
      </c>
      <c r="H78" s="66" t="s">
        <v>4705</v>
      </c>
      <c r="I78" s="67" t="s">
        <v>4709</v>
      </c>
      <c r="J78" s="66" t="s">
        <v>4762</v>
      </c>
      <c r="K78" s="68" cm="1">
        <f t="array" aca="1" ref="K7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78" s="69">
        <f ca="1">IFERROR(AVERAGEIFS(INDIRECT($B$102),tblPlanIndicativo_2[Programa PDD],PonderadosVigencia[[#This Row],[Programa PDD]],INDIRECT($B$101),"&lt;&gt;0"),0)</f>
        <v>0</v>
      </c>
      <c r="M78" s="71">
        <f t="shared" ca="1" si="5"/>
        <v>0</v>
      </c>
    </row>
    <row r="79" spans="1:13" ht="40.5" x14ac:dyDescent="0.25">
      <c r="A79" s="66" t="s">
        <v>4705</v>
      </c>
      <c r="B79" s="67" t="s">
        <v>4709</v>
      </c>
      <c r="C79" s="66" t="s">
        <v>4774</v>
      </c>
      <c r="D79" s="68">
        <f>COUNTIF(tblPlanIndicativo_2[Programa PDD],C79)</f>
        <v>2</v>
      </c>
      <c r="E79" s="69">
        <f>IFERROR(AVERAGEIF(tblPlanIndicativo_2[Programa PDD],PonderadosCuatrienio[[#This Row],[Programa PDD]],tblPlanIndicativo_2[PORCENTAJE DE EJECUCIÓN ACUMULADA]),0)</f>
        <v>0.23780487804878048</v>
      </c>
      <c r="F79" s="71">
        <f t="shared" si="4"/>
        <v>4.2735042735042739E-3</v>
      </c>
      <c r="H79" s="66" t="s">
        <v>4705</v>
      </c>
      <c r="I79" s="67" t="s">
        <v>4709</v>
      </c>
      <c r="J79" s="66" t="s">
        <v>4774</v>
      </c>
      <c r="K79" s="68" cm="1">
        <f t="array" aca="1" ref="K7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2</v>
      </c>
      <c r="L79" s="69">
        <f ca="1">IFERROR(AVERAGEIFS(INDIRECT($B$102),tblPlanIndicativo_2[Programa PDD],PonderadosVigencia[[#This Row],[Programa PDD]],INDIRECT($B$101),"&lt;&gt;0"),0)</f>
        <v>0</v>
      </c>
      <c r="M79" s="71">
        <f t="shared" ca="1" si="5"/>
        <v>5.9523809523809521E-3</v>
      </c>
    </row>
    <row r="80" spans="1:13" ht="40.5" x14ac:dyDescent="0.25">
      <c r="A80" s="66" t="s">
        <v>4705</v>
      </c>
      <c r="B80" s="67" t="s">
        <v>4709</v>
      </c>
      <c r="C80" s="66" t="s">
        <v>4787</v>
      </c>
      <c r="D80" s="68">
        <f>COUNTIF(tblPlanIndicativo_2[Programa PDD],C80)</f>
        <v>2</v>
      </c>
      <c r="E80" s="69">
        <f>IFERROR(AVERAGEIF(tblPlanIndicativo_2[Programa PDD],PonderadosCuatrienio[[#This Row],[Programa PDD]],tblPlanIndicativo_2[PORCENTAJE DE EJECUCIÓN ACUMULADA]),0)</f>
        <v>0.76700000000000002</v>
      </c>
      <c r="F80" s="71">
        <f t="shared" si="4"/>
        <v>4.2735042735042739E-3</v>
      </c>
      <c r="H80" s="66" t="s">
        <v>4705</v>
      </c>
      <c r="I80" s="67" t="s">
        <v>4709</v>
      </c>
      <c r="J80" s="66" t="s">
        <v>4787</v>
      </c>
      <c r="K80" s="68" cm="1">
        <f t="array" aca="1" ref="K8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80" s="69">
        <f ca="1">IFERROR(AVERAGEIFS(INDIRECT($B$102),tblPlanIndicativo_2[Programa PDD],PonderadosVigencia[[#This Row],[Programa PDD]],INDIRECT($B$101),"&lt;&gt;0"),0)</f>
        <v>0</v>
      </c>
      <c r="M80" s="71">
        <f t="shared" ca="1" si="5"/>
        <v>0</v>
      </c>
    </row>
    <row r="81" spans="1:13" ht="40.5" x14ac:dyDescent="0.25">
      <c r="A81" s="66" t="s">
        <v>4705</v>
      </c>
      <c r="B81" s="67" t="s">
        <v>4709</v>
      </c>
      <c r="C81" s="66" t="s">
        <v>4797</v>
      </c>
      <c r="D81" s="68">
        <f>COUNTIF(tblPlanIndicativo_2[Programa PDD],C81)</f>
        <v>1</v>
      </c>
      <c r="E81" s="69">
        <f>IFERROR(AVERAGEIF(tblPlanIndicativo_2[Programa PDD],PonderadosCuatrienio[[#This Row],[Programa PDD]],tblPlanIndicativo_2[PORCENTAJE DE EJECUCIÓN ACUMULADA]),0)</f>
        <v>0.625</v>
      </c>
      <c r="F81" s="71">
        <f t="shared" si="4"/>
        <v>2.136752136752137E-3</v>
      </c>
      <c r="H81" s="66" t="s">
        <v>4705</v>
      </c>
      <c r="I81" s="67" t="s">
        <v>4709</v>
      </c>
      <c r="J81" s="66" t="s">
        <v>4797</v>
      </c>
      <c r="K81" s="68" cm="1">
        <f t="array" aca="1" ref="K8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81" s="69">
        <f ca="1">IFERROR(AVERAGEIFS(INDIRECT($B$102),tblPlanIndicativo_2[Programa PDD],PonderadosVigencia[[#This Row],[Programa PDD]],INDIRECT($B$101),"&lt;&gt;0"),0)</f>
        <v>0</v>
      </c>
      <c r="M81" s="71">
        <f t="shared" ca="1" si="5"/>
        <v>2.976190476190476E-3</v>
      </c>
    </row>
    <row r="82" spans="1:13" ht="40.5" x14ac:dyDescent="0.25">
      <c r="A82" s="66" t="s">
        <v>4705</v>
      </c>
      <c r="B82" s="67" t="s">
        <v>4811</v>
      </c>
      <c r="C82" s="66" t="s">
        <v>4812</v>
      </c>
      <c r="D82" s="68">
        <f>COUNTIF(tblPlanIndicativo_2[Programa PDD],C82)</f>
        <v>1</v>
      </c>
      <c r="E82" s="69">
        <f>IFERROR(AVERAGEIF(tblPlanIndicativo_2[Programa PDD],PonderadosCuatrienio[[#This Row],[Programa PDD]],tblPlanIndicativo_2[PORCENTAJE DE EJECUCIÓN ACUMULADA]),0)</f>
        <v>0</v>
      </c>
      <c r="F82" s="71">
        <f t="shared" si="4"/>
        <v>2.136752136752137E-3</v>
      </c>
      <c r="H82" s="66" t="s">
        <v>4705</v>
      </c>
      <c r="I82" s="67" t="s">
        <v>4811</v>
      </c>
      <c r="J82" s="66" t="s">
        <v>4812</v>
      </c>
      <c r="K82" s="68" cm="1">
        <f t="array" aca="1" ref="K8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82" s="69">
        <f ca="1">IFERROR(AVERAGEIFS(INDIRECT($B$102),tblPlanIndicativo_2[Programa PDD],PonderadosVigencia[[#This Row],[Programa PDD]],INDIRECT($B$101),"&lt;&gt;0"),0)</f>
        <v>0</v>
      </c>
      <c r="M82" s="71">
        <f t="shared" ca="1" si="5"/>
        <v>0</v>
      </c>
    </row>
    <row r="83" spans="1:13" ht="40.5" x14ac:dyDescent="0.25">
      <c r="A83" s="66" t="s">
        <v>4705</v>
      </c>
      <c r="B83" s="67" t="s">
        <v>4811</v>
      </c>
      <c r="C83" s="66" t="s">
        <v>4825</v>
      </c>
      <c r="D83" s="68">
        <f>COUNTIF(tblPlanIndicativo_2[Programa PDD],C83)</f>
        <v>8</v>
      </c>
      <c r="E83" s="69">
        <f>IFERROR(AVERAGEIF(tblPlanIndicativo_2[Programa PDD],PonderadosCuatrienio[[#This Row],[Programa PDD]],tblPlanIndicativo_2[PORCENTAJE DE EJECUCIÓN ACUMULADA]),0)</f>
        <v>0.53749999999999998</v>
      </c>
      <c r="F83" s="71">
        <f t="shared" si="4"/>
        <v>1.7094017094017096E-2</v>
      </c>
      <c r="H83" s="66" t="s">
        <v>4705</v>
      </c>
      <c r="I83" s="67" t="s">
        <v>4811</v>
      </c>
      <c r="J83" s="66" t="s">
        <v>4825</v>
      </c>
      <c r="K83" s="68" cm="1">
        <f t="array" aca="1" ref="K8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6</v>
      </c>
      <c r="L83" s="69">
        <f ca="1">IFERROR(AVERAGEIFS(INDIRECT($B$102),tblPlanIndicativo_2[Programa PDD],PonderadosVigencia[[#This Row],[Programa PDD]],INDIRECT($B$101),"&lt;&gt;0"),0)</f>
        <v>0.33333333333333331</v>
      </c>
      <c r="M83" s="71">
        <f t="shared" ref="M83:M93" ca="1" si="6">K83/$B$2</f>
        <v>1.7857142857142856E-2</v>
      </c>
    </row>
    <row r="84" spans="1:13" ht="40.5" x14ac:dyDescent="0.25">
      <c r="A84" s="66" t="s">
        <v>4705</v>
      </c>
      <c r="B84" s="67" t="s">
        <v>4811</v>
      </c>
      <c r="C84" s="66" t="s">
        <v>4904</v>
      </c>
      <c r="D84" s="68">
        <f>COUNTIF(tblPlanIndicativo_2[Programa PDD],C84)</f>
        <v>6</v>
      </c>
      <c r="E84" s="69">
        <f>IFERROR(AVERAGEIF(tblPlanIndicativo_2[Programa PDD],PonderadosCuatrienio[[#This Row],[Programa PDD]],tblPlanIndicativo_2[PORCENTAJE DE EJECUCIÓN ACUMULADA]),0)</f>
        <v>0.61742424242424243</v>
      </c>
      <c r="F84" s="71">
        <f t="shared" si="4"/>
        <v>1.282051282051282E-2</v>
      </c>
      <c r="H84" s="66" t="s">
        <v>4705</v>
      </c>
      <c r="I84" s="67" t="s">
        <v>4811</v>
      </c>
      <c r="J84" s="66" t="s">
        <v>4904</v>
      </c>
      <c r="K84" s="68" cm="1">
        <f t="array" aca="1" ref="K84"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5</v>
      </c>
      <c r="L84" s="69">
        <f ca="1">IFERROR(AVERAGEIFS(INDIRECT($B$102),tblPlanIndicativo_2[Programa PDD],PonderadosVigencia[[#This Row],[Programa PDD]],INDIRECT($B$101),"&lt;&gt;0"),0)</f>
        <v>0.4</v>
      </c>
      <c r="M84" s="71">
        <f t="shared" ca="1" si="6"/>
        <v>1.488095238095238E-2</v>
      </c>
    </row>
    <row r="85" spans="1:13" ht="40.5" x14ac:dyDescent="0.25">
      <c r="A85" s="66" t="s">
        <v>4705</v>
      </c>
      <c r="B85" s="67" t="s">
        <v>4811</v>
      </c>
      <c r="C85" s="66" t="s">
        <v>4963</v>
      </c>
      <c r="D85" s="68">
        <f>COUNTIF(tblPlanIndicativo_2[Programa PDD],C85)</f>
        <v>1</v>
      </c>
      <c r="E85" s="69">
        <f>IFERROR(AVERAGEIF(tblPlanIndicativo_2[Programa PDD],PonderadosCuatrienio[[#This Row],[Programa PDD]],tblPlanIndicativo_2[PORCENTAJE DE EJECUCIÓN ACUMULADA]),0)</f>
        <v>0.75</v>
      </c>
      <c r="F85" s="71">
        <f t="shared" si="4"/>
        <v>2.136752136752137E-3</v>
      </c>
      <c r="H85" s="66" t="s">
        <v>4705</v>
      </c>
      <c r="I85" s="67" t="s">
        <v>4811</v>
      </c>
      <c r="J85" s="66" t="s">
        <v>4963</v>
      </c>
      <c r="K85" s="68" cm="1">
        <f t="array" aca="1" ref="K85"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85" s="69">
        <f ca="1">IFERROR(AVERAGEIFS(INDIRECT($B$102),tblPlanIndicativo_2[Programa PDD],PonderadosVigencia[[#This Row],[Programa PDD]],INDIRECT($B$101),"&lt;&gt;0"),0)</f>
        <v>1</v>
      </c>
      <c r="M85" s="71">
        <f t="shared" ca="1" si="6"/>
        <v>2.976190476190476E-3</v>
      </c>
    </row>
    <row r="86" spans="1:13" ht="40.5" x14ac:dyDescent="0.25">
      <c r="A86" s="66" t="s">
        <v>4705</v>
      </c>
      <c r="B86" s="67" t="s">
        <v>4811</v>
      </c>
      <c r="C86" s="66" t="s">
        <v>4979</v>
      </c>
      <c r="D86" s="68">
        <f>COUNTIF(tblPlanIndicativo_2[Programa PDD],C86)</f>
        <v>3</v>
      </c>
      <c r="E86" s="69">
        <f>IFERROR(AVERAGEIF(tblPlanIndicativo_2[Programa PDD],PonderadosCuatrienio[[#This Row],[Programa PDD]],tblPlanIndicativo_2[PORCENTAJE DE EJECUCIÓN ACUMULADA]),0)</f>
        <v>0.66666666666666663</v>
      </c>
      <c r="F86" s="71">
        <f t="shared" si="4"/>
        <v>6.41025641025641E-3</v>
      </c>
      <c r="H86" s="66" t="s">
        <v>4705</v>
      </c>
      <c r="I86" s="67" t="s">
        <v>4811</v>
      </c>
      <c r="J86" s="66" t="s">
        <v>4979</v>
      </c>
      <c r="K86" s="68" cm="1">
        <f t="array" aca="1" ref="K86"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86" s="69">
        <f ca="1">IFERROR(AVERAGEIFS(INDIRECT($B$102),tblPlanIndicativo_2[Programa PDD],PonderadosVigencia[[#This Row],[Programa PDD]],INDIRECT($B$101),"&lt;&gt;0"),0)</f>
        <v>0.66666666666666663</v>
      </c>
      <c r="M86" s="71">
        <f t="shared" ca="1" si="6"/>
        <v>8.9285714285714281E-3</v>
      </c>
    </row>
    <row r="87" spans="1:13" ht="54" x14ac:dyDescent="0.25">
      <c r="A87" s="66" t="s">
        <v>4705</v>
      </c>
      <c r="B87" s="67" t="s">
        <v>4998</v>
      </c>
      <c r="C87" s="66" t="s">
        <v>5000</v>
      </c>
      <c r="D87" s="68">
        <f>COUNTIF(tblPlanIndicativo_2[Programa PDD],C87)</f>
        <v>1</v>
      </c>
      <c r="E87" s="69">
        <f>IFERROR(AVERAGEIF(tblPlanIndicativo_2[Programa PDD],PonderadosCuatrienio[[#This Row],[Programa PDD]],tblPlanIndicativo_2[PORCENTAJE DE EJECUCIÓN ACUMULADA]),0)</f>
        <v>0.75</v>
      </c>
      <c r="F87" s="71">
        <f t="shared" si="4"/>
        <v>2.136752136752137E-3</v>
      </c>
      <c r="H87" s="66" t="s">
        <v>4705</v>
      </c>
      <c r="I87" s="67" t="s">
        <v>4998</v>
      </c>
      <c r="J87" s="66" t="s">
        <v>5000</v>
      </c>
      <c r="K87" s="68" cm="1">
        <f t="array" aca="1" ref="K87"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87" s="69">
        <f ca="1">IFERROR(AVERAGEIFS(INDIRECT($B$102),tblPlanIndicativo_2[Programa PDD],PonderadosVigencia[[#This Row],[Programa PDD]],INDIRECT($B$101),"&lt;&gt;0"),0)</f>
        <v>1</v>
      </c>
      <c r="M87" s="71">
        <f t="shared" ca="1" si="6"/>
        <v>2.976190476190476E-3</v>
      </c>
    </row>
    <row r="88" spans="1:13" ht="54" x14ac:dyDescent="0.25">
      <c r="A88" s="66" t="s">
        <v>4705</v>
      </c>
      <c r="B88" s="67" t="s">
        <v>4998</v>
      </c>
      <c r="C88" s="66" t="s">
        <v>5011</v>
      </c>
      <c r="D88" s="68">
        <f>COUNTIF(tblPlanIndicativo_2[Programa PDD],C88)</f>
        <v>1</v>
      </c>
      <c r="E88" s="69">
        <f>IFERROR(AVERAGEIF(tblPlanIndicativo_2[Programa PDD],PonderadosCuatrienio[[#This Row],[Programa PDD]],tblPlanIndicativo_2[PORCENTAJE DE EJECUCIÓN ACUMULADA]),0)</f>
        <v>0.75</v>
      </c>
      <c r="F88" s="71">
        <f t="shared" si="4"/>
        <v>2.136752136752137E-3</v>
      </c>
      <c r="H88" s="66" t="s">
        <v>4705</v>
      </c>
      <c r="I88" s="67" t="s">
        <v>4998</v>
      </c>
      <c r="J88" s="66" t="s">
        <v>5011</v>
      </c>
      <c r="K88" s="68" cm="1">
        <f t="array" aca="1" ref="K88"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0</v>
      </c>
      <c r="L88" s="69">
        <f ca="1">IFERROR(AVERAGEIFS(INDIRECT($B$102),tblPlanIndicativo_2[Programa PDD],PonderadosVigencia[[#This Row],[Programa PDD]],INDIRECT($B$101),"&lt;&gt;0"),0)</f>
        <v>0</v>
      </c>
      <c r="M88" s="71">
        <f t="shared" ca="1" si="6"/>
        <v>0</v>
      </c>
    </row>
    <row r="89" spans="1:13" ht="54" x14ac:dyDescent="0.25">
      <c r="A89" s="66" t="s">
        <v>4705</v>
      </c>
      <c r="B89" s="67" t="s">
        <v>4998</v>
      </c>
      <c r="C89" s="66" t="s">
        <v>5020</v>
      </c>
      <c r="D89" s="68">
        <f>COUNTIF(tblPlanIndicativo_2[Programa PDD],C89)</f>
        <v>1</v>
      </c>
      <c r="E89" s="69">
        <f>IFERROR(AVERAGEIF(tblPlanIndicativo_2[Programa PDD],PonderadosCuatrienio[[#This Row],[Programa PDD]],tblPlanIndicativo_2[PORCENTAJE DE EJECUCIÓN ACUMULADA]),0)</f>
        <v>0</v>
      </c>
      <c r="F89" s="71">
        <f t="shared" si="4"/>
        <v>2.136752136752137E-3</v>
      </c>
      <c r="H89" s="66" t="s">
        <v>4705</v>
      </c>
      <c r="I89" s="67" t="s">
        <v>4998</v>
      </c>
      <c r="J89" s="66" t="s">
        <v>5020</v>
      </c>
      <c r="K89" s="68" cm="1">
        <f t="array" aca="1" ref="K89"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89" s="69">
        <f ca="1">IFERROR(AVERAGEIFS(INDIRECT($B$102),tblPlanIndicativo_2[Programa PDD],PonderadosVigencia[[#This Row],[Programa PDD]],INDIRECT($B$101),"&lt;&gt;0"),0)</f>
        <v>0</v>
      </c>
      <c r="M89" s="71">
        <f t="shared" ca="1" si="6"/>
        <v>2.976190476190476E-3</v>
      </c>
    </row>
    <row r="90" spans="1:13" ht="54" x14ac:dyDescent="0.25">
      <c r="A90" s="66" t="s">
        <v>4705</v>
      </c>
      <c r="B90" s="67" t="s">
        <v>4998</v>
      </c>
      <c r="C90" s="66" t="s">
        <v>5030</v>
      </c>
      <c r="D90" s="68">
        <f>COUNTIF(tblPlanIndicativo_2[Programa PDD],C90)</f>
        <v>1</v>
      </c>
      <c r="E90" s="69">
        <f>IFERROR(AVERAGEIF(tblPlanIndicativo_2[Programa PDD],PonderadosCuatrienio[[#This Row],[Programa PDD]],tblPlanIndicativo_2[PORCENTAJE DE EJECUCIÓN ACUMULADA]),0)</f>
        <v>0</v>
      </c>
      <c r="F90" s="71">
        <f t="shared" si="4"/>
        <v>2.136752136752137E-3</v>
      </c>
      <c r="H90" s="66" t="s">
        <v>4705</v>
      </c>
      <c r="I90" s="67" t="s">
        <v>4998</v>
      </c>
      <c r="J90" s="66" t="s">
        <v>5030</v>
      </c>
      <c r="K90" s="68" cm="1">
        <f t="array" aca="1" ref="K90"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90" s="69">
        <f ca="1">IFERROR(AVERAGEIFS(INDIRECT($B$102),tblPlanIndicativo_2[Programa PDD],PonderadosVigencia[[#This Row],[Programa PDD]],INDIRECT($B$101),"&lt;&gt;0"),0)</f>
        <v>0</v>
      </c>
      <c r="M90" s="71">
        <f t="shared" ca="1" si="6"/>
        <v>2.976190476190476E-3</v>
      </c>
    </row>
    <row r="91" spans="1:13" ht="54" x14ac:dyDescent="0.25">
      <c r="A91" s="66" t="s">
        <v>4705</v>
      </c>
      <c r="B91" s="67" t="s">
        <v>4998</v>
      </c>
      <c r="C91" s="66" t="s">
        <v>5041</v>
      </c>
      <c r="D91" s="68">
        <f>COUNTIF(tblPlanIndicativo_2[Programa PDD],C91)</f>
        <v>1</v>
      </c>
      <c r="E91" s="69">
        <f>IFERROR(AVERAGEIF(tblPlanIndicativo_2[Programa PDD],PonderadosCuatrienio[[#This Row],[Programa PDD]],tblPlanIndicativo_2[PORCENTAJE DE EJECUCIÓN ACUMULADA]),0)</f>
        <v>1</v>
      </c>
      <c r="F91" s="71">
        <f t="shared" si="4"/>
        <v>2.136752136752137E-3</v>
      </c>
      <c r="H91" s="66" t="s">
        <v>4705</v>
      </c>
      <c r="I91" s="67" t="s">
        <v>4998</v>
      </c>
      <c r="J91" s="66" t="s">
        <v>5041</v>
      </c>
      <c r="K91" s="68" cm="1">
        <f t="array" aca="1" ref="K91"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91" s="69">
        <f ca="1">IFERROR(AVERAGEIFS(INDIRECT($B$102),tblPlanIndicativo_2[Programa PDD],PonderadosVigencia[[#This Row],[Programa PDD]],INDIRECT($B$101),"&lt;&gt;0"),0)</f>
        <v>1</v>
      </c>
      <c r="M91" s="71">
        <f t="shared" ca="1" si="6"/>
        <v>2.976190476190476E-3</v>
      </c>
    </row>
    <row r="92" spans="1:13" ht="54" x14ac:dyDescent="0.25">
      <c r="A92" s="66" t="s">
        <v>4705</v>
      </c>
      <c r="B92" s="67" t="s">
        <v>4998</v>
      </c>
      <c r="C92" s="66" t="s">
        <v>5051</v>
      </c>
      <c r="D92" s="68">
        <f>COUNTIF(tblPlanIndicativo_2[Programa PDD],C92)</f>
        <v>1</v>
      </c>
      <c r="E92" s="69">
        <f>IFERROR(AVERAGEIF(tblPlanIndicativo_2[Programa PDD],PonderadosCuatrienio[[#This Row],[Programa PDD]],tblPlanIndicativo_2[PORCENTAJE DE EJECUCIÓN ACUMULADA]),0)</f>
        <v>0</v>
      </c>
      <c r="F92" s="71">
        <f t="shared" si="4"/>
        <v>2.136752136752137E-3</v>
      </c>
      <c r="H92" s="66" t="s">
        <v>4705</v>
      </c>
      <c r="I92" s="67" t="s">
        <v>4998</v>
      </c>
      <c r="J92" s="66" t="s">
        <v>5051</v>
      </c>
      <c r="K92" s="68" cm="1">
        <f t="array" aca="1" ref="K92"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1</v>
      </c>
      <c r="L92" s="69">
        <f ca="1">IFERROR(AVERAGEIFS(INDIRECT($B$102),tblPlanIndicativo_2[Programa PDD],PonderadosVigencia[[#This Row],[Programa PDD]],INDIRECT($B$101),"&lt;&gt;0"),0)</f>
        <v>0</v>
      </c>
      <c r="M92" s="71">
        <f t="shared" ca="1" si="6"/>
        <v>2.976190476190476E-3</v>
      </c>
    </row>
    <row r="93" spans="1:13" x14ac:dyDescent="0.25">
      <c r="A93" s="66" t="s">
        <v>4705</v>
      </c>
      <c r="B93" s="67" t="s">
        <v>5069</v>
      </c>
      <c r="C93" s="66" t="s">
        <v>5071</v>
      </c>
      <c r="D93" s="68">
        <f>COUNTIF(tblPlanIndicativo_2[Programa PDD],C93)</f>
        <v>4</v>
      </c>
      <c r="E93" s="69">
        <f>IFERROR(AVERAGEIF(tblPlanIndicativo_2[Programa PDD],PonderadosCuatrienio[[#This Row],[Programa PDD]],tblPlanIndicativo_2[PORCENTAJE DE EJECUCIÓN ACUMULADA]),0)</f>
        <v>0.5</v>
      </c>
      <c r="F93" s="71">
        <f t="shared" si="4"/>
        <v>8.5470085470085479E-3</v>
      </c>
      <c r="H93" s="66" t="s">
        <v>4705</v>
      </c>
      <c r="I93" s="67" t="s">
        <v>5069</v>
      </c>
      <c r="J93" s="66" t="s">
        <v>5071</v>
      </c>
      <c r="K93" s="68" cm="1">
        <f t="array" aca="1" ref="K93" ca="1">_xlfn.LET(_xlpm.metas_vigencia,_xlfn._xlws.FILTER(INDIRECT($B$101),tblPlanIndicativo_2[Programa PDD]=PonderadosVigencia[[#This Row],[Programa PDD]]),_xlpm.metas_programadas_vigencia,_xlfn._xlws.FILTER(tblPlanIndicativo_2[Codigo Meta],(INDIRECT($B$101)&lt;&gt;0)*(tblPlanIndicativo_2[Programa PDD]=PonderadosVigencia[[#This Row],[Programa PDD]])),IF(SUM(_xlpm.metas_vigencia)=0,0,COUNTA(_xlpm.metas_programadas_vigencia)))</f>
        <v>3</v>
      </c>
      <c r="L93" s="69">
        <f ca="1">IFERROR(AVERAGEIFS(INDIRECT($B$102),tblPlanIndicativo_2[Programa PDD],PonderadosVigencia[[#This Row],[Programa PDD]],INDIRECT($B$101),"&lt;&gt;0"),0)</f>
        <v>0.33333333333333331</v>
      </c>
      <c r="M93" s="71">
        <f t="shared" ca="1" si="6"/>
        <v>8.9285714285714281E-3</v>
      </c>
    </row>
    <row r="95" spans="1:13" x14ac:dyDescent="0.25">
      <c r="A95" s="95" t="s">
        <v>5105</v>
      </c>
      <c r="B95" s="95" t="s">
        <v>5106</v>
      </c>
      <c r="C95" s="95" t="s">
        <v>5107</v>
      </c>
    </row>
    <row r="96" spans="1:13" x14ac:dyDescent="0.25">
      <c r="A96" s="95">
        <v>2024</v>
      </c>
      <c r="B96" s="95" t="s">
        <v>5108</v>
      </c>
      <c r="C96" s="95" t="s">
        <v>5109</v>
      </c>
    </row>
    <row r="97" spans="1:3" x14ac:dyDescent="0.25">
      <c r="A97" s="95">
        <v>2025</v>
      </c>
      <c r="B97" s="95" t="s">
        <v>5110</v>
      </c>
      <c r="C97" s="95" t="s">
        <v>5111</v>
      </c>
    </row>
    <row r="98" spans="1:3" x14ac:dyDescent="0.25">
      <c r="A98" s="95">
        <v>2026</v>
      </c>
      <c r="B98" s="95" t="s">
        <v>5112</v>
      </c>
      <c r="C98" s="95" t="s">
        <v>5113</v>
      </c>
    </row>
    <row r="99" spans="1:3" x14ac:dyDescent="0.25">
      <c r="A99" s="95">
        <v>2027</v>
      </c>
      <c r="B99" s="95" t="s">
        <v>5114</v>
      </c>
      <c r="C99" s="95"/>
    </row>
    <row r="101" spans="1:3" x14ac:dyDescent="0.25">
      <c r="A101" s="82" t="s">
        <v>5115</v>
      </c>
      <c r="B101" s="82" t="str" cm="1">
        <f t="array" ref="B101">_xlfn._xlws.FILTER(TablaReferencias[Encabezado Programación],TablaReferencias[Vigencia]='Avance de Ejecución Física'!B1)</f>
        <v>tblPlanIndicativo_2[Meta Física Esperada 2026]</v>
      </c>
    </row>
    <row r="102" spans="1:3" x14ac:dyDescent="0.25">
      <c r="A102" s="82" t="s">
        <v>5116</v>
      </c>
      <c r="B102" s="82" t="str" cm="1">
        <f t="array" ref="B102">_xlfn._xlws.FILTER(TablaReferencias[Encabezado Ejecución],TablaReferencias[Vigencia]='Avance de Ejecución Física'!B1)</f>
        <v>tblPlanIndicativo_2[PORCENTAJE DE EJECUCIÓN 2026]</v>
      </c>
    </row>
  </sheetData>
  <mergeCells count="2">
    <mergeCell ref="A4:F4"/>
    <mergeCell ref="H4:M4"/>
  </mergeCells>
  <phoneticPr fontId="1" type="noConversion"/>
  <conditionalFormatting sqref="E6:E93">
    <cfRule type="containsText" dxfId="234" priority="6" operator="containsText" text="SIN COMPROMISO EN LA VIGENCIA">
      <formula>NOT(ISERROR(SEARCH("SIN COMPROMISO EN LA VIGENCIA",E6)))</formula>
    </cfRule>
    <cfRule type="cellIs" dxfId="233" priority="7" operator="lessThan">
      <formula>0.3</formula>
    </cfRule>
    <cfRule type="cellIs" dxfId="232" priority="8" operator="between">
      <formula>0.599999999999999</formula>
      <formula>0.3</formula>
    </cfRule>
    <cfRule type="cellIs" dxfId="231" priority="9" operator="between">
      <formula>0.999999999999999</formula>
      <formula>0.6</formula>
    </cfRule>
    <cfRule type="cellIs" dxfId="230" priority="10" operator="between">
      <formula>1</formula>
      <formula>10</formula>
    </cfRule>
  </conditionalFormatting>
  <conditionalFormatting sqref="L6:L93">
    <cfRule type="containsText" dxfId="229" priority="1" operator="containsText" text="SIN COMPROMISO EN LA VIGENCIA">
      <formula>NOT(ISERROR(SEARCH("SIN COMPROMISO EN LA VIGENCIA",L6)))</formula>
    </cfRule>
    <cfRule type="cellIs" dxfId="228" priority="2" operator="lessThan">
      <formula>0.3</formula>
    </cfRule>
    <cfRule type="cellIs" dxfId="227" priority="3" operator="between">
      <formula>0.599999999999999</formula>
      <formula>0.3</formula>
    </cfRule>
    <cfRule type="cellIs" dxfId="226" priority="4" operator="between">
      <formula>0.999999999999999</formula>
      <formula>0.6</formula>
    </cfRule>
    <cfRule type="cellIs" dxfId="225" priority="5" operator="between">
      <formula>1</formula>
      <formula>10</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38492-E3CF-4F1B-94C0-C388CFD2221B}">
  <sheetPr codeName="Hoja3"/>
  <dimension ref="A1:AF90"/>
  <sheetViews>
    <sheetView zoomScale="117" zoomScaleNormal="120" workbookViewId="0">
      <selection activeCell="B6" sqref="B6"/>
    </sheetView>
  </sheetViews>
  <sheetFormatPr baseColWidth="10" defaultColWidth="11.5703125" defaultRowHeight="13.5" x14ac:dyDescent="0.25"/>
  <cols>
    <col min="1" max="2" width="20.5703125" style="125" customWidth="1"/>
    <col min="3" max="3" width="5.85546875" style="125" customWidth="1"/>
    <col min="4" max="4" width="22.5703125" style="125" bestFit="1" customWidth="1"/>
    <col min="5" max="5" width="17.140625" style="125" customWidth="1"/>
    <col min="6" max="6" width="17.85546875" style="125" customWidth="1"/>
    <col min="7" max="7" width="19.85546875" style="125" customWidth="1"/>
    <col min="8" max="8" width="16.5703125" style="125" customWidth="1"/>
    <col min="9" max="9" width="5.85546875" style="125" customWidth="1"/>
    <col min="10" max="10" width="29.85546875" style="125" bestFit="1" customWidth="1"/>
    <col min="11" max="11" width="19.140625" style="125" customWidth="1"/>
    <col min="12" max="12" width="14.140625" style="125" customWidth="1"/>
    <col min="13" max="13" width="18.42578125" style="125" customWidth="1"/>
    <col min="14" max="14" width="15.140625" style="125" customWidth="1"/>
    <col min="15" max="15" width="5.85546875" style="125" customWidth="1"/>
    <col min="16" max="16" width="25.85546875" style="125" customWidth="1"/>
    <col min="17" max="20" width="22.85546875" style="125" customWidth="1"/>
    <col min="21" max="21" width="5.85546875" style="125" customWidth="1"/>
    <col min="22" max="22" width="22.85546875" style="125" customWidth="1"/>
    <col min="23" max="23" width="21.85546875" style="125" customWidth="1"/>
    <col min="24" max="24" width="29.5703125" style="125" customWidth="1"/>
    <col min="25" max="25" width="24" style="125" customWidth="1"/>
    <col min="26" max="26" width="21.140625" style="125" customWidth="1"/>
    <col min="27" max="27" width="5.85546875" style="125" customWidth="1"/>
    <col min="28" max="28" width="21.140625" style="125" customWidth="1"/>
    <col min="29" max="29" width="22.140625" style="125" customWidth="1"/>
    <col min="30" max="30" width="26.85546875" style="125" customWidth="1"/>
    <col min="31" max="31" width="20.85546875" style="125" customWidth="1"/>
    <col min="32" max="32" width="23.140625" style="125" customWidth="1"/>
    <col min="33" max="37" width="37.42578125" style="125" customWidth="1"/>
    <col min="38" max="16384" width="11.5703125" style="125"/>
  </cols>
  <sheetData>
    <row r="1" spans="1:32" ht="27.6" customHeight="1" thickBot="1" x14ac:dyDescent="0.3">
      <c r="A1" s="123" t="s">
        <v>5117</v>
      </c>
      <c r="B1" s="124">
        <v>2026</v>
      </c>
      <c r="D1" s="190" t="str">
        <f>"AVANCE VIGENCIA "&amp;B1&amp;" LINEA ESTRATEGICA"</f>
        <v>AVANCE VIGENCIA 2026 LINEA ESTRATEGICA</v>
      </c>
      <c r="E1" s="190"/>
      <c r="F1" s="190"/>
      <c r="G1" s="190"/>
      <c r="H1" s="190"/>
      <c r="J1" s="191" t="str">
        <f>"AVANCE VIGENCIA "&amp;B1&amp;" SECTORES PDD"</f>
        <v>AVANCE VIGENCIA 2026 SECTORES PDD</v>
      </c>
      <c r="K1" s="192"/>
      <c r="L1" s="192"/>
      <c r="M1" s="192"/>
      <c r="N1" s="193"/>
      <c r="P1" s="190" t="str">
        <f>"AVANCE CUATRIENIO "&amp;B1&amp;" SECTORES PDD"</f>
        <v>AVANCE CUATRIENIO 2026 SECTORES PDD</v>
      </c>
      <c r="Q1" s="190"/>
      <c r="R1" s="190"/>
      <c r="S1" s="190"/>
      <c r="T1" s="190"/>
      <c r="V1" s="188" t="str">
        <f>"AVANCE VIGENCIA "&amp;B1&amp;" PROGRAMAS PDD"</f>
        <v>AVANCE VIGENCIA 2026 PROGRAMAS PDD</v>
      </c>
      <c r="W1" s="189"/>
      <c r="X1" s="189"/>
      <c r="Y1" s="189"/>
      <c r="Z1" s="189"/>
      <c r="AB1" s="188" t="str">
        <f>"AVANCE CUATRIENIO "&amp;B1&amp;" PROGRAMAS PDD"</f>
        <v>AVANCE CUATRIENIO 2026 PROGRAMAS PDD</v>
      </c>
      <c r="AC1" s="189"/>
      <c r="AD1" s="189"/>
      <c r="AE1" s="189"/>
      <c r="AF1" s="189"/>
    </row>
    <row r="2" spans="1:32" ht="35.450000000000003" customHeight="1" thickBot="1" x14ac:dyDescent="0.3">
      <c r="A2" s="126" t="str">
        <f>"Avance vigencia "&amp;B1&amp;" ponderado"</f>
        <v>Avance vigencia 2026 ponderado</v>
      </c>
      <c r="B2" s="126" t="s">
        <v>5118</v>
      </c>
      <c r="D2" s="127" t="s">
        <v>5098</v>
      </c>
      <c r="E2" s="128" t="s">
        <v>5119</v>
      </c>
      <c r="F2" s="128" t="s">
        <v>5120</v>
      </c>
      <c r="G2" s="128" t="s">
        <v>5121</v>
      </c>
      <c r="H2" s="129" t="s">
        <v>5122</v>
      </c>
      <c r="J2" s="128" t="s">
        <v>21</v>
      </c>
      <c r="K2" s="128" t="s">
        <v>5119</v>
      </c>
      <c r="L2" s="128" t="s">
        <v>5120</v>
      </c>
      <c r="M2" s="128" t="s">
        <v>5123</v>
      </c>
      <c r="N2" s="129" t="s">
        <v>5122</v>
      </c>
      <c r="P2" s="128" t="s">
        <v>21</v>
      </c>
      <c r="Q2" s="128" t="s">
        <v>5119</v>
      </c>
      <c r="R2" s="128" t="s">
        <v>5124</v>
      </c>
      <c r="S2" s="128" t="s">
        <v>5121</v>
      </c>
      <c r="T2" s="129" t="s">
        <v>5122</v>
      </c>
      <c r="V2" s="130" t="s">
        <v>5098</v>
      </c>
      <c r="W2" s="130" t="s">
        <v>21</v>
      </c>
      <c r="X2" s="130" t="s">
        <v>23</v>
      </c>
      <c r="Y2" s="130" t="s">
        <v>5125</v>
      </c>
      <c r="Z2" s="130" t="s">
        <v>5103</v>
      </c>
      <c r="AB2" s="130" t="s">
        <v>5098</v>
      </c>
      <c r="AC2" s="130" t="s">
        <v>21</v>
      </c>
      <c r="AD2" s="130" t="s">
        <v>23</v>
      </c>
      <c r="AE2" s="130" t="s">
        <v>5099</v>
      </c>
      <c r="AF2" s="130" t="s">
        <v>5100</v>
      </c>
    </row>
    <row r="3" spans="1:32" ht="40.5" x14ac:dyDescent="0.25">
      <c r="A3" s="131">
        <f ca="1">SUMPRODUCT(PonderadosVigencia[Promedio de avance de ejecución de la vigencia],PonderadosVigencia[Sobre Numero Total de Metas Programadas])</f>
        <v>0.42004060146476108</v>
      </c>
      <c r="B3" s="131">
        <f>SUMPRODUCT(PonderadosCuatrienio[Promedio de avance de ejecución acumulada],PonderadosCuatrienio[Sobre Numero Total de Metas])</f>
        <v>0.56479413102424991</v>
      </c>
      <c r="D3" s="132" t="s">
        <v>104</v>
      </c>
      <c r="E3" s="133" cm="1">
        <f t="array" aca="1" ref="E3" ca="1">SUMPRODUCT(_xlfn._xlws.FILTER(PonderadosVigencia[Promedio de avance de ejecución de la vigencia],PonderadosVigencia[Linea Estrategica]=D3),_xlfn._xlws.FILTER(PonderadosVigencia[Sobre Numero Total de Metas Programadas],PonderadosVigencia[Linea Estrategica]=D3))</f>
        <v>0.26407328370568822</v>
      </c>
      <c r="F3" s="134" cm="1">
        <f t="array" ref="F3">COUNTA(_xlfn._xlws.FILTER(tblPlanIndicativo_2[Codigo Meta],(tblPlanIndicativo_2[Meta Física Esperada 2026]&lt;&gt;0)*(tblPlanIndicativo_2[Línea Estratégica]=D3)))</f>
        <v>154</v>
      </c>
      <c r="G3" s="135">
        <f ca="1">F3/Ponderados!$B$2</f>
        <v>0.45833333333333331</v>
      </c>
      <c r="H3" s="136">
        <f ca="1">E3/G3</f>
        <v>0.57615989172150162</v>
      </c>
      <c r="J3" s="137" t="s">
        <v>112</v>
      </c>
      <c r="K3" s="133" cm="1">
        <f t="array" aca="1" ref="K3" ca="1">SUMPRODUCT(_xlfn._xlws.FILTER(PonderadosVigencia[Promedio de avance de ejecución de la vigencia],PonderadosVigencia[Sector PDD]=J3),_xlfn._xlws.FILTER(PonderadosVigencia[Sobre Numero Total de Metas Programadas],PonderadosVigencia[Sector PDD]=J3))</f>
        <v>4.9641628199735915E-2</v>
      </c>
      <c r="L3" s="134" cm="1">
        <f t="array" aca="1" ref="L3" ca="1">COUNTA(_xlfn._xlws.FILTER(tblPlanIndicativo_2[Codigo Meta],(INDIRECT(Ponderados!$B$101)&lt;&gt;0)*(tblPlanIndicativo_2[Sector PDD]=J3)))</f>
        <v>28</v>
      </c>
      <c r="M3" s="135">
        <f ca="1">L3/Ponderados!$B$2</f>
        <v>8.3333333333333329E-2</v>
      </c>
      <c r="N3" s="136">
        <f ca="1">K3/M3</f>
        <v>0.59569953839683099</v>
      </c>
      <c r="P3" s="137" t="s">
        <v>112</v>
      </c>
      <c r="Q3" s="133" cm="1">
        <f t="array" ref="Q3">SUMPRODUCT(_xlfn._xlws.FILTER(PonderadosCuatrienio[Promedio de avance de ejecución acumulada],PonderadosCuatrienio[Sector PDD]=P3),_xlfn._xlws.FILTER(PonderadosCuatrienio[Sobre Numero Total de Metas],PonderadosCuatrienio[Sector PDD]=P3))</f>
        <v>5.218158455783372E-2</v>
      </c>
      <c r="R3" s="134" cm="1">
        <f t="array" ref="R3">COUNTA(_xlfn._xlws.FILTER(tblPlanIndicativo_2[Codigo Meta],tblPlanIndicativo_2[Sector PDD]=J3))</f>
        <v>34</v>
      </c>
      <c r="S3" s="135">
        <f>R3/Ponderados!$B$1</f>
        <v>7.2649572649572655E-2</v>
      </c>
      <c r="T3" s="136">
        <f>Q3/S3</f>
        <v>0.71826416391371117</v>
      </c>
      <c r="V3" s="138" t="s">
        <v>104</v>
      </c>
      <c r="W3" s="139" t="s">
        <v>112</v>
      </c>
      <c r="X3" s="138" t="s">
        <v>114</v>
      </c>
      <c r="Y3" s="140" cm="1">
        <f t="array" aca="1" ref="Y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3" s="141">
        <f>IFERROR(AVERAGEIFS(tblPlanIndicativo_2[PORCENTAJE DE EJECUCIÓN 2026],tblPlanIndicativo_2[Programa PDD],AvanceVigenciaProgramas[[#This Row],[Programa PDD]],tblPlanIndicativo_2[Meta Física Esperada 2026],"&lt;&gt;0"),0)</f>
        <v>1</v>
      </c>
      <c r="AB3" s="138" t="s">
        <v>104</v>
      </c>
      <c r="AC3" s="139" t="s">
        <v>112</v>
      </c>
      <c r="AD3" s="138" t="s">
        <v>114</v>
      </c>
      <c r="AE3" s="140">
        <f>COUNTIF(tblPlanIndicativo_2[Programa PDD],AD3)</f>
        <v>3</v>
      </c>
      <c r="AF3" s="141">
        <f>IFERROR(AVERAGEIF(tblPlanIndicativo_2[Programa PDD],AvanceCuatrienioProgramas[[#This Row],[Programa PDD]],tblPlanIndicativo_2[PORCENTAJE DE EJECUCIÓN ACUMULADA]),0)</f>
        <v>1</v>
      </c>
    </row>
    <row r="4" spans="1:32" ht="40.5" x14ac:dyDescent="0.25">
      <c r="A4" s="142">
        <f ca="1">1-A3</f>
        <v>0.57995939853523892</v>
      </c>
      <c r="B4" s="142">
        <f>1-B3</f>
        <v>0.43520586897575009</v>
      </c>
      <c r="D4" s="132" t="s">
        <v>2299</v>
      </c>
      <c r="E4" s="133" cm="1">
        <f t="array" aca="1" ref="E4" ca="1">SUMPRODUCT(_xlfn._xlws.FILTER(PonderadosVigencia[Promedio de avance de ejecución de la vigencia],PonderadosVigencia[Linea Estrategica]=D4),_xlfn._xlws.FILTER(PonderadosVigencia[Sobre Numero Total de Metas Programadas],PonderadosVigencia[Linea Estrategica]=D4))</f>
        <v>1.4708333333333334E-2</v>
      </c>
      <c r="F4" s="134" cm="1">
        <f t="array" ref="F4">COUNTA(_xlfn._xlws.FILTER(tblPlanIndicativo_2[Codigo Meta],(tblPlanIndicativo_2[Meta Física Esperada 2026]&lt;&gt;0)*(tblPlanIndicativo_2[Línea Estratégica]=D4)))</f>
        <v>40</v>
      </c>
      <c r="G4" s="135">
        <f ca="1">F4/Ponderados!$B$2</f>
        <v>0.11904761904761904</v>
      </c>
      <c r="H4" s="136">
        <f t="shared" ref="H4:H7" ca="1" si="0">E4/G4</f>
        <v>0.12355000000000001</v>
      </c>
      <c r="J4" s="143" t="s">
        <v>556</v>
      </c>
      <c r="K4" s="133" cm="1">
        <f t="array" aca="1" ref="K4" ca="1">SUMPRODUCT(_xlfn._xlws.FILTER(PonderadosVigencia[Promedio de avance de ejecución de la vigencia],PonderadosVigencia[Sector PDD]=J4),_xlfn._xlws.FILTER(PonderadosVigencia[Sobre Numero Total de Metas Programadas],PonderadosVigencia[Sector PDD]=J4))</f>
        <v>5.0741179315476191E-2</v>
      </c>
      <c r="L4" s="134" cm="1">
        <f t="array" aca="1" ref="L4" ca="1">COUNTA(_xlfn._xlws.FILTER(tblPlanIndicativo_2[Codigo Meta],(INDIRECT(Ponderados!$B$101)&lt;&gt;0)*(tblPlanIndicativo_2[Sector PDD]=J4)))</f>
        <v>37</v>
      </c>
      <c r="M4" s="135">
        <f ca="1">L4/Ponderados!$B$2</f>
        <v>0.11011904761904762</v>
      </c>
      <c r="N4" s="136">
        <f t="shared" ref="N4:N26" ca="1" si="1">K4/M4</f>
        <v>0.46078476351351355</v>
      </c>
      <c r="P4" s="143" t="s">
        <v>556</v>
      </c>
      <c r="Q4" s="133" cm="1">
        <f t="array" ref="Q4">SUMPRODUCT(_xlfn._xlws.FILTER(PonderadosCuatrienio[Promedio de avance de ejecución acumulada],PonderadosCuatrienio[Sector PDD]=P4),_xlfn._xlws.FILTER(PonderadosCuatrienio[Sobre Numero Total de Metas],PonderadosCuatrienio[Sector PDD]=P4))</f>
        <v>6.5300189276387186E-2</v>
      </c>
      <c r="R4" s="134" cm="1">
        <f t="array" ref="R4">COUNTA(_xlfn._xlws.FILTER(tblPlanIndicativo_2[Codigo Meta],tblPlanIndicativo_2[Sector PDD]=J4))</f>
        <v>49</v>
      </c>
      <c r="S4" s="135">
        <f>R4/Ponderados!$B$1</f>
        <v>0.1047008547008547</v>
      </c>
      <c r="T4" s="136">
        <f t="shared" ref="T4:T26" si="2">Q4/S4</f>
        <v>0.62368344043569801</v>
      </c>
      <c r="V4" s="132" t="s">
        <v>104</v>
      </c>
      <c r="W4" s="144" t="s">
        <v>112</v>
      </c>
      <c r="X4" s="132" t="s">
        <v>160</v>
      </c>
      <c r="Y4" s="134" cm="1">
        <f t="array" aca="1" ref="Y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4" s="145">
        <f>IFERROR(AVERAGEIFS(tblPlanIndicativo_2[PORCENTAJE DE EJECUCIÓN 2026],tblPlanIndicativo_2[Programa PDD],AvanceVigenciaProgramas[[#This Row],[Programa PDD]],tblPlanIndicativo_2[Meta Física Esperada 2026],"&lt;&gt;0"),0)</f>
        <v>0.41935483870967738</v>
      </c>
      <c r="AB4" s="132" t="s">
        <v>104</v>
      </c>
      <c r="AC4" s="144" t="s">
        <v>112</v>
      </c>
      <c r="AD4" s="132" t="s">
        <v>160</v>
      </c>
      <c r="AE4" s="134">
        <f>COUNTIF(tblPlanIndicativo_2[Programa PDD],AD4)</f>
        <v>5</v>
      </c>
      <c r="AF4" s="145">
        <f>IFERROR(AVERAGEIF(tblPlanIndicativo_2[Programa PDD],AvanceCuatrienioProgramas[[#This Row],[Programa PDD]],tblPlanIndicativo_2[PORCENTAJE DE EJECUCIÓN ACUMULADA]),0)</f>
        <v>0.70539259259259257</v>
      </c>
    </row>
    <row r="5" spans="1:32" ht="27" x14ac:dyDescent="0.25">
      <c r="A5" s="146"/>
      <c r="B5" s="154"/>
      <c r="D5" s="132" t="s">
        <v>2914</v>
      </c>
      <c r="E5" s="133" cm="1">
        <f t="array" aca="1" ref="E5" ca="1">SUMPRODUCT(_xlfn._xlws.FILTER(PonderadosVigencia[Promedio de avance de ejecución de la vigencia],PonderadosVigencia[Linea Estrategica]=D5),_xlfn._xlws.FILTER(PonderadosVigencia[Sobre Numero Total de Metas Programadas],PonderadosVigencia[Linea Estrategica]=D5))</f>
        <v>4.6020889187644506E-2</v>
      </c>
      <c r="F5" s="134" cm="1">
        <f t="array" ref="F5">COUNTA(_xlfn._xlws.FILTER(tblPlanIndicativo_2[Codigo Meta],(tblPlanIndicativo_2[Meta Física Esperada 2026]&lt;&gt;0)*(tblPlanIndicativo_2[Línea Estratégica]=D5)))</f>
        <v>64</v>
      </c>
      <c r="G5" s="135">
        <f ca="1">F5/Ponderados!$B$2</f>
        <v>0.19047619047619047</v>
      </c>
      <c r="H5" s="136">
        <f t="shared" ca="1" si="0"/>
        <v>0.24160966823513366</v>
      </c>
      <c r="J5" s="143" t="s">
        <v>1163</v>
      </c>
      <c r="K5" s="133" cm="1">
        <f t="array" aca="1" ref="K5" ca="1">SUMPRODUCT(_xlfn._xlws.FILTER(PonderadosVigencia[Promedio de avance de ejecución de la vigencia],PonderadosVigencia[Sector PDD]=J5),_xlfn._xlws.FILTER(PonderadosVigencia[Sobre Numero Total de Metas Programadas],PonderadosVigencia[Sector PDD]=J5))</f>
        <v>0.10416666666666666</v>
      </c>
      <c r="L5" s="134" cm="1">
        <f t="array" aca="1" ref="L5" ca="1">COUNTA(_xlfn._xlws.FILTER(tblPlanIndicativo_2[Codigo Meta],(INDIRECT(Ponderados!$B$101)&lt;&gt;0)*(tblPlanIndicativo_2[Sector PDD]=J5)))</f>
        <v>44</v>
      </c>
      <c r="M5" s="135">
        <f ca="1">L5/Ponderados!$B$2</f>
        <v>0.13095238095238096</v>
      </c>
      <c r="N5" s="136">
        <f t="shared" ca="1" si="1"/>
        <v>0.7954545454545453</v>
      </c>
      <c r="P5" s="143" t="s">
        <v>1163</v>
      </c>
      <c r="Q5" s="133" cm="1">
        <f t="array" ref="Q5">SUMPRODUCT(_xlfn._xlws.FILTER(PonderadosCuatrienio[Promedio de avance de ejecución acumulada],PonderadosCuatrienio[Sector PDD]=P5),_xlfn._xlws.FILTER(PonderadosCuatrienio[Sobre Numero Total de Metas],PonderadosCuatrienio[Sector PDD]=P5))</f>
        <v>0.10405535968660967</v>
      </c>
      <c r="R5" s="134" cm="1">
        <f t="array" ref="R5">COUNTA(_xlfn._xlws.FILTER(tblPlanIndicativo_2[Codigo Meta],tblPlanIndicativo_2[Sector PDD]=J5))</f>
        <v>61</v>
      </c>
      <c r="S5" s="135">
        <f>R5/Ponderados!$B$1</f>
        <v>0.13034188034188035</v>
      </c>
      <c r="T5" s="136">
        <f t="shared" si="2"/>
        <v>0.79832636612021846</v>
      </c>
      <c r="V5" s="132" t="s">
        <v>104</v>
      </c>
      <c r="W5" s="144" t="s">
        <v>112</v>
      </c>
      <c r="X5" s="132" t="s">
        <v>200</v>
      </c>
      <c r="Y5" s="134" cm="1">
        <f t="array" aca="1" ref="Y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5" s="145">
        <f>IFERROR(AVERAGEIFS(tblPlanIndicativo_2[PORCENTAJE DE EJECUCIÓN 2026],tblPlanIndicativo_2[Programa PDD],AvanceVigenciaProgramas[[#This Row],[Programa PDD]],tblPlanIndicativo_2[Meta Física Esperada 2026],"&lt;&gt;0"),0)</f>
        <v>0.68269230769230771</v>
      </c>
      <c r="AB5" s="132" t="s">
        <v>104</v>
      </c>
      <c r="AC5" s="144" t="s">
        <v>112</v>
      </c>
      <c r="AD5" s="132" t="s">
        <v>200</v>
      </c>
      <c r="AE5" s="134">
        <f>COUNTIF(tblPlanIndicativo_2[Programa PDD],AD5)</f>
        <v>4</v>
      </c>
      <c r="AF5" s="145">
        <f>IFERROR(AVERAGEIF(tblPlanIndicativo_2[Programa PDD],AvanceCuatrienioProgramas[[#This Row],[Programa PDD]],tblPlanIndicativo_2[PORCENTAJE DE EJECUCIÓN ACUMULADA]),0)</f>
        <v>0.75</v>
      </c>
    </row>
    <row r="6" spans="1:32" ht="27" x14ac:dyDescent="0.25">
      <c r="B6" s="146"/>
      <c r="D6" s="132" t="s">
        <v>4054</v>
      </c>
      <c r="E6" s="133" cm="1">
        <f t="array" aca="1" ref="E6" ca="1">SUMPRODUCT(_xlfn._xlws.FILTER(PonderadosVigencia[Promedio de avance de ejecución de la vigencia],PonderadosVigencia[Linea Estrategica]=D6),_xlfn._xlws.FILTER(PonderadosVigencia[Sobre Numero Total de Metas Programadas],PonderadosVigencia[Linea Estrategica]=D6))</f>
        <v>6.2499999999999986E-2</v>
      </c>
      <c r="F6" s="134" cm="1">
        <f t="array" ref="F6">COUNTA(_xlfn._xlws.FILTER(tblPlanIndicativo_2[Codigo Meta],(tblPlanIndicativo_2[Meta Física Esperada 2026]&lt;&gt;0)*(tblPlanIndicativo_2[Línea Estratégica]=D6)))</f>
        <v>46</v>
      </c>
      <c r="G6" s="135">
        <f ca="1">F6/Ponderados!$B$2</f>
        <v>0.13690476190476192</v>
      </c>
      <c r="H6" s="136">
        <f t="shared" ca="1" si="0"/>
        <v>0.45652173913043465</v>
      </c>
      <c r="J6" s="143" t="s">
        <v>1637</v>
      </c>
      <c r="K6" s="133" cm="1">
        <f t="array" aca="1" ref="K6" ca="1">SUMPRODUCT(_xlfn._xlws.FILTER(PonderadosVigencia[Promedio de avance de ejecución de la vigencia],PonderadosVigencia[Sector PDD]=J6),_xlfn._xlws.FILTER(PonderadosVigencia[Sobre Numero Total de Metas Programadas],PonderadosVigencia[Sector PDD]=J6))</f>
        <v>2.976190476190476E-2</v>
      </c>
      <c r="L6" s="134" cm="1">
        <f t="array" aca="1" ref="L6" ca="1">COUNTA(_xlfn._xlws.FILTER(tblPlanIndicativo_2[Codigo Meta],(INDIRECT(Ponderados!$B$101)&lt;&gt;0)*(tblPlanIndicativo_2[Sector PDD]=J6)))</f>
        <v>13</v>
      </c>
      <c r="M6" s="135">
        <f ca="1">L6/Ponderados!$B$2</f>
        <v>3.8690476190476192E-2</v>
      </c>
      <c r="N6" s="136">
        <f t="shared" ca="1" si="1"/>
        <v>0.76923076923076916</v>
      </c>
      <c r="P6" s="143" t="s">
        <v>1637</v>
      </c>
      <c r="Q6" s="133" cm="1">
        <f t="array" ref="Q6">SUMPRODUCT(_xlfn._xlws.FILTER(PonderadosCuatrienio[Promedio de avance de ejecución acumulada],PonderadosCuatrienio[Sector PDD]=P6),_xlfn._xlws.FILTER(PonderadosCuatrienio[Sobre Numero Total de Metas],PonderadosCuatrienio[Sector PDD]=P6))</f>
        <v>3.4944800569800566E-2</v>
      </c>
      <c r="R6" s="134" cm="1">
        <f t="array" ref="R6">COUNTA(_xlfn._xlws.FILTER(tblPlanIndicativo_2[Codigo Meta],tblPlanIndicativo_2[Sector PDD]=J6))</f>
        <v>21</v>
      </c>
      <c r="S6" s="135">
        <f>R6/Ponderados!$B$1</f>
        <v>4.4871794871794872E-2</v>
      </c>
      <c r="T6" s="136">
        <f t="shared" si="2"/>
        <v>0.77876984126984117</v>
      </c>
      <c r="V6" s="132" t="s">
        <v>104</v>
      </c>
      <c r="W6" s="144" t="s">
        <v>112</v>
      </c>
      <c r="X6" s="132" t="s">
        <v>302</v>
      </c>
      <c r="Y6" s="134" cm="1">
        <f t="array" aca="1" ref="Y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6" s="145">
        <f>IFERROR(AVERAGEIFS(tblPlanIndicativo_2[PORCENTAJE DE EJECUCIÓN 2026],tblPlanIndicativo_2[Programa PDD],AvanceVigenciaProgramas[[#This Row],[Programa PDD]],tblPlanIndicativo_2[Meta Física Esperada 2026],"&lt;&gt;0"),0)</f>
        <v>0.66666666666666663</v>
      </c>
      <c r="AB6" s="132" t="s">
        <v>104</v>
      </c>
      <c r="AC6" s="144" t="s">
        <v>112</v>
      </c>
      <c r="AD6" s="132" t="s">
        <v>302</v>
      </c>
      <c r="AE6" s="134">
        <f>COUNTIF(tblPlanIndicativo_2[Programa PDD],AD6)</f>
        <v>3</v>
      </c>
      <c r="AF6" s="145">
        <f>IFERROR(AVERAGEIF(tblPlanIndicativo_2[Programa PDD],AvanceCuatrienioProgramas[[#This Row],[Programa PDD]],tblPlanIndicativo_2[PORCENTAJE DE EJECUCIÓN ACUMULADA]),0)</f>
        <v>0.62430555555555556</v>
      </c>
    </row>
    <row r="7" spans="1:32" ht="27" x14ac:dyDescent="0.25">
      <c r="D7" s="147" t="s">
        <v>4705</v>
      </c>
      <c r="E7" s="148" cm="1">
        <f t="array" aca="1" ref="E7" ca="1">SUMPRODUCT(_xlfn._xlws.FILTER(PonderadosVigencia[Promedio de avance de ejecución de la vigencia],PonderadosVigencia[Linea Estrategica]=D7),_xlfn._xlws.FILTER(PonderadosVigencia[Sobre Numero Total de Metas Programadas],PonderadosVigencia[Linea Estrategica]=D7))</f>
        <v>3.2738095238095233E-2</v>
      </c>
      <c r="F7" s="149" cm="1">
        <f t="array" ref="F7">COUNTA(_xlfn._xlws.FILTER(tblPlanIndicativo_2[Codigo Meta],(tblPlanIndicativo_2[Meta Física Esperada 2026]&lt;&gt;0)*(tblPlanIndicativo_2[Línea Estratégica]=D7)))</f>
        <v>32</v>
      </c>
      <c r="G7" s="150">
        <f ca="1">F7/Ponderados!$B$2</f>
        <v>9.5238095238095233E-2</v>
      </c>
      <c r="H7" s="151">
        <f t="shared" ca="1" si="0"/>
        <v>0.34374999999999994</v>
      </c>
      <c r="J7" s="143" t="s">
        <v>1880</v>
      </c>
      <c r="K7" s="133" cm="1">
        <f t="array" aca="1" ref="K7" ca="1">SUMPRODUCT(_xlfn._xlws.FILTER(PonderadosVigencia[Promedio de avance de ejecución de la vigencia],PonderadosVigencia[Sector PDD]=J7),_xlfn._xlws.FILTER(PonderadosVigencia[Sobre Numero Total de Metas Programadas],PonderadosVigencia[Sector PDD]=J7))</f>
        <v>2.3809523809523808E-2</v>
      </c>
      <c r="L7" s="134" cm="1">
        <f t="array" aca="1" ref="L7" ca="1">COUNTA(_xlfn._xlws.FILTER(tblPlanIndicativo_2[Codigo Meta],(INDIRECT(Ponderados!$B$101)&lt;&gt;0)*(tblPlanIndicativo_2[Sector PDD]=J7)))</f>
        <v>29</v>
      </c>
      <c r="M7" s="135">
        <f ca="1">L7/Ponderados!$B$2</f>
        <v>8.6309523809523808E-2</v>
      </c>
      <c r="N7" s="136">
        <f t="shared" ca="1" si="1"/>
        <v>0.27586206896551724</v>
      </c>
      <c r="P7" s="143" t="s">
        <v>1880</v>
      </c>
      <c r="Q7" s="133" cm="1">
        <f t="array" ref="Q7">SUMPRODUCT(_xlfn._xlws.FILTER(PonderadosCuatrienio[Promedio de avance de ejecución acumulada],PonderadosCuatrienio[Sector PDD]=P7),_xlfn._xlws.FILTER(PonderadosCuatrienio[Sobre Numero Total de Metas],PonderadosCuatrienio[Sector PDD]=P7))</f>
        <v>2.5953818481412306E-2</v>
      </c>
      <c r="R7" s="134" cm="1">
        <f t="array" ref="R7">COUNTA(_xlfn._xlws.FILTER(tblPlanIndicativo_2[Codigo Meta],tblPlanIndicativo_2[Sector PDD]=J7))</f>
        <v>34</v>
      </c>
      <c r="S7" s="135">
        <f>R7/Ponderados!$B$1</f>
        <v>7.2649572649572655E-2</v>
      </c>
      <c r="T7" s="136">
        <f t="shared" si="2"/>
        <v>0.35724667792061643</v>
      </c>
      <c r="V7" s="132" t="s">
        <v>104</v>
      </c>
      <c r="W7" s="144" t="s">
        <v>112</v>
      </c>
      <c r="X7" s="132" t="s">
        <v>342</v>
      </c>
      <c r="Y7" s="134" cm="1">
        <f t="array" aca="1" ref="Y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7" s="145">
        <f>IFERROR(AVERAGEIFS(tblPlanIndicativo_2[PORCENTAJE DE EJECUCIÓN 2026],tblPlanIndicativo_2[Programa PDD],AvanceVigenciaProgramas[[#This Row],[Programa PDD]],tblPlanIndicativo_2[Meta Física Esperada 2026],"&lt;&gt;0"),0)</f>
        <v>0.84062499999999996</v>
      </c>
      <c r="AB7" s="132" t="s">
        <v>104</v>
      </c>
      <c r="AC7" s="144" t="s">
        <v>112</v>
      </c>
      <c r="AD7" s="132" t="s">
        <v>342</v>
      </c>
      <c r="AE7" s="134">
        <f>COUNTIF(tblPlanIndicativo_2[Programa PDD],AD7)</f>
        <v>3</v>
      </c>
      <c r="AF7" s="145">
        <f>IFERROR(AVERAGEIF(tblPlanIndicativo_2[Programa PDD],AvanceCuatrienioProgramas[[#This Row],[Programa PDD]],tblPlanIndicativo_2[PORCENTAJE DE EJECUCIÓN ACUMULADA]),0)</f>
        <v>1</v>
      </c>
    </row>
    <row r="8" spans="1:32" ht="40.5" x14ac:dyDescent="0.25">
      <c r="A8" s="146"/>
      <c r="B8" s="146"/>
      <c r="D8" s="152" t="s">
        <v>5126</v>
      </c>
      <c r="E8" s="153">
        <f ca="1">SUM(E3:E7)</f>
        <v>0.4200406014647613</v>
      </c>
      <c r="F8" s="146"/>
      <c r="G8" s="146"/>
      <c r="H8" s="154"/>
      <c r="J8" s="143" t="s">
        <v>2259</v>
      </c>
      <c r="K8" s="133" cm="1">
        <f t="array" aca="1" ref="K8" ca="1">SUMPRODUCT(_xlfn._xlws.FILTER(PonderadosVigencia[Promedio de avance de ejecución de la vigencia],PonderadosVigencia[Sector PDD]=J8),_xlfn._xlws.FILTER(PonderadosVigencia[Sobre Numero Total de Metas Programadas],PonderadosVigencia[Sector PDD]=J8))</f>
        <v>5.9523809523809521E-3</v>
      </c>
      <c r="L8" s="134" cm="1">
        <f t="array" aca="1" ref="L8" ca="1">COUNTA(_xlfn._xlws.FILTER(tblPlanIndicativo_2[Codigo Meta],(INDIRECT(Ponderados!$B$101)&lt;&gt;0)*(tblPlanIndicativo_2[Sector PDD]=J8)))</f>
        <v>3</v>
      </c>
      <c r="M8" s="135">
        <f ca="1">L8/Ponderados!$B$2</f>
        <v>8.9285714285714281E-3</v>
      </c>
      <c r="N8" s="136">
        <f t="shared" ca="1" si="1"/>
        <v>0.66666666666666663</v>
      </c>
      <c r="P8" s="143" t="s">
        <v>2259</v>
      </c>
      <c r="Q8" s="133" cm="1">
        <f t="array" ref="Q8">SUMPRODUCT(_xlfn._xlws.FILTER(PonderadosCuatrienio[Promedio de avance de ejecución acumulada],PonderadosCuatrienio[Sector PDD]=P8),_xlfn._xlws.FILTER(PonderadosCuatrienio[Sobre Numero Total de Metas],PonderadosCuatrienio[Sector PDD]=P8))</f>
        <v>5.8725071225071215E-3</v>
      </c>
      <c r="R8" s="134" cm="1">
        <f t="array" ref="R8">COUNTA(_xlfn._xlws.FILTER(tblPlanIndicativo_2[Codigo Meta],tblPlanIndicativo_2[Sector PDD]=J8))</f>
        <v>3</v>
      </c>
      <c r="S8" s="135">
        <f>R8/Ponderados!$B$1</f>
        <v>6.41025641025641E-3</v>
      </c>
      <c r="T8" s="136">
        <f t="shared" si="2"/>
        <v>0.91611111111111099</v>
      </c>
      <c r="V8" s="132" t="s">
        <v>104</v>
      </c>
      <c r="W8" s="144" t="s">
        <v>112</v>
      </c>
      <c r="X8" s="132" t="s">
        <v>375</v>
      </c>
      <c r="Y8" s="134" cm="1">
        <f t="array" aca="1" ref="Y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9</v>
      </c>
      <c r="Z8" s="145">
        <f>IFERROR(AVERAGEIFS(tblPlanIndicativo_2[PORCENTAJE DE EJECUCIÓN 2026],tblPlanIndicativo_2[Programa PDD],AvanceVigenciaProgramas[[#This Row],[Programa PDD]],tblPlanIndicativo_2[Meta Física Esperada 2026],"&lt;&gt;0"),0)</f>
        <v>0.4634215167548501</v>
      </c>
      <c r="AB8" s="132" t="s">
        <v>104</v>
      </c>
      <c r="AC8" s="144" t="s">
        <v>112</v>
      </c>
      <c r="AD8" s="132" t="s">
        <v>375</v>
      </c>
      <c r="AE8" s="134">
        <f>COUNTIF(tblPlanIndicativo_2[Programa PDD],AD8)</f>
        <v>9</v>
      </c>
      <c r="AF8" s="145">
        <f>IFERROR(AVERAGEIF(tblPlanIndicativo_2[Programa PDD],AvanceCuatrienioProgramas[[#This Row],[Programa PDD]],tblPlanIndicativo_2[PORCENTAJE DE EJECUCIÓN ACUMULADA]),0)</f>
        <v>0.65913478383862911</v>
      </c>
    </row>
    <row r="9" spans="1:32" ht="27" x14ac:dyDescent="0.25">
      <c r="A9" s="146"/>
      <c r="B9" s="146"/>
      <c r="D9" s="146"/>
      <c r="E9" s="146"/>
      <c r="F9" s="146"/>
      <c r="G9" s="146"/>
      <c r="H9" s="146"/>
      <c r="J9" s="143" t="s">
        <v>2304</v>
      </c>
      <c r="K9" s="133" cm="1">
        <f t="array" aca="1" ref="K9" ca="1">SUMPRODUCT(_xlfn._xlws.FILTER(PonderadosVigencia[Promedio de avance de ejecución de la vigencia],PonderadosVigencia[Sector PDD]=J9),_xlfn._xlws.FILTER(PonderadosVigencia[Sobre Numero Total de Metas Programadas],PonderadosVigencia[Sector PDD]=J9))</f>
        <v>0</v>
      </c>
      <c r="L9" s="134" cm="1">
        <f t="array" aca="1" ref="L9" ca="1">COUNTA(_xlfn._xlws.FILTER(tblPlanIndicativo_2[Codigo Meta],(INDIRECT(Ponderados!$B$101)&lt;&gt;0)*(tblPlanIndicativo_2[Sector PDD]=J9)))</f>
        <v>4</v>
      </c>
      <c r="M9" s="135">
        <f ca="1">L9/Ponderados!$B$2</f>
        <v>1.1904761904761904E-2</v>
      </c>
      <c r="N9" s="136">
        <f t="shared" ca="1" si="1"/>
        <v>0</v>
      </c>
      <c r="P9" s="143" t="s">
        <v>2304</v>
      </c>
      <c r="Q9" s="133" cm="1">
        <f t="array" ref="Q9">SUMPRODUCT(_xlfn._xlws.FILTER(PonderadosCuatrienio[Promedio de avance de ejecución acumulada],PonderadosCuatrienio[Sector PDD]=P9),_xlfn._xlws.FILTER(PonderadosCuatrienio[Sobre Numero Total de Metas],PonderadosCuatrienio[Sector PDD]=P9))</f>
        <v>1.1607905982905984E-2</v>
      </c>
      <c r="R9" s="134" cm="1">
        <f t="array" ref="R9">COUNTA(_xlfn._xlws.FILTER(tblPlanIndicativo_2[Codigo Meta],tblPlanIndicativo_2[Sector PDD]=J9))</f>
        <v>9</v>
      </c>
      <c r="S9" s="135">
        <f>R9/Ponderados!$B$1</f>
        <v>1.9230769230769232E-2</v>
      </c>
      <c r="T9" s="136">
        <f t="shared" si="2"/>
        <v>0.6036111111111111</v>
      </c>
      <c r="V9" s="132" t="s">
        <v>104</v>
      </c>
      <c r="W9" s="144" t="s">
        <v>112</v>
      </c>
      <c r="X9" s="132" t="s">
        <v>485</v>
      </c>
      <c r="Y9" s="134" cm="1">
        <f t="array" aca="1" ref="Y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9" s="145">
        <f>IFERROR(AVERAGEIFS(tblPlanIndicativo_2[PORCENTAJE DE EJECUCIÓN 2026],tblPlanIndicativo_2[Programa PDD],AvanceVigenciaProgramas[[#This Row],[Programa PDD]],tblPlanIndicativo_2[Meta Física Esperada 2026],"&lt;&gt;0"),0)</f>
        <v>0.5</v>
      </c>
      <c r="AB9" s="132" t="s">
        <v>104</v>
      </c>
      <c r="AC9" s="144" t="s">
        <v>112</v>
      </c>
      <c r="AD9" s="132" t="s">
        <v>485</v>
      </c>
      <c r="AE9" s="134">
        <f>COUNTIF(tblPlanIndicativo_2[Programa PDD],AD9)</f>
        <v>4</v>
      </c>
      <c r="AF9" s="145">
        <f>IFERROR(AVERAGEIF(tblPlanIndicativo_2[Programa PDD],AvanceCuatrienioProgramas[[#This Row],[Programa PDD]],tblPlanIndicativo_2[PORCENTAJE DE EJECUCIÓN ACUMULADA]),0)</f>
        <v>0.77222222222222214</v>
      </c>
    </row>
    <row r="10" spans="1:32" ht="18" customHeight="1" x14ac:dyDescent="0.25">
      <c r="A10" s="155"/>
      <c r="B10" s="146"/>
      <c r="D10" s="190" t="str">
        <f>"AVANCE CUATRIENIO "&amp;B1&amp;" LINEA ESTRATEGICA"</f>
        <v>AVANCE CUATRIENIO 2026 LINEA ESTRATEGICA</v>
      </c>
      <c r="E10" s="190"/>
      <c r="F10" s="190"/>
      <c r="G10" s="190"/>
      <c r="H10" s="190"/>
      <c r="J10" s="143" t="s">
        <v>2401</v>
      </c>
      <c r="K10" s="133" cm="1">
        <f t="array" aca="1" ref="K10" ca="1">SUMPRODUCT(_xlfn._xlws.FILTER(PonderadosVigencia[Promedio de avance de ejecución de la vigencia],PonderadosVigencia[Sector PDD]=J10),_xlfn._xlws.FILTER(PonderadosVigencia[Sobre Numero Total de Metas Programadas],PonderadosVigencia[Sector PDD]=J10))</f>
        <v>5.9523809523809521E-3</v>
      </c>
      <c r="L10" s="134" cm="1">
        <f t="array" aca="1" ref="L10" ca="1">COUNTA(_xlfn._xlws.FILTER(tblPlanIndicativo_2[Codigo Meta],(INDIRECT(Ponderados!$B$101)&lt;&gt;0)*(tblPlanIndicativo_2[Sector PDD]=J10)))</f>
        <v>9</v>
      </c>
      <c r="M10" s="135">
        <f ca="1">L10/Ponderados!$B$2</f>
        <v>2.6785714285714284E-2</v>
      </c>
      <c r="N10" s="136">
        <f t="shared" ca="1" si="1"/>
        <v>0.22222222222222221</v>
      </c>
      <c r="P10" s="143" t="s">
        <v>2401</v>
      </c>
      <c r="Q10" s="133" cm="1">
        <f t="array" ref="Q10">SUMPRODUCT(_xlfn._xlws.FILTER(PonderadosCuatrienio[Promedio de avance de ejecución acumulada],PonderadosCuatrienio[Sector PDD]=P10),_xlfn._xlws.FILTER(PonderadosCuatrienio[Sobre Numero Total de Metas],PonderadosCuatrienio[Sector PDD]=P10))</f>
        <v>9.9715099715099714E-3</v>
      </c>
      <c r="R10" s="134" cm="1">
        <f t="array" ref="R10">COUNTA(_xlfn._xlws.FILTER(tblPlanIndicativo_2[Codigo Meta],tblPlanIndicativo_2[Sector PDD]=J10))</f>
        <v>10</v>
      </c>
      <c r="S10" s="135">
        <f>R10/Ponderados!$B$1</f>
        <v>2.1367521367521368E-2</v>
      </c>
      <c r="T10" s="136">
        <f t="shared" si="2"/>
        <v>0.46666666666666667</v>
      </c>
      <c r="V10" s="132" t="s">
        <v>104</v>
      </c>
      <c r="W10" s="144" t="s">
        <v>112</v>
      </c>
      <c r="X10" s="132" t="s">
        <v>524</v>
      </c>
      <c r="Y10" s="134" cm="1">
        <f t="array" aca="1" ref="Y1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10" s="145">
        <f>IFERROR(AVERAGEIFS(tblPlanIndicativo_2[PORCENTAJE DE EJECUCIÓN 2026],tblPlanIndicativo_2[Programa PDD],AvanceVigenciaProgramas[[#This Row],[Programa PDD]],tblPlanIndicativo_2[Meta Física Esperada 2026],"&lt;&gt;0"),0)</f>
        <v>0</v>
      </c>
      <c r="AB10" s="132" t="s">
        <v>104</v>
      </c>
      <c r="AC10" s="144" t="s">
        <v>112</v>
      </c>
      <c r="AD10" s="132" t="s">
        <v>524</v>
      </c>
      <c r="AE10" s="134">
        <f>COUNTIF(tblPlanIndicativo_2[Programa PDD],AD10)</f>
        <v>3</v>
      </c>
      <c r="AF10" s="145">
        <f>IFERROR(AVERAGEIF(tblPlanIndicativo_2[Programa PDD],AvanceCuatrienioProgramas[[#This Row],[Programa PDD]],tblPlanIndicativo_2[PORCENTAJE DE EJECUCIÓN ACUMULADA]),0)</f>
        <v>0.33333333333333331</v>
      </c>
    </row>
    <row r="11" spans="1:32" ht="40.5" x14ac:dyDescent="0.25">
      <c r="D11" s="127" t="s">
        <v>5098</v>
      </c>
      <c r="E11" s="128" t="s">
        <v>5119</v>
      </c>
      <c r="F11" s="128" t="s">
        <v>5124</v>
      </c>
      <c r="G11" s="128" t="s">
        <v>5121</v>
      </c>
      <c r="H11" s="129" t="s">
        <v>5122</v>
      </c>
      <c r="J11" s="143" t="s">
        <v>2490</v>
      </c>
      <c r="K11" s="133" cm="1">
        <f t="array" aca="1" ref="K11" ca="1">SUMPRODUCT(_xlfn._xlws.FILTER(PonderadosVigencia[Promedio de avance de ejecución de la vigencia],PonderadosVigencia[Sector PDD]=J11),_xlfn._xlws.FILTER(PonderadosVigencia[Sobre Numero Total de Metas Programadas],PonderadosVigencia[Sector PDD]=J11))</f>
        <v>2.708333333333333E-3</v>
      </c>
      <c r="L11" s="134" cm="1">
        <f t="array" aca="1" ref="L11" ca="1">COUNTA(_xlfn._xlws.FILTER(tblPlanIndicativo_2[Codigo Meta],(INDIRECT(Ponderados!$B$101)&lt;&gt;0)*(tblPlanIndicativo_2[Sector PDD]=J11)))</f>
        <v>4</v>
      </c>
      <c r="M11" s="135">
        <f ca="1">L11/Ponderados!$B$2</f>
        <v>1.1904761904761904E-2</v>
      </c>
      <c r="N11" s="136">
        <f t="shared" ca="1" si="1"/>
        <v>0.22749999999999998</v>
      </c>
      <c r="P11" s="143" t="s">
        <v>2490</v>
      </c>
      <c r="Q11" s="133" cm="1">
        <f t="array" ref="Q11">SUMPRODUCT(_xlfn._xlws.FILTER(PonderadosCuatrienio[Promedio de avance de ejecución acumulada],PonderadosCuatrienio[Sector PDD]=P11),_xlfn._xlws.FILTER(PonderadosCuatrienio[Sobre Numero Total de Metas],PonderadosCuatrienio[Sector PDD]=P11))</f>
        <v>6.4480056980056981E-3</v>
      </c>
      <c r="R11" s="134" cm="1">
        <f t="array" ref="R11">COUNTA(_xlfn._xlws.FILTER(tblPlanIndicativo_2[Codigo Meta],tblPlanIndicativo_2[Sector PDD]=J11))</f>
        <v>5</v>
      </c>
      <c r="S11" s="135">
        <f>R11/Ponderados!$B$1</f>
        <v>1.0683760683760684E-2</v>
      </c>
      <c r="T11" s="136">
        <f t="shared" si="2"/>
        <v>0.60353333333333337</v>
      </c>
      <c r="V11" s="132" t="s">
        <v>104</v>
      </c>
      <c r="W11" s="144" t="s">
        <v>556</v>
      </c>
      <c r="X11" s="132" t="s">
        <v>557</v>
      </c>
      <c r="Y11" s="134" cm="1">
        <f t="array" aca="1" ref="Y1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32</v>
      </c>
      <c r="Z11" s="145">
        <f>IFERROR(AVERAGEIFS(tblPlanIndicativo_2[PORCENTAJE DE EJECUCIÓN 2026],tblPlanIndicativo_2[Programa PDD],AvanceVigenciaProgramas[[#This Row],[Programa PDD]],tblPlanIndicativo_2[Meta Física Esperada 2026],"&lt;&gt;0"),0)</f>
        <v>0.47028238281250001</v>
      </c>
      <c r="AB11" s="132" t="s">
        <v>104</v>
      </c>
      <c r="AC11" s="144" t="s">
        <v>556</v>
      </c>
      <c r="AD11" s="132" t="s">
        <v>557</v>
      </c>
      <c r="AE11" s="134">
        <f>COUNTIF(tblPlanIndicativo_2[Programa PDD],AD11)</f>
        <v>40</v>
      </c>
      <c r="AF11" s="145">
        <f>IFERROR(AVERAGEIF(tblPlanIndicativo_2[Programa PDD],AvanceCuatrienioProgramas[[#This Row],[Programa PDD]],tblPlanIndicativo_2[PORCENTAJE DE EJECUCIÓN ACUMULADA]),0)</f>
        <v>0.70052015104166665</v>
      </c>
    </row>
    <row r="12" spans="1:32" ht="40.5" x14ac:dyDescent="0.25">
      <c r="D12" s="132" t="s">
        <v>104</v>
      </c>
      <c r="E12" s="133" cm="1">
        <f t="array" ref="E12">SUMPRODUCT(_xlfn._xlws.FILTER(PonderadosCuatrienio[Promedio de avance de ejecución acumulada],PonderadosCuatrienio[Linea Estrategica]=D12),_xlfn._xlws.FILTER(PonderadosCuatrienio[Sobre Numero Total de Metas],PonderadosCuatrienio[Linea Estrategica]=D12))</f>
        <v>0.28830825969455059</v>
      </c>
      <c r="F12" s="134" cm="1">
        <f t="array" ref="F12">COUNTA(_xlfn._xlws.FILTER(tblPlanIndicativo_2[Codigo Meta],tblPlanIndicativo_2[Línea Estratégica]=D12))</f>
        <v>202</v>
      </c>
      <c r="G12" s="135">
        <f>F12/Ponderados!$B$1</f>
        <v>0.43162393162393164</v>
      </c>
      <c r="H12" s="136">
        <f>E12/G12</f>
        <v>0.66796171057945386</v>
      </c>
      <c r="J12" s="143" t="s">
        <v>2545</v>
      </c>
      <c r="K12" s="133" cm="1">
        <f t="array" aca="1" ref="K12" ca="1">SUMPRODUCT(_xlfn._xlws.FILTER(PonderadosVigencia[Promedio de avance de ejecución de la vigencia],PonderadosVigencia[Sector PDD]=J12),_xlfn._xlws.FILTER(PonderadosVigencia[Sobre Numero Total de Metas Programadas],PonderadosVigencia[Sector PDD]=J12))</f>
        <v>0</v>
      </c>
      <c r="L12" s="134" cm="1">
        <f t="array" aca="1" ref="L12" ca="1">COUNTA(_xlfn._xlws.FILTER(tblPlanIndicativo_2[Codigo Meta],(INDIRECT(Ponderados!$B$101)&lt;&gt;0)*(tblPlanIndicativo_2[Sector PDD]=J12)))</f>
        <v>7</v>
      </c>
      <c r="M12" s="135">
        <f ca="1">L12/Ponderados!$B$2</f>
        <v>2.0833333333333332E-2</v>
      </c>
      <c r="N12" s="136">
        <f t="shared" ca="1" si="1"/>
        <v>0</v>
      </c>
      <c r="P12" s="143" t="s">
        <v>2545</v>
      </c>
      <c r="Q12" s="133" cm="1">
        <f t="array" ref="Q12">SUMPRODUCT(_xlfn._xlws.FILTER(PonderadosCuatrienio[Promedio de avance de ejecución acumulada],PonderadosCuatrienio[Sector PDD]=P12),_xlfn._xlws.FILTER(PonderadosCuatrienio[Sobre Numero Total de Metas],PonderadosCuatrienio[Sector PDD]=P12))</f>
        <v>1.5760683760683764E-2</v>
      </c>
      <c r="R12" s="134" cm="1">
        <f t="array" ref="R12">COUNTA(_xlfn._xlws.FILTER(tblPlanIndicativo_2[Codigo Meta],tblPlanIndicativo_2[Sector PDD]=J12))</f>
        <v>15</v>
      </c>
      <c r="S12" s="135">
        <f>R12/Ponderados!$B$1</f>
        <v>3.2051282051282048E-2</v>
      </c>
      <c r="T12" s="136">
        <f t="shared" si="2"/>
        <v>0.49173333333333347</v>
      </c>
      <c r="V12" s="132" t="s">
        <v>104</v>
      </c>
      <c r="W12" s="144" t="s">
        <v>556</v>
      </c>
      <c r="X12" s="132" t="s">
        <v>1073</v>
      </c>
      <c r="Y12" s="134" cm="1">
        <f t="array" aca="1" ref="Y1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12" s="145">
        <f>IFERROR(AVERAGEIFS(tblPlanIndicativo_2[PORCENTAJE DE EJECUCIÓN 2026],tblPlanIndicativo_2[Programa PDD],AvanceVigenciaProgramas[[#This Row],[Programa PDD]],tblPlanIndicativo_2[Meta Física Esperada 2026],"&lt;&gt;0"),0)</f>
        <v>0.4</v>
      </c>
      <c r="AB12" s="132" t="s">
        <v>104</v>
      </c>
      <c r="AC12" s="144" t="s">
        <v>556</v>
      </c>
      <c r="AD12" s="132" t="s">
        <v>1073</v>
      </c>
      <c r="AE12" s="134">
        <f>COUNTIF(tblPlanIndicativo_2[Programa PDD],AD12)</f>
        <v>9</v>
      </c>
      <c r="AF12" s="145">
        <f>IFERROR(AVERAGEIF(tblPlanIndicativo_2[Programa PDD],AvanceCuatrienioProgramas[[#This Row],[Programa PDD]],tblPlanIndicativo_2[PORCENTAJE DE EJECUCIÓN ACUMULADA]),0)</f>
        <v>0.2821869488536155</v>
      </c>
    </row>
    <row r="13" spans="1:32" ht="40.5" x14ac:dyDescent="0.25">
      <c r="D13" s="132" t="s">
        <v>2299</v>
      </c>
      <c r="E13" s="133" cm="1">
        <f t="array" ref="E13">SUMPRODUCT(_xlfn._xlws.FILTER(PonderadosCuatrienio[Promedio de avance de ejecución acumulada],PonderadosCuatrienio[Linea Estrategica]=D13),_xlfn._xlws.FILTER(PonderadosCuatrienio[Sobre Numero Total de Metas],PonderadosCuatrienio[Linea Estrategica]=D13))</f>
        <v>5.9028916268397034E-2</v>
      </c>
      <c r="F13" s="134" cm="1">
        <f t="array" ref="F13">COUNTA(_xlfn._xlws.FILTER(tblPlanIndicativo_2[Codigo Meta],tblPlanIndicativo_2[Línea Estratégica]=D13))</f>
        <v>58</v>
      </c>
      <c r="G13" s="135">
        <f>F13/Ponderados!$B$1</f>
        <v>0.12393162393162394</v>
      </c>
      <c r="H13" s="136">
        <f t="shared" ref="H13:H16" si="3">E13/G13</f>
        <v>0.47630228988982432</v>
      </c>
      <c r="J13" s="143" t="s">
        <v>2703</v>
      </c>
      <c r="K13" s="133" cm="1">
        <f t="array" aca="1" ref="K13" ca="1">SUMPRODUCT(_xlfn._xlws.FILTER(PonderadosVigencia[Promedio de avance de ejecución de la vigencia],PonderadosVigencia[Sector PDD]=J13),_xlfn._xlws.FILTER(PonderadosVigencia[Sobre Numero Total de Metas Programadas],PonderadosVigencia[Sector PDD]=J13))</f>
        <v>6.0476190476190473E-3</v>
      </c>
      <c r="L13" s="134" cm="1">
        <f t="array" aca="1" ref="L13" ca="1">COUNTA(_xlfn._xlws.FILTER(tblPlanIndicativo_2[Codigo Meta],(INDIRECT(Ponderados!$B$101)&lt;&gt;0)*(tblPlanIndicativo_2[Sector PDD]=J13)))</f>
        <v>16</v>
      </c>
      <c r="M13" s="135">
        <f ca="1">L13/Ponderados!$B$2</f>
        <v>4.7619047619047616E-2</v>
      </c>
      <c r="N13" s="136">
        <f t="shared" ca="1" si="1"/>
        <v>0.127</v>
      </c>
      <c r="P13" s="143" t="s">
        <v>2703</v>
      </c>
      <c r="Q13" s="133" cm="1">
        <f t="array" ref="Q13">SUMPRODUCT(_xlfn._xlws.FILTER(PonderadosCuatrienio[Promedio de avance de ejecución acumulada],PonderadosCuatrienio[Sector PDD]=P13),_xlfn._xlws.FILTER(PonderadosCuatrienio[Sobre Numero Total de Metas],PonderadosCuatrienio[Sector PDD]=P13))</f>
        <v>1.5240810855291626E-2</v>
      </c>
      <c r="R13" s="134" cm="1">
        <f t="array" ref="R13">COUNTA(_xlfn._xlws.FILTER(tblPlanIndicativo_2[Codigo Meta],tblPlanIndicativo_2[Sector PDD]=J13))</f>
        <v>19</v>
      </c>
      <c r="S13" s="135">
        <f>R13/Ponderados!$B$1</f>
        <v>4.05982905982906E-2</v>
      </c>
      <c r="T13" s="136">
        <f t="shared" si="2"/>
        <v>0.37540523580402529</v>
      </c>
      <c r="V13" s="132" t="s">
        <v>104</v>
      </c>
      <c r="W13" s="144" t="s">
        <v>1163</v>
      </c>
      <c r="X13" s="132" t="s">
        <v>1164</v>
      </c>
      <c r="Y13" s="134" cm="1">
        <f t="array" aca="1" ref="Y1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13" s="145">
        <f>IFERROR(AVERAGEIFS(tblPlanIndicativo_2[PORCENTAJE DE EJECUCIÓN 2026],tblPlanIndicativo_2[Programa PDD],AvanceVigenciaProgramas[[#This Row],[Programa PDD]],tblPlanIndicativo_2[Meta Física Esperada 2026],"&lt;&gt;0"),0)</f>
        <v>1</v>
      </c>
      <c r="AB13" s="132" t="s">
        <v>104</v>
      </c>
      <c r="AC13" s="144" t="s">
        <v>1163</v>
      </c>
      <c r="AD13" s="132" t="s">
        <v>1164</v>
      </c>
      <c r="AE13" s="134">
        <f>COUNTIF(tblPlanIndicativo_2[Programa PDD],AD13)</f>
        <v>3</v>
      </c>
      <c r="AF13" s="145">
        <f>IFERROR(AVERAGEIF(tblPlanIndicativo_2[Programa PDD],AvanceCuatrienioProgramas[[#This Row],[Programa PDD]],tblPlanIndicativo_2[PORCENTAJE DE EJECUCIÓN ACUMULADA]),0)</f>
        <v>0.82356666666666667</v>
      </c>
    </row>
    <row r="14" spans="1:32" ht="27" x14ac:dyDescent="0.25">
      <c r="D14" s="132" t="s">
        <v>2914</v>
      </c>
      <c r="E14" s="133" cm="1">
        <f t="array" ref="E14">SUMPRODUCT(_xlfn._xlws.FILTER(PonderadosCuatrienio[Promedio de avance de ejecución acumulada],PonderadosCuatrienio[Linea Estrategica]=D14),_xlfn._xlws.FILTER(PonderadosCuatrienio[Sobre Numero Total de Metas],PonderadosCuatrienio[Linea Estrategica]=D14))</f>
        <v>9.5845158426782942E-2</v>
      </c>
      <c r="F14" s="134" cm="1">
        <f t="array" ref="F14">COUNTA(_xlfn._xlws.FILTER(tblPlanIndicativo_2[Codigo Meta],tblPlanIndicativo_2[Línea Estratégica]=D14))</f>
        <v>101</v>
      </c>
      <c r="G14" s="135">
        <f>F14/Ponderados!$B$1</f>
        <v>0.21581196581196582</v>
      </c>
      <c r="H14" s="136">
        <f t="shared" si="3"/>
        <v>0.44411419944291497</v>
      </c>
      <c r="J14" s="143" t="s">
        <v>2920</v>
      </c>
      <c r="K14" s="133" cm="1">
        <f t="array" aca="1" ref="K14" ca="1">SUMPRODUCT(_xlfn._xlws.FILTER(PonderadosVigencia[Promedio de avance de ejecución de la vigencia],PonderadosVigencia[Sector PDD]=J14),_xlfn._xlws.FILTER(PonderadosVigencia[Sobre Numero Total de Metas Programadas],PonderadosVigencia[Sector PDD]=J14))</f>
        <v>2.976190476190476E-3</v>
      </c>
      <c r="L14" s="134" cm="1">
        <f t="array" aca="1" ref="L14" ca="1">COUNTA(_xlfn._xlws.FILTER(tblPlanIndicativo_2[Codigo Meta],(INDIRECT(Ponderados!$B$101)&lt;&gt;0)*(tblPlanIndicativo_2[Sector PDD]=J14)))</f>
        <v>16</v>
      </c>
      <c r="M14" s="135">
        <f ca="1">L14/Ponderados!$B$2</f>
        <v>4.7619047619047616E-2</v>
      </c>
      <c r="N14" s="136">
        <f t="shared" ca="1" si="1"/>
        <v>6.25E-2</v>
      </c>
      <c r="P14" s="143" t="s">
        <v>2920</v>
      </c>
      <c r="Q14" s="133" cm="1">
        <f t="array" ref="Q14">SUMPRODUCT(_xlfn._xlws.FILTER(PonderadosCuatrienio[Promedio de avance de ejecución acumulada],PonderadosCuatrienio[Sector PDD]=P14),_xlfn._xlws.FILTER(PonderadosCuatrienio[Sobre Numero Total de Metas],PonderadosCuatrienio[Sector PDD]=P14))</f>
        <v>1.5975180802103882E-2</v>
      </c>
      <c r="R14" s="134" cm="1">
        <f t="array" ref="R14">COUNTA(_xlfn._xlws.FILTER(tblPlanIndicativo_2[Codigo Meta],tblPlanIndicativo_2[Sector PDD]=J14))</f>
        <v>21</v>
      </c>
      <c r="S14" s="135">
        <f>R14/Ponderados!$B$1</f>
        <v>4.4871794871794872E-2</v>
      </c>
      <c r="T14" s="136">
        <f t="shared" si="2"/>
        <v>0.3560183150183151</v>
      </c>
      <c r="V14" s="132" t="s">
        <v>104</v>
      </c>
      <c r="W14" s="144" t="s">
        <v>1163</v>
      </c>
      <c r="X14" s="132" t="s">
        <v>1207</v>
      </c>
      <c r="Y14" s="134" cm="1">
        <f t="array" aca="1" ref="Y1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35</v>
      </c>
      <c r="Z14" s="145">
        <f>IFERROR(AVERAGEIFS(tblPlanIndicativo_2[PORCENTAJE DE EJECUCIÓN 2026],tblPlanIndicativo_2[Programa PDD],AvanceVigenciaProgramas[[#This Row],[Programa PDD]],tblPlanIndicativo_2[Meta Física Esperada 2026],"&lt;&gt;0"),0)</f>
        <v>0.91428571428571426</v>
      </c>
      <c r="AB14" s="132" t="s">
        <v>104</v>
      </c>
      <c r="AC14" s="144" t="s">
        <v>1163</v>
      </c>
      <c r="AD14" s="132" t="s">
        <v>1207</v>
      </c>
      <c r="AE14" s="134">
        <f>COUNTIF(tblPlanIndicativo_2[Programa PDD],AD14)</f>
        <v>44</v>
      </c>
      <c r="AF14" s="145">
        <f>IFERROR(AVERAGEIF(tblPlanIndicativo_2[Programa PDD],AvanceCuatrienioProgramas[[#This Row],[Programa PDD]],tblPlanIndicativo_2[PORCENTAJE DE EJECUCIÓN ACUMULADA]),0)</f>
        <v>0.89531534090909093</v>
      </c>
    </row>
    <row r="15" spans="1:32" ht="40.5" x14ac:dyDescent="0.25">
      <c r="D15" s="132" t="s">
        <v>4054</v>
      </c>
      <c r="E15" s="133" cm="1">
        <f t="array" ref="E15">SUMPRODUCT(_xlfn._xlws.FILTER(PonderadosCuatrienio[Promedio de avance de ejecución acumulada],PonderadosCuatrienio[Linea Estrategica]=D15),_xlfn._xlws.FILTER(PonderadosCuatrienio[Sobre Numero Total de Metas],PonderadosCuatrienio[Linea Estrategica]=D15))</f>
        <v>7.706231968870092E-2</v>
      </c>
      <c r="F15" s="134" cm="1">
        <f t="array" ref="F15">COUNTA(_xlfn._xlws.FILTER(tblPlanIndicativo_2[Codigo Meta],tblPlanIndicativo_2[Línea Estratégica]=D15))</f>
        <v>65</v>
      </c>
      <c r="G15" s="135">
        <f>F15/Ponderados!$B$1</f>
        <v>0.1388888888888889</v>
      </c>
      <c r="H15" s="136">
        <f t="shared" si="3"/>
        <v>0.55484870175864665</v>
      </c>
      <c r="J15" s="143" t="s">
        <v>3154</v>
      </c>
      <c r="K15" s="133" cm="1">
        <f t="array" aca="1" ref="K15" ca="1">SUMPRODUCT(_xlfn._xlws.FILTER(PonderadosVigencia[Promedio de avance de ejecución de la vigencia],PonderadosVigencia[Sector PDD]=J15),_xlfn._xlws.FILTER(PonderadosVigencia[Sobre Numero Total de Metas Programadas],PonderadosVigencia[Sector PDD]=J15))</f>
        <v>2.0833333333333332E-2</v>
      </c>
      <c r="L15" s="134" cm="1">
        <f t="array" aca="1" ref="L15" ca="1">COUNTA(_xlfn._xlws.FILTER(tblPlanIndicativo_2[Codigo Meta],(INDIRECT(Ponderados!$B$101)&lt;&gt;0)*(tblPlanIndicativo_2[Sector PDD]=J15)))</f>
        <v>16</v>
      </c>
      <c r="M15" s="135">
        <f ca="1">L15/Ponderados!$B$2</f>
        <v>4.7619047619047616E-2</v>
      </c>
      <c r="N15" s="136">
        <f t="shared" ca="1" si="1"/>
        <v>0.4375</v>
      </c>
      <c r="P15" s="143" t="s">
        <v>3154</v>
      </c>
      <c r="Q15" s="133" cm="1">
        <f t="array" ref="Q15">SUMPRODUCT(_xlfn._xlws.FILTER(PonderadosCuatrienio[Promedio de avance de ejecución acumulada],PonderadosCuatrienio[Sector PDD]=P15),_xlfn._xlws.FILTER(PonderadosCuatrienio[Sobre Numero Total de Metas],PonderadosCuatrienio[Sector PDD]=P15))</f>
        <v>2.1379731379731381E-2</v>
      </c>
      <c r="R15" s="134" cm="1">
        <f t="array" ref="R15">COUNTA(_xlfn._xlws.FILTER(tblPlanIndicativo_2[Codigo Meta],tblPlanIndicativo_2[Sector PDD]=J15))</f>
        <v>26</v>
      </c>
      <c r="S15" s="135">
        <f>R15/Ponderados!$B$1</f>
        <v>5.5555555555555552E-2</v>
      </c>
      <c r="T15" s="136">
        <f t="shared" si="2"/>
        <v>0.38483516483516489</v>
      </c>
      <c r="V15" s="132" t="s">
        <v>104</v>
      </c>
      <c r="W15" s="144" t="s">
        <v>1163</v>
      </c>
      <c r="X15" s="132" t="s">
        <v>1483</v>
      </c>
      <c r="Y15" s="134" cm="1">
        <f t="array" aca="1" ref="Y1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6</v>
      </c>
      <c r="Z15" s="145">
        <f>IFERROR(AVERAGEIFS(tblPlanIndicativo_2[PORCENTAJE DE EJECUCIÓN 2026],tblPlanIndicativo_2[Programa PDD],AvanceVigenciaProgramas[[#This Row],[Programa PDD]],tblPlanIndicativo_2[Meta Física Esperada 2026],"&lt;&gt;0"),0)</f>
        <v>0</v>
      </c>
      <c r="AB15" s="132" t="s">
        <v>104</v>
      </c>
      <c r="AC15" s="144" t="s">
        <v>1163</v>
      </c>
      <c r="AD15" s="132" t="s">
        <v>1483</v>
      </c>
      <c r="AE15" s="134">
        <f>COUNTIF(tblPlanIndicativo_2[Programa PDD],AD15)</f>
        <v>14</v>
      </c>
      <c r="AF15" s="145">
        <f>IFERROR(AVERAGEIF(tblPlanIndicativo_2[Programa PDD],AvanceCuatrienioProgramas[[#This Row],[Programa PDD]],tblPlanIndicativo_2[PORCENTAJE DE EJECUCIÓN ACUMULADA]),0)</f>
        <v>0.48809523809523808</v>
      </c>
    </row>
    <row r="16" spans="1:32" ht="54" x14ac:dyDescent="0.25">
      <c r="D16" s="147" t="s">
        <v>4705</v>
      </c>
      <c r="E16" s="148" cm="1">
        <f t="array" ref="E16">SUMPRODUCT(_xlfn._xlws.FILTER(PonderadosCuatrienio[Promedio de avance de ejecución acumulada],PonderadosCuatrienio[Linea Estrategica]=D16),_xlfn._xlws.FILTER(PonderadosCuatrienio[Sobre Numero Total de Metas],PonderadosCuatrienio[Linea Estrategica]=D16))</f>
        <v>4.4549476945818414E-2</v>
      </c>
      <c r="F16" s="149" cm="1">
        <f t="array" ref="F16">COUNTA(_xlfn._xlws.FILTER(tblPlanIndicativo_2[Codigo Meta],tblPlanIndicativo_2[Línea Estratégica]=D16))</f>
        <v>42</v>
      </c>
      <c r="G16" s="150">
        <f>F16/Ponderados!$B$1</f>
        <v>8.9743589743589744E-2</v>
      </c>
      <c r="H16" s="151">
        <f t="shared" si="3"/>
        <v>0.49640845739626233</v>
      </c>
      <c r="J16" s="143" t="s">
        <v>3431</v>
      </c>
      <c r="K16" s="133" cm="1">
        <f t="array" aca="1" ref="K16" ca="1">SUMPRODUCT(_xlfn._xlws.FILTER(PonderadosVigencia[Promedio de avance de ejecución de la vigencia],PonderadosVigencia[Sector PDD]=J16),_xlfn._xlws.FILTER(PonderadosVigencia[Sobre Numero Total de Metas Programadas],PonderadosVigencia[Sector PDD]=J16))</f>
        <v>2.976190476190476E-3</v>
      </c>
      <c r="L16" s="134" cm="1">
        <f t="array" aca="1" ref="L16" ca="1">COUNTA(_xlfn._xlws.FILTER(tblPlanIndicativo_2[Codigo Meta],(INDIRECT(Ponderados!$B$101)&lt;&gt;0)*(tblPlanIndicativo_2[Sector PDD]=J16)))</f>
        <v>7</v>
      </c>
      <c r="M16" s="135">
        <f ca="1">L16/Ponderados!$B$2</f>
        <v>2.0833333333333332E-2</v>
      </c>
      <c r="N16" s="136">
        <f t="shared" ca="1" si="1"/>
        <v>0.14285714285714285</v>
      </c>
      <c r="P16" s="143" t="s">
        <v>3431</v>
      </c>
      <c r="Q16" s="133" cm="1">
        <f t="array" ref="Q16">SUMPRODUCT(_xlfn._xlws.FILTER(PonderadosCuatrienio[Promedio de avance de ejecución acumulada],PonderadosCuatrienio[Sector PDD]=P16),_xlfn._xlws.FILTER(PonderadosCuatrienio[Sobre Numero Total de Metas],PonderadosCuatrienio[Sector PDD]=P16))</f>
        <v>1.885509806699277E-2</v>
      </c>
      <c r="R16" s="134" cm="1">
        <f t="array" ref="R16">COUNTA(_xlfn._xlws.FILTER(tblPlanIndicativo_2[Codigo Meta],tblPlanIndicativo_2[Sector PDD]=J16))</f>
        <v>14</v>
      </c>
      <c r="S16" s="135">
        <f>R16/Ponderados!$B$1</f>
        <v>2.9914529914529916E-2</v>
      </c>
      <c r="T16" s="136">
        <f t="shared" si="2"/>
        <v>0.63029899252518684</v>
      </c>
      <c r="V16" s="132" t="s">
        <v>104</v>
      </c>
      <c r="W16" s="144" t="s">
        <v>1637</v>
      </c>
      <c r="X16" s="132" t="s">
        <v>1638</v>
      </c>
      <c r="Y16" s="134" cm="1">
        <f t="array" aca="1" ref="Y1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8</v>
      </c>
      <c r="Z16" s="145">
        <f>IFERROR(AVERAGEIFS(tblPlanIndicativo_2[PORCENTAJE DE EJECUCIÓN 2026],tblPlanIndicativo_2[Programa PDD],AvanceVigenciaProgramas[[#This Row],[Programa PDD]],tblPlanIndicativo_2[Meta Física Esperada 2026],"&lt;&gt;0"),0)</f>
        <v>0.75</v>
      </c>
      <c r="AB16" s="132" t="s">
        <v>104</v>
      </c>
      <c r="AC16" s="144" t="s">
        <v>1637</v>
      </c>
      <c r="AD16" s="132" t="s">
        <v>1638</v>
      </c>
      <c r="AE16" s="134">
        <f>COUNTIF(tblPlanIndicativo_2[Programa PDD],AD16)</f>
        <v>11</v>
      </c>
      <c r="AF16" s="145">
        <f>IFERROR(AVERAGEIF(tblPlanIndicativo_2[Programa PDD],AvanceCuatrienioProgramas[[#This Row],[Programa PDD]],tblPlanIndicativo_2[PORCENTAJE DE EJECUCIÓN ACUMULADA]),0)</f>
        <v>0.81060606060606055</v>
      </c>
    </row>
    <row r="17" spans="4:32" ht="54" x14ac:dyDescent="0.25">
      <c r="D17" s="156" t="s">
        <v>5127</v>
      </c>
      <c r="E17" s="153">
        <f>SUM(E12:E16)</f>
        <v>0.56479413102424991</v>
      </c>
      <c r="F17" s="146"/>
      <c r="G17" s="146"/>
      <c r="H17" s="154"/>
      <c r="J17" s="143" t="s">
        <v>3592</v>
      </c>
      <c r="K17" s="133" cm="1">
        <f t="array" aca="1" ref="K17" ca="1">SUMPRODUCT(_xlfn._xlws.FILTER(PonderadosVigencia[Promedio de avance de ejecución de la vigencia],PonderadosVigencia[Sector PDD]=J17),_xlfn._xlws.FILTER(PonderadosVigencia[Sobre Numero Total de Metas Programadas],PonderadosVigencia[Sector PDD]=J17))</f>
        <v>4.3542225209778395E-3</v>
      </c>
      <c r="L17" s="134" cm="1">
        <f t="array" aca="1" ref="L17" ca="1">COUNTA(_xlfn._xlws.FILTER(tblPlanIndicativo_2[Codigo Meta],(INDIRECT(Ponderados!$B$101)&lt;&gt;0)*(tblPlanIndicativo_2[Sector PDD]=J17)))</f>
        <v>14</v>
      </c>
      <c r="M17" s="135">
        <f ca="1">L17/Ponderados!$B$2</f>
        <v>4.1666666666666664E-2</v>
      </c>
      <c r="N17" s="136">
        <f t="shared" ca="1" si="1"/>
        <v>0.10450134050346815</v>
      </c>
      <c r="P17" s="143" t="s">
        <v>3592</v>
      </c>
      <c r="Q17" s="133" cm="1">
        <f t="array" ref="Q17">SUMPRODUCT(_xlfn._xlws.FILTER(PonderadosCuatrienio[Promedio de avance de ejecución acumulada],PonderadosCuatrienio[Sector PDD]=P17),_xlfn._xlws.FILTER(PonderadosCuatrienio[Sobre Numero Total de Metas],PonderadosCuatrienio[Sector PDD]=P17))</f>
        <v>2.2206791363828887E-2</v>
      </c>
      <c r="R17" s="134" cm="1">
        <f t="array" ref="R17">COUNTA(_xlfn._xlws.FILTER(tblPlanIndicativo_2[Codigo Meta],tblPlanIndicativo_2[Sector PDD]=J17))</f>
        <v>27</v>
      </c>
      <c r="S17" s="135">
        <f>R17/Ponderados!$B$1</f>
        <v>5.7692307692307696E-2</v>
      </c>
      <c r="T17" s="136">
        <f t="shared" si="2"/>
        <v>0.38491771697303401</v>
      </c>
      <c r="V17" s="132" t="s">
        <v>104</v>
      </c>
      <c r="W17" s="144" t="s">
        <v>1637</v>
      </c>
      <c r="X17" s="132" t="s">
        <v>1767</v>
      </c>
      <c r="Y17" s="134" cm="1">
        <f t="array" aca="1" ref="Y1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17" s="145">
        <f>IFERROR(AVERAGEIFS(tblPlanIndicativo_2[PORCENTAJE DE EJECUCIÓN 2026],tblPlanIndicativo_2[Programa PDD],AvanceVigenciaProgramas[[#This Row],[Programa PDD]],tblPlanIndicativo_2[Meta Física Esperada 2026],"&lt;&gt;0"),0)</f>
        <v>0.75</v>
      </c>
      <c r="AB17" s="132" t="s">
        <v>104</v>
      </c>
      <c r="AC17" s="144" t="s">
        <v>1637</v>
      </c>
      <c r="AD17" s="132" t="s">
        <v>1767</v>
      </c>
      <c r="AE17" s="134">
        <f>COUNTIF(tblPlanIndicativo_2[Programa PDD],AD17)</f>
        <v>7</v>
      </c>
      <c r="AF17" s="145">
        <f>IFERROR(AVERAGEIF(tblPlanIndicativo_2[Programa PDD],AvanceCuatrienioProgramas[[#This Row],[Programa PDD]],tblPlanIndicativo_2[PORCENTAJE DE EJECUCIÓN ACUMULADA]),0)</f>
        <v>0.7767857142857143</v>
      </c>
    </row>
    <row r="18" spans="4:32" ht="40.5" x14ac:dyDescent="0.25">
      <c r="J18" s="143" t="s">
        <v>3891</v>
      </c>
      <c r="K18" s="133" cm="1">
        <f t="array" aca="1" ref="K18" ca="1">SUMPRODUCT(_xlfn._xlws.FILTER(PonderadosVigencia[Promedio de avance de ejecución de la vigencia],PonderadosVigencia[Sector PDD]=J18),_xlfn._xlws.FILTER(PonderadosVigencia[Sobre Numero Total de Metas Programadas],PonderadosVigencia[Sector PDD]=J18))</f>
        <v>1.488095238095238E-2</v>
      </c>
      <c r="L18" s="134" cm="1">
        <f t="array" aca="1" ref="L18" ca="1">COUNTA(_xlfn._xlws.FILTER(tblPlanIndicativo_2[Codigo Meta],(INDIRECT(Ponderados!$B$101)&lt;&gt;0)*(tblPlanIndicativo_2[Sector PDD]=J18)))</f>
        <v>11</v>
      </c>
      <c r="M18" s="135">
        <f ca="1">L18/Ponderados!$B$2</f>
        <v>3.273809523809524E-2</v>
      </c>
      <c r="N18" s="136">
        <f t="shared" ca="1" si="1"/>
        <v>0.45454545454545447</v>
      </c>
      <c r="P18" s="143" t="s">
        <v>3891</v>
      </c>
      <c r="Q18" s="133" cm="1">
        <f t="array" ref="Q18">SUMPRODUCT(_xlfn._xlws.FILTER(PonderadosCuatrienio[Promedio de avance de ejecución acumulada],PonderadosCuatrienio[Sector PDD]=P18),_xlfn._xlws.FILTER(PonderadosCuatrienio[Sobre Numero Total de Metas],PonderadosCuatrienio[Sector PDD]=P18))</f>
        <v>1.7428356814126047E-2</v>
      </c>
      <c r="R18" s="134" cm="1">
        <f t="array" ref="R18">COUNTA(_xlfn._xlws.FILTER(tblPlanIndicativo_2[Codigo Meta],tblPlanIndicativo_2[Sector PDD]=J18))</f>
        <v>13</v>
      </c>
      <c r="S18" s="135">
        <f>R18/Ponderados!$B$1</f>
        <v>2.7777777777777776E-2</v>
      </c>
      <c r="T18" s="136">
        <f t="shared" si="2"/>
        <v>0.6274208453085377</v>
      </c>
      <c r="V18" s="132" t="s">
        <v>104</v>
      </c>
      <c r="W18" s="144" t="s">
        <v>1637</v>
      </c>
      <c r="X18" s="132" t="s">
        <v>1850</v>
      </c>
      <c r="Y18" s="134" cm="1">
        <f t="array" aca="1" ref="Y1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18" s="145">
        <f>IFERROR(AVERAGEIFS(tblPlanIndicativo_2[PORCENTAJE DE EJECUCIÓN 2026],tblPlanIndicativo_2[Programa PDD],AvanceVigenciaProgramas[[#This Row],[Programa PDD]],tblPlanIndicativo_2[Meta Física Esperada 2026],"&lt;&gt;0"),0)</f>
        <v>1</v>
      </c>
      <c r="AB18" s="132" t="s">
        <v>104</v>
      </c>
      <c r="AC18" s="144" t="s">
        <v>1637</v>
      </c>
      <c r="AD18" s="132" t="s">
        <v>1850</v>
      </c>
      <c r="AE18" s="134">
        <f>COUNTIF(tblPlanIndicativo_2[Programa PDD],AD18)</f>
        <v>3</v>
      </c>
      <c r="AF18" s="145">
        <f>IFERROR(AVERAGEIF(tblPlanIndicativo_2[Programa PDD],AvanceCuatrienioProgramas[[#This Row],[Programa PDD]],tblPlanIndicativo_2[PORCENTAJE DE EJECUCIÓN ACUMULADA]),0)</f>
        <v>0.66666666666666663</v>
      </c>
    </row>
    <row r="19" spans="4:32" ht="40.5" x14ac:dyDescent="0.25">
      <c r="J19" s="143" t="s">
        <v>4058</v>
      </c>
      <c r="K19" s="133" cm="1">
        <f t="array" aca="1" ref="K19" ca="1">SUMPRODUCT(_xlfn._xlws.FILTER(PonderadosVigencia[Promedio de avance de ejecución de la vigencia],PonderadosVigencia[Sector PDD]=J19),_xlfn._xlws.FILTER(PonderadosVigencia[Sobre Numero Total de Metas Programadas],PonderadosVigencia[Sector PDD]=J19))</f>
        <v>1.7857142857142856E-2</v>
      </c>
      <c r="L19" s="134" cm="1">
        <f t="array" aca="1" ref="L19" ca="1">COUNTA(_xlfn._xlws.FILTER(tblPlanIndicativo_2[Codigo Meta],(INDIRECT(Ponderados!$B$101)&lt;&gt;0)*(tblPlanIndicativo_2[Sector PDD]=J19)))</f>
        <v>19</v>
      </c>
      <c r="M19" s="135">
        <f ca="1">L19/Ponderados!$B$2</f>
        <v>5.6547619047619048E-2</v>
      </c>
      <c r="N19" s="136">
        <f t="shared" ca="1" si="1"/>
        <v>0.31578947368421051</v>
      </c>
      <c r="P19" s="143" t="s">
        <v>4058</v>
      </c>
      <c r="Q19" s="133" cm="1">
        <f t="array" ref="Q19">SUMPRODUCT(_xlfn._xlws.FILTER(PonderadosCuatrienio[Promedio de avance de ejecución acumulada],PonderadosCuatrienio[Sector PDD]=P19),_xlfn._xlws.FILTER(PonderadosCuatrienio[Sobre Numero Total de Metas],PonderadosCuatrienio[Sector PDD]=P19))</f>
        <v>2.8774265150646367E-2</v>
      </c>
      <c r="R19" s="134" cm="1">
        <f t="array" ref="R19">COUNTA(_xlfn._xlws.FILTER(tblPlanIndicativo_2[Codigo Meta],tblPlanIndicativo_2[Sector PDD]=J19))</f>
        <v>26</v>
      </c>
      <c r="S19" s="135">
        <f>R19/Ponderados!$B$1</f>
        <v>5.5555555555555552E-2</v>
      </c>
      <c r="T19" s="136">
        <f t="shared" si="2"/>
        <v>0.51793677271163463</v>
      </c>
      <c r="V19" s="132" t="s">
        <v>104</v>
      </c>
      <c r="W19" s="144" t="s">
        <v>1880</v>
      </c>
      <c r="X19" s="132" t="s">
        <v>1881</v>
      </c>
      <c r="Y19" s="134" cm="1">
        <f t="array" aca="1" ref="Y1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12</v>
      </c>
      <c r="Z19" s="145">
        <f>IFERROR(AVERAGEIFS(tblPlanIndicativo_2[PORCENTAJE DE EJECUCIÓN 2026],tblPlanIndicativo_2[Programa PDD],AvanceVigenciaProgramas[[#This Row],[Programa PDD]],tblPlanIndicativo_2[Meta Física Esperada 2026],"&lt;&gt;0"),0)</f>
        <v>0.5</v>
      </c>
      <c r="AB19" s="132" t="s">
        <v>104</v>
      </c>
      <c r="AC19" s="144" t="s">
        <v>1880</v>
      </c>
      <c r="AD19" s="132" t="s">
        <v>1881</v>
      </c>
      <c r="AE19" s="134">
        <f>COUNTIF(tblPlanIndicativo_2[Programa PDD],AD19)</f>
        <v>16</v>
      </c>
      <c r="AF19" s="145">
        <f>IFERROR(AVERAGEIF(tblPlanIndicativo_2[Programa PDD],AvanceCuatrienioProgramas[[#This Row],[Programa PDD]],tblPlanIndicativo_2[PORCENTAJE DE EJECUCIÓN ACUMULADA]),0)</f>
        <v>0.55637141280353208</v>
      </c>
    </row>
    <row r="20" spans="4:32" ht="40.5" x14ac:dyDescent="0.25">
      <c r="J20" s="143" t="s">
        <v>4306</v>
      </c>
      <c r="K20" s="133" cm="1">
        <f t="array" aca="1" ref="K20" ca="1">SUMPRODUCT(_xlfn._xlws.FILTER(PonderadosVigencia[Promedio de avance de ejecución de la vigencia],PonderadosVigencia[Sector PDD]=J20),_xlfn._xlws.FILTER(PonderadosVigencia[Sobre Numero Total de Metas Programadas],PonderadosVigencia[Sector PDD]=J20))</f>
        <v>1.488095238095238E-2</v>
      </c>
      <c r="L20" s="134" cm="1">
        <f t="array" aca="1" ref="L20" ca="1">COUNTA(_xlfn._xlws.FILTER(tblPlanIndicativo_2[Codigo Meta],(INDIRECT(Ponderados!$B$101)&lt;&gt;0)*(tblPlanIndicativo_2[Sector PDD]=J20)))</f>
        <v>11</v>
      </c>
      <c r="M20" s="135">
        <f ca="1">L20/Ponderados!$B$2</f>
        <v>3.273809523809524E-2</v>
      </c>
      <c r="N20" s="136">
        <f t="shared" ca="1" si="1"/>
        <v>0.45454545454545447</v>
      </c>
      <c r="P20" s="143" t="s">
        <v>4306</v>
      </c>
      <c r="Q20" s="133" cm="1">
        <f t="array" ref="Q20">SUMPRODUCT(_xlfn._xlws.FILTER(PonderadosCuatrienio[Promedio de avance de ejecución acumulada],PonderadosCuatrienio[Sector PDD]=P20),_xlfn._xlws.FILTER(PonderadosCuatrienio[Sobre Numero Total de Metas],PonderadosCuatrienio[Sector PDD]=P20))</f>
        <v>1.8518518518518521E-2</v>
      </c>
      <c r="R20" s="134" cm="1">
        <f t="array" ref="R20">COUNTA(_xlfn._xlws.FILTER(tblPlanIndicativo_2[Codigo Meta],tblPlanIndicativo_2[Sector PDD]=J20))</f>
        <v>15</v>
      </c>
      <c r="S20" s="135">
        <f>R20/Ponderados!$B$1</f>
        <v>3.2051282051282048E-2</v>
      </c>
      <c r="T20" s="136">
        <f t="shared" si="2"/>
        <v>0.57777777777777795</v>
      </c>
      <c r="V20" s="132" t="s">
        <v>104</v>
      </c>
      <c r="W20" s="144" t="s">
        <v>1880</v>
      </c>
      <c r="X20" s="132" t="s">
        <v>2072</v>
      </c>
      <c r="Y20" s="134" cm="1">
        <f t="array" aca="1" ref="Y2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8</v>
      </c>
      <c r="Z20" s="145">
        <f>IFERROR(AVERAGEIFS(tblPlanIndicativo_2[PORCENTAJE DE EJECUCIÓN 2026],tblPlanIndicativo_2[Programa PDD],AvanceVigenciaProgramas[[#This Row],[Programa PDD]],tblPlanIndicativo_2[Meta Física Esperada 2026],"&lt;&gt;0"),0)</f>
        <v>0.25</v>
      </c>
      <c r="AB20" s="132" t="s">
        <v>104</v>
      </c>
      <c r="AC20" s="144" t="s">
        <v>1880</v>
      </c>
      <c r="AD20" s="132" t="s">
        <v>2072</v>
      </c>
      <c r="AE20" s="134">
        <f>COUNTIF(tblPlanIndicativo_2[Programa PDD],AD20)</f>
        <v>9</v>
      </c>
      <c r="AF20" s="145">
        <f>IFERROR(AVERAGEIF(tblPlanIndicativo_2[Programa PDD],AvanceCuatrienioProgramas[[#This Row],[Programa PDD]],tblPlanIndicativo_2[PORCENTAJE DE EJECUCIÓN ACUMULADA]),0)</f>
        <v>0.36049382716049383</v>
      </c>
    </row>
    <row r="21" spans="4:32" ht="40.5" x14ac:dyDescent="0.25">
      <c r="J21" s="143" t="s">
        <v>4495</v>
      </c>
      <c r="K21" s="133" cm="1">
        <f t="array" aca="1" ref="K21" ca="1">SUMPRODUCT(_xlfn._xlws.FILTER(PonderadosVigencia[Promedio de avance de ejecución de la vigencia],PonderadosVigencia[Sector PDD]=J21),_xlfn._xlws.FILTER(PonderadosVigencia[Sobre Numero Total de Metas Programadas],PonderadosVigencia[Sector PDD]=J21))</f>
        <v>1.488095238095238E-2</v>
      </c>
      <c r="L21" s="134" cm="1">
        <f t="array" aca="1" ref="L21" ca="1">COUNTA(_xlfn._xlws.FILTER(tblPlanIndicativo_2[Codigo Meta],(INDIRECT(Ponderados!$B$101)&lt;&gt;0)*(tblPlanIndicativo_2[Sector PDD]=J21)))</f>
        <v>11</v>
      </c>
      <c r="M21" s="135">
        <f ca="1">L21/Ponderados!$B$2</f>
        <v>3.273809523809524E-2</v>
      </c>
      <c r="N21" s="136">
        <f t="shared" ca="1" si="1"/>
        <v>0.45454545454545447</v>
      </c>
      <c r="P21" s="143" t="s">
        <v>4495</v>
      </c>
      <c r="Q21" s="133" cm="1">
        <f t="array" ref="Q21">SUMPRODUCT(_xlfn._xlws.FILTER(PonderadosCuatrienio[Promedio de avance de ejecución acumulada],PonderadosCuatrienio[Sector PDD]=P21),_xlfn._xlws.FILTER(PonderadosCuatrienio[Sobre Numero Total de Metas],PonderadosCuatrienio[Sector PDD]=P21))</f>
        <v>1.2942612942612943E-2</v>
      </c>
      <c r="R21" s="134" cm="1">
        <f t="array" ref="R21">COUNTA(_xlfn._xlws.FILTER(tblPlanIndicativo_2[Codigo Meta],tblPlanIndicativo_2[Sector PDD]=J21))</f>
        <v>16</v>
      </c>
      <c r="S21" s="135">
        <f>R21/Ponderados!$B$1</f>
        <v>3.4188034188034191E-2</v>
      </c>
      <c r="T21" s="136">
        <f t="shared" si="2"/>
        <v>0.37857142857142856</v>
      </c>
      <c r="V21" s="132" t="s">
        <v>104</v>
      </c>
      <c r="W21" s="144" t="s">
        <v>1880</v>
      </c>
      <c r="X21" s="132" t="s">
        <v>2174</v>
      </c>
      <c r="Y21" s="134" cm="1">
        <f t="array" aca="1" ref="Y2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21" s="145">
        <f>IFERROR(AVERAGEIFS(tblPlanIndicativo_2[PORCENTAJE DE EJECUCIÓN 2026],tblPlanIndicativo_2[Programa PDD],AvanceVigenciaProgramas[[#This Row],[Programa PDD]],tblPlanIndicativo_2[Meta Física Esperada 2026],"&lt;&gt;0"),0)</f>
        <v>0</v>
      </c>
      <c r="AB21" s="132" t="s">
        <v>104</v>
      </c>
      <c r="AC21" s="144" t="s">
        <v>1880</v>
      </c>
      <c r="AD21" s="132" t="s">
        <v>2174</v>
      </c>
      <c r="AE21" s="134">
        <f>COUNTIF(tblPlanIndicativo_2[Programa PDD],AD21)</f>
        <v>4</v>
      </c>
      <c r="AF21" s="145">
        <f>IFERROR(AVERAGEIF(tblPlanIndicativo_2[Programa PDD],AvanceCuatrienioProgramas[[#This Row],[Programa PDD]],tblPlanIndicativo_2[PORCENTAJE DE EJECUCIÓN ACUMULADA]),0)</f>
        <v>0</v>
      </c>
    </row>
    <row r="22" spans="4:32" ht="40.5" x14ac:dyDescent="0.25">
      <c r="J22" s="143" t="s">
        <v>4613</v>
      </c>
      <c r="K22" s="133" cm="1">
        <f t="array" aca="1" ref="K22" ca="1">SUMPRODUCT(_xlfn._xlws.FILTER(PonderadosVigencia[Promedio de avance de ejecución de la vigencia],PonderadosVigencia[Sector PDD]=J22),_xlfn._xlws.FILTER(PonderadosVigencia[Sobre Numero Total de Metas Programadas],PonderadosVigencia[Sector PDD]=J22))</f>
        <v>1.488095238095238E-2</v>
      </c>
      <c r="L22" s="134" cm="1">
        <f t="array" aca="1" ref="L22" ca="1">COUNTA(_xlfn._xlws.FILTER(tblPlanIndicativo_2[Codigo Meta],(INDIRECT(Ponderados!$B$101)&lt;&gt;0)*(tblPlanIndicativo_2[Sector PDD]=J22)))</f>
        <v>5</v>
      </c>
      <c r="M22" s="135">
        <f ca="1">L22/Ponderados!$B$2</f>
        <v>1.488095238095238E-2</v>
      </c>
      <c r="N22" s="136">
        <f t="shared" ca="1" si="1"/>
        <v>1</v>
      </c>
      <c r="P22" s="143" t="s">
        <v>4613</v>
      </c>
      <c r="Q22" s="133" cm="1">
        <f t="array" ref="Q22">SUMPRODUCT(_xlfn._xlws.FILTER(PonderadosCuatrienio[Promedio de avance de ejecución acumulada],PonderadosCuatrienio[Sector PDD]=P22),_xlfn._xlws.FILTER(PonderadosCuatrienio[Sobre Numero Total de Metas],PonderadosCuatrienio[Sector PDD]=P22))</f>
        <v>1.682692307692308E-2</v>
      </c>
      <c r="R22" s="134" cm="1">
        <f t="array" ref="R22">COUNTA(_xlfn._xlws.FILTER(tblPlanIndicativo_2[Codigo Meta],tblPlanIndicativo_2[Sector PDD]=J22))</f>
        <v>8</v>
      </c>
      <c r="S22" s="135">
        <f>R22/Ponderados!$B$1</f>
        <v>1.7094017094017096E-2</v>
      </c>
      <c r="T22" s="136">
        <f t="shared" si="2"/>
        <v>0.98437500000000011</v>
      </c>
      <c r="V22" s="132" t="s">
        <v>104</v>
      </c>
      <c r="W22" s="144" t="s">
        <v>1880</v>
      </c>
      <c r="X22" s="132" t="s">
        <v>2218</v>
      </c>
      <c r="Y22" s="134" cm="1">
        <f t="array" aca="1" ref="Y2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22" s="145">
        <f>IFERROR(AVERAGEIFS(tblPlanIndicativo_2[PORCENTAJE DE EJECUCIÓN 2026],tblPlanIndicativo_2[Programa PDD],AvanceVigenciaProgramas[[#This Row],[Programa PDD]],tblPlanIndicativo_2[Meta Física Esperada 2026],"&lt;&gt;0"),0)</f>
        <v>0</v>
      </c>
      <c r="AB22" s="132" t="s">
        <v>104</v>
      </c>
      <c r="AC22" s="144" t="s">
        <v>1880</v>
      </c>
      <c r="AD22" s="132" t="s">
        <v>2218</v>
      </c>
      <c r="AE22" s="134">
        <f>COUNTIF(tblPlanIndicativo_2[Programa PDD],AD22)</f>
        <v>2</v>
      </c>
      <c r="AF22" s="145">
        <f>IFERROR(AVERAGEIF(tblPlanIndicativo_2[Programa PDD],AvanceCuatrienioProgramas[[#This Row],[Programa PDD]],tblPlanIndicativo_2[PORCENTAJE DE EJECUCIÓN ACUMULADA]),0)</f>
        <v>0</v>
      </c>
    </row>
    <row r="23" spans="4:32" ht="40.5" x14ac:dyDescent="0.25">
      <c r="J23" s="143" t="s">
        <v>4709</v>
      </c>
      <c r="K23" s="133" cm="1">
        <f t="array" aca="1" ref="K23" ca="1">SUMPRODUCT(_xlfn._xlws.FILTER(PonderadosVigencia[Promedio de avance de ejecución de la vigencia],PonderadosVigencia[Sector PDD]=J23),_xlfn._xlws.FILTER(PonderadosVigencia[Sobre Numero Total de Metas Programadas],PonderadosVigencia[Sector PDD]=J23))</f>
        <v>2.976190476190476E-3</v>
      </c>
      <c r="L23" s="134" cm="1">
        <f t="array" aca="1" ref="L23" ca="1">COUNTA(_xlfn._xlws.FILTER(tblPlanIndicativo_2[Codigo Meta],(INDIRECT(Ponderados!$B$101)&lt;&gt;0)*(tblPlanIndicativo_2[Sector PDD]=J23)))</f>
        <v>9</v>
      </c>
      <c r="M23" s="135">
        <f ca="1">L23/Ponderados!$B$2</f>
        <v>2.6785714285714284E-2</v>
      </c>
      <c r="N23" s="136">
        <f t="shared" ca="1" si="1"/>
        <v>0.1111111111111111</v>
      </c>
      <c r="P23" s="143" t="s">
        <v>4709</v>
      </c>
      <c r="Q23" s="133" cm="1">
        <f t="array" ref="Q23">SUMPRODUCT(_xlfn._xlws.FILTER(PonderadosCuatrienio[Promedio de avance de ejecución acumulada],PonderadosCuatrienio[Sector PDD]=P23),_xlfn._xlws.FILTER(PonderadosCuatrienio[Sobre Numero Total de Metas],PonderadosCuatrienio[Sector PDD]=P23))</f>
        <v>1.1954294350635815E-2</v>
      </c>
      <c r="R23" s="134" cm="1">
        <f t="array" ref="R23">COUNTA(_xlfn._xlws.FILTER(tblPlanIndicativo_2[Codigo Meta],tblPlanIndicativo_2[Sector PDD]=J23))</f>
        <v>13</v>
      </c>
      <c r="S23" s="135">
        <f>R23/Ponderados!$B$1</f>
        <v>2.7777777777777776E-2</v>
      </c>
      <c r="T23" s="136">
        <f t="shared" si="2"/>
        <v>0.43035459662288933</v>
      </c>
      <c r="V23" s="132" t="s">
        <v>104</v>
      </c>
      <c r="W23" s="144" t="s">
        <v>1880</v>
      </c>
      <c r="X23" s="132" t="s">
        <v>2233</v>
      </c>
      <c r="Y23" s="134" cm="1">
        <f t="array" aca="1" ref="Y2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23" s="145">
        <f>IFERROR(AVERAGEIFS(tblPlanIndicativo_2[PORCENTAJE DE EJECUCIÓN 2026],tblPlanIndicativo_2[Programa PDD],AvanceVigenciaProgramas[[#This Row],[Programa PDD]],tblPlanIndicativo_2[Meta Física Esperada 2026],"&lt;&gt;0"),0)</f>
        <v>0</v>
      </c>
      <c r="AB23" s="132" t="s">
        <v>104</v>
      </c>
      <c r="AC23" s="144" t="s">
        <v>1880</v>
      </c>
      <c r="AD23" s="132" t="s">
        <v>2233</v>
      </c>
      <c r="AE23" s="134">
        <f>COUNTIF(tblPlanIndicativo_2[Programa PDD],AD23)</f>
        <v>3</v>
      </c>
      <c r="AF23" s="145">
        <f>IFERROR(AVERAGEIF(tblPlanIndicativo_2[Programa PDD],AvanceCuatrienioProgramas[[#This Row],[Programa PDD]],tblPlanIndicativo_2[PORCENTAJE DE EJECUCIÓN ACUMULADA]),0)</f>
        <v>0</v>
      </c>
    </row>
    <row r="24" spans="4:32" ht="54" x14ac:dyDescent="0.25">
      <c r="J24" s="143" t="s">
        <v>4811</v>
      </c>
      <c r="K24" s="133" cm="1">
        <f t="array" aca="1" ref="K24" ca="1">SUMPRODUCT(_xlfn._xlws.FILTER(PonderadosVigencia[Promedio de avance de ejecución de la vigencia],PonderadosVigencia[Sector PDD]=J24),_xlfn._xlws.FILTER(PonderadosVigencia[Sobre Numero Total de Metas Programadas],PonderadosVigencia[Sector PDD]=J24))</f>
        <v>2.0833333333333332E-2</v>
      </c>
      <c r="L24" s="134" cm="1">
        <f t="array" aca="1" ref="L24" ca="1">COUNTA(_xlfn._xlws.FILTER(tblPlanIndicativo_2[Codigo Meta],(INDIRECT(Ponderados!$B$101)&lt;&gt;0)*(tblPlanIndicativo_2[Sector PDD]=J24)))</f>
        <v>15</v>
      </c>
      <c r="M24" s="135">
        <f ca="1">L24/Ponderados!$B$2</f>
        <v>4.4642857142857144E-2</v>
      </c>
      <c r="N24" s="136">
        <f t="shared" ca="1" si="1"/>
        <v>0.46666666666666662</v>
      </c>
      <c r="P24" s="143" t="s">
        <v>4811</v>
      </c>
      <c r="Q24" s="133" cm="1">
        <f t="array" ref="Q24">SUMPRODUCT(_xlfn._xlws.FILTER(PonderadosCuatrienio[Promedio de avance de ejecución acumulada],PonderadosCuatrienio[Sector PDD]=P24),_xlfn._xlws.FILTER(PonderadosCuatrienio[Sobre Numero Total de Metas],PonderadosCuatrienio[Sector PDD]=P24))</f>
        <v>2.2979797979797982E-2</v>
      </c>
      <c r="R24" s="134" cm="1">
        <f t="array" ref="R24">COUNTA(_xlfn._xlws.FILTER(tblPlanIndicativo_2[Codigo Meta],tblPlanIndicativo_2[Sector PDD]=J24))</f>
        <v>19</v>
      </c>
      <c r="S24" s="135">
        <f>R24/Ponderados!$B$1</f>
        <v>4.05982905982906E-2</v>
      </c>
      <c r="T24" s="136">
        <f t="shared" si="2"/>
        <v>0.56602870813397133</v>
      </c>
      <c r="V24" s="132" t="s">
        <v>104</v>
      </c>
      <c r="W24" s="144" t="s">
        <v>2259</v>
      </c>
      <c r="X24" s="132" t="s">
        <v>2260</v>
      </c>
      <c r="Y24" s="134" cm="1">
        <f t="array" aca="1" ref="Y2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24" s="145">
        <f>IFERROR(AVERAGEIFS(tblPlanIndicativo_2[PORCENTAJE DE EJECUCIÓN 2026],tblPlanIndicativo_2[Programa PDD],AvanceVigenciaProgramas[[#This Row],[Programa PDD]],tblPlanIndicativo_2[Meta Física Esperada 2026],"&lt;&gt;0"),0)</f>
        <v>0.66666666666666663</v>
      </c>
      <c r="AB24" s="132" t="s">
        <v>104</v>
      </c>
      <c r="AC24" s="144" t="s">
        <v>2259</v>
      </c>
      <c r="AD24" s="132" t="s">
        <v>2260</v>
      </c>
      <c r="AE24" s="134">
        <f>COUNTIF(tblPlanIndicativo_2[Programa PDD],AD24)</f>
        <v>3</v>
      </c>
      <c r="AF24" s="145">
        <f>IFERROR(AVERAGEIF(tblPlanIndicativo_2[Programa PDD],AvanceCuatrienioProgramas[[#This Row],[Programa PDD]],tblPlanIndicativo_2[PORCENTAJE DE EJECUCIÓN ACUMULADA]),0)</f>
        <v>0.91611111111111099</v>
      </c>
    </row>
    <row r="25" spans="4:32" ht="54" x14ac:dyDescent="0.25">
      <c r="J25" s="143" t="s">
        <v>4998</v>
      </c>
      <c r="K25" s="133" cm="1">
        <f t="array" aca="1" ref="K25" ca="1">SUMPRODUCT(_xlfn._xlws.FILTER(PonderadosVigencia[Promedio de avance de ejecución de la vigencia],PonderadosVigencia[Sector PDD]=J25),_xlfn._xlws.FILTER(PonderadosVigencia[Sobre Numero Total de Metas Programadas],PonderadosVigencia[Sector PDD]=J25))</f>
        <v>5.9523809523809521E-3</v>
      </c>
      <c r="L25" s="134" cm="1">
        <f t="array" aca="1" ref="L25" ca="1">COUNTA(_xlfn._xlws.FILTER(tblPlanIndicativo_2[Codigo Meta],(INDIRECT(Ponderados!$B$101)&lt;&gt;0)*(tblPlanIndicativo_2[Sector PDD]=J25)))</f>
        <v>5</v>
      </c>
      <c r="M25" s="135">
        <f ca="1">L25/Ponderados!$B$2</f>
        <v>1.488095238095238E-2</v>
      </c>
      <c r="N25" s="136">
        <f t="shared" ca="1" si="1"/>
        <v>0.4</v>
      </c>
      <c r="P25" s="143" t="s">
        <v>4998</v>
      </c>
      <c r="Q25" s="133" cm="1">
        <f t="array" ref="Q25">SUMPRODUCT(_xlfn._xlws.FILTER(PonderadosCuatrienio[Promedio de avance de ejecución acumulada],PonderadosCuatrienio[Sector PDD]=P25),_xlfn._xlws.FILTER(PonderadosCuatrienio[Sobre Numero Total de Metas],PonderadosCuatrienio[Sector PDD]=P25))</f>
        <v>5.341880341880342E-3</v>
      </c>
      <c r="R25" s="134" cm="1">
        <f t="array" ref="R25">COUNTA(_xlfn._xlws.FILTER(tblPlanIndicativo_2[Codigo Meta],tblPlanIndicativo_2[Sector PDD]=J25))</f>
        <v>6</v>
      </c>
      <c r="S25" s="135">
        <f>R25/Ponderados!$B$1</f>
        <v>1.282051282051282E-2</v>
      </c>
      <c r="T25" s="136">
        <f t="shared" si="2"/>
        <v>0.41666666666666669</v>
      </c>
      <c r="V25" s="132" t="s">
        <v>2299</v>
      </c>
      <c r="W25" s="144" t="s">
        <v>2304</v>
      </c>
      <c r="X25" s="132" t="s">
        <v>2305</v>
      </c>
      <c r="Y25" s="134" cm="1">
        <f t="array" aca="1" ref="Y2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25" s="145">
        <f>IFERROR(AVERAGEIFS(tblPlanIndicativo_2[PORCENTAJE DE EJECUCIÓN 2026],tblPlanIndicativo_2[Programa PDD],AvanceVigenciaProgramas[[#This Row],[Programa PDD]],tblPlanIndicativo_2[Meta Física Esperada 2026],"&lt;&gt;0"),0)</f>
        <v>0</v>
      </c>
      <c r="AB25" s="132" t="s">
        <v>2299</v>
      </c>
      <c r="AC25" s="144" t="s">
        <v>2304</v>
      </c>
      <c r="AD25" s="132" t="s">
        <v>2305</v>
      </c>
      <c r="AE25" s="134">
        <f>COUNTIF(tblPlanIndicativo_2[Programa PDD],AD25)</f>
        <v>9</v>
      </c>
      <c r="AF25" s="145">
        <f>IFERROR(AVERAGEIF(tblPlanIndicativo_2[Programa PDD],AvanceCuatrienioProgramas[[#This Row],[Programa PDD]],tblPlanIndicativo_2[PORCENTAJE DE EJECUCIÓN ACUMULADA]),0)</f>
        <v>0.6036111111111111</v>
      </c>
    </row>
    <row r="26" spans="4:32" ht="40.5" x14ac:dyDescent="0.25">
      <c r="J26" s="143" t="s">
        <v>5069</v>
      </c>
      <c r="K26" s="133" cm="1">
        <f t="array" aca="1" ref="K26" ca="1">SUMPRODUCT(_xlfn._xlws.FILTER(PonderadosVigencia[Promedio de avance de ejecución de la vigencia],PonderadosVigencia[Sector PDD]=J26),_xlfn._xlws.FILTER(PonderadosVigencia[Sobre Numero Total de Metas Programadas],PonderadosVigencia[Sector PDD]=J26))</f>
        <v>2.976190476190476E-3</v>
      </c>
      <c r="L26" s="134" cm="1">
        <f t="array" aca="1" ref="L26" ca="1">COUNTA(_xlfn._xlws.FILTER(tblPlanIndicativo_2[Codigo Meta],(INDIRECT(Ponderados!$B$101)&lt;&gt;0)*(tblPlanIndicativo_2[Sector PDD]=J26)))</f>
        <v>3</v>
      </c>
      <c r="M26" s="135">
        <f ca="1">L26/Ponderados!$B$2</f>
        <v>8.9285714285714281E-3</v>
      </c>
      <c r="N26" s="136">
        <f t="shared" ca="1" si="1"/>
        <v>0.33333333333333331</v>
      </c>
      <c r="P26" s="143" t="s">
        <v>5069</v>
      </c>
      <c r="Q26" s="133" cm="1">
        <f t="array" ref="Q26">SUMPRODUCT(_xlfn._xlws.FILTER(PonderadosCuatrienio[Promedio de avance de ejecución acumulada],PonderadosCuatrienio[Sector PDD]=P26),_xlfn._xlws.FILTER(PonderadosCuatrienio[Sobre Numero Total de Metas],PonderadosCuatrienio[Sector PDD]=P26))</f>
        <v>4.2735042735042739E-3</v>
      </c>
      <c r="R26" s="134" cm="1">
        <f t="array" ref="R26">COUNTA(_xlfn._xlws.FILTER(tblPlanIndicativo_2[Codigo Meta],tblPlanIndicativo_2[Sector PDD]=J26))</f>
        <v>4</v>
      </c>
      <c r="S26" s="135">
        <f>R26/Ponderados!$B$1</f>
        <v>8.5470085470085479E-3</v>
      </c>
      <c r="T26" s="136">
        <f t="shared" si="2"/>
        <v>0.5</v>
      </c>
      <c r="V26" s="132" t="s">
        <v>2299</v>
      </c>
      <c r="W26" s="144" t="s">
        <v>2401</v>
      </c>
      <c r="X26" s="132" t="s">
        <v>2402</v>
      </c>
      <c r="Y26" s="134" cm="1">
        <f t="array" aca="1" ref="Y2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9</v>
      </c>
      <c r="Z26" s="145">
        <f>IFERROR(AVERAGEIFS(tblPlanIndicativo_2[PORCENTAJE DE EJECUCIÓN 2026],tblPlanIndicativo_2[Programa PDD],AvanceVigenciaProgramas[[#This Row],[Programa PDD]],tblPlanIndicativo_2[Meta Física Esperada 2026],"&lt;&gt;0"),0)</f>
        <v>0.22222222222222221</v>
      </c>
      <c r="AB26" s="132" t="s">
        <v>2299</v>
      </c>
      <c r="AC26" s="144" t="s">
        <v>2401</v>
      </c>
      <c r="AD26" s="132" t="s">
        <v>2402</v>
      </c>
      <c r="AE26" s="134">
        <f>COUNTIF(tblPlanIndicativo_2[Programa PDD],AD26)</f>
        <v>10</v>
      </c>
      <c r="AF26" s="145">
        <f>IFERROR(AVERAGEIF(tblPlanIndicativo_2[Programa PDD],AvanceCuatrienioProgramas[[#This Row],[Programa PDD]],tblPlanIndicativo_2[PORCENTAJE DE EJECUCIÓN ACUMULADA]),0)</f>
        <v>0.46666666666666662</v>
      </c>
    </row>
    <row r="27" spans="4:32" ht="40.5" x14ac:dyDescent="0.25">
      <c r="J27" s="156" t="s">
        <v>5127</v>
      </c>
      <c r="K27" s="153">
        <f ca="1">SUM(K3:K26)</f>
        <v>0.42004060146476119</v>
      </c>
      <c r="P27" s="156" t="s">
        <v>5127</v>
      </c>
      <c r="Q27" s="153">
        <f>SUM(Q3:Q26)</f>
        <v>0.5647941310242498</v>
      </c>
      <c r="V27" s="132" t="s">
        <v>2299</v>
      </c>
      <c r="W27" s="144" t="s">
        <v>2490</v>
      </c>
      <c r="X27" s="132" t="s">
        <v>2491</v>
      </c>
      <c r="Y27" s="134" cm="1">
        <f t="array" aca="1" ref="Y2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27" s="145">
        <f>IFERROR(AVERAGEIFS(tblPlanIndicativo_2[PORCENTAJE DE EJECUCIÓN 2026],tblPlanIndicativo_2[Programa PDD],AvanceVigenciaProgramas[[#This Row],[Programa PDD]],tblPlanIndicativo_2[Meta Física Esperada 2026],"&lt;&gt;0"),0)</f>
        <v>0.22749999999999998</v>
      </c>
      <c r="AB27" s="132" t="s">
        <v>2299</v>
      </c>
      <c r="AC27" s="144" t="s">
        <v>2490</v>
      </c>
      <c r="AD27" s="132" t="s">
        <v>2491</v>
      </c>
      <c r="AE27" s="134">
        <f>COUNTIF(tblPlanIndicativo_2[Programa PDD],AD27)</f>
        <v>5</v>
      </c>
      <c r="AF27" s="145">
        <f>IFERROR(AVERAGEIF(tblPlanIndicativo_2[Programa PDD],AvanceCuatrienioProgramas[[#This Row],[Programa PDD]],tblPlanIndicativo_2[PORCENTAJE DE EJECUCIÓN ACUMULADA]),0)</f>
        <v>0.60353333333333337</v>
      </c>
    </row>
    <row r="28" spans="4:32" ht="54" x14ac:dyDescent="0.25">
      <c r="V28" s="132" t="s">
        <v>2299</v>
      </c>
      <c r="W28" s="144" t="s">
        <v>2545</v>
      </c>
      <c r="X28" s="132" t="s">
        <v>2546</v>
      </c>
      <c r="Y28" s="134" cm="1">
        <f t="array" aca="1" ref="Y2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28" s="145">
        <f>IFERROR(AVERAGEIFS(tblPlanIndicativo_2[PORCENTAJE DE EJECUCIÓN 2026],tblPlanIndicativo_2[Programa PDD],AvanceVigenciaProgramas[[#This Row],[Programa PDD]],tblPlanIndicativo_2[Meta Física Esperada 2026],"&lt;&gt;0"),0)</f>
        <v>0</v>
      </c>
      <c r="AB28" s="132" t="s">
        <v>2299</v>
      </c>
      <c r="AC28" s="144" t="s">
        <v>2545</v>
      </c>
      <c r="AD28" s="132" t="s">
        <v>2546</v>
      </c>
      <c r="AE28" s="134">
        <f>COUNTIF(tblPlanIndicativo_2[Programa PDD],AD28)</f>
        <v>2</v>
      </c>
      <c r="AF28" s="145">
        <f>IFERROR(AVERAGEIF(tblPlanIndicativo_2[Programa PDD],AvanceCuatrienioProgramas[[#This Row],[Programa PDD]],tblPlanIndicativo_2[PORCENTAJE DE EJECUCIÓN ACUMULADA]),0)</f>
        <v>0.5</v>
      </c>
    </row>
    <row r="29" spans="4:32" ht="40.5" x14ac:dyDescent="0.25">
      <c r="V29" s="132" t="s">
        <v>2299</v>
      </c>
      <c r="W29" s="144" t="s">
        <v>2545</v>
      </c>
      <c r="X29" s="132" t="s">
        <v>2571</v>
      </c>
      <c r="Y29" s="134" cm="1">
        <f t="array" aca="1" ref="Y2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6</v>
      </c>
      <c r="Z29" s="145">
        <f>IFERROR(AVERAGEIFS(tblPlanIndicativo_2[PORCENTAJE DE EJECUCIÓN 2026],tblPlanIndicativo_2[Programa PDD],AvanceVigenciaProgramas[[#This Row],[Programa PDD]],tblPlanIndicativo_2[Meta Física Esperada 2026],"&lt;&gt;0"),0)</f>
        <v>0</v>
      </c>
      <c r="AB29" s="132" t="s">
        <v>2299</v>
      </c>
      <c r="AC29" s="144" t="s">
        <v>2545</v>
      </c>
      <c r="AD29" s="132" t="s">
        <v>2571</v>
      </c>
      <c r="AE29" s="134">
        <f>COUNTIF(tblPlanIndicativo_2[Programa PDD],AD29)</f>
        <v>13</v>
      </c>
      <c r="AF29" s="145">
        <f>IFERROR(AVERAGEIF(tblPlanIndicativo_2[Programa PDD],AvanceCuatrienioProgramas[[#This Row],[Programa PDD]],tblPlanIndicativo_2[PORCENTAJE DE EJECUCIÓN ACUMULADA]),0)</f>
        <v>0.49046153846153856</v>
      </c>
    </row>
    <row r="30" spans="4:32" ht="40.5" x14ac:dyDescent="0.25">
      <c r="V30" s="132" t="s">
        <v>2299</v>
      </c>
      <c r="W30" s="144" t="s">
        <v>2703</v>
      </c>
      <c r="X30" s="132" t="s">
        <v>2704</v>
      </c>
      <c r="Y30" s="134" cm="1">
        <f t="array" aca="1" ref="Y3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6</v>
      </c>
      <c r="Z30" s="145">
        <f>IFERROR(AVERAGEIFS(tblPlanIndicativo_2[PORCENTAJE DE EJECUCIÓN 2026],tblPlanIndicativo_2[Programa PDD],AvanceVigenciaProgramas[[#This Row],[Programa PDD]],tblPlanIndicativo_2[Meta Física Esperada 2026],"&lt;&gt;0"),0)</f>
        <v>0.17200000000000001</v>
      </c>
      <c r="AB30" s="132" t="s">
        <v>2299</v>
      </c>
      <c r="AC30" s="144" t="s">
        <v>2703</v>
      </c>
      <c r="AD30" s="132" t="s">
        <v>2704</v>
      </c>
      <c r="AE30" s="134">
        <f>COUNTIF(tblPlanIndicativo_2[Programa PDD],AD30)</f>
        <v>7</v>
      </c>
      <c r="AF30" s="145">
        <f>IFERROR(AVERAGEIF(tblPlanIndicativo_2[Programa PDD],AvanceCuatrienioProgramas[[#This Row],[Programa PDD]],tblPlanIndicativo_2[PORCENTAJE DE EJECUCIÓN ACUMULADA]),0)</f>
        <v>0.54314843619334341</v>
      </c>
    </row>
    <row r="31" spans="4:32" ht="40.5" x14ac:dyDescent="0.25">
      <c r="V31" s="132" t="s">
        <v>2299</v>
      </c>
      <c r="W31" s="144" t="s">
        <v>2703</v>
      </c>
      <c r="X31" s="132" t="s">
        <v>2787</v>
      </c>
      <c r="Y31" s="134" cm="1">
        <f t="array" aca="1" ref="Y3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31" s="145">
        <f>IFERROR(AVERAGEIFS(tblPlanIndicativo_2[PORCENTAJE DE EJECUCIÓN 2026],tblPlanIndicativo_2[Programa PDD],AvanceVigenciaProgramas[[#This Row],[Programa PDD]],tblPlanIndicativo_2[Meta Física Esperada 2026],"&lt;&gt;0"),0)</f>
        <v>0</v>
      </c>
      <c r="AB31" s="132" t="s">
        <v>2299</v>
      </c>
      <c r="AC31" s="144" t="s">
        <v>2703</v>
      </c>
      <c r="AD31" s="132" t="s">
        <v>2787</v>
      </c>
      <c r="AE31" s="134">
        <f>COUNTIF(tblPlanIndicativo_2[Programa PDD],AD31)</f>
        <v>1</v>
      </c>
      <c r="AF31" s="145">
        <f>IFERROR(AVERAGEIF(tblPlanIndicativo_2[Programa PDD],AvanceCuatrienioProgramas[[#This Row],[Programa PDD]],tblPlanIndicativo_2[PORCENTAJE DE EJECUCIÓN ACUMULADA]),0)</f>
        <v>0</v>
      </c>
    </row>
    <row r="32" spans="4:32" ht="40.5" x14ac:dyDescent="0.25">
      <c r="V32" s="132" t="s">
        <v>2299</v>
      </c>
      <c r="W32" s="144" t="s">
        <v>2703</v>
      </c>
      <c r="X32" s="132" t="s">
        <v>2801</v>
      </c>
      <c r="Y32" s="134" cm="1">
        <f t="array" aca="1" ref="Y3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32" s="145">
        <f>IFERROR(AVERAGEIFS(tblPlanIndicativo_2[PORCENTAJE DE EJECUCIÓN 2026],tblPlanIndicativo_2[Programa PDD],AvanceVigenciaProgramas[[#This Row],[Programa PDD]],tblPlanIndicativo_2[Meta Física Esperada 2026],"&lt;&gt;0"),0)</f>
        <v>0</v>
      </c>
      <c r="AB32" s="132" t="s">
        <v>2299</v>
      </c>
      <c r="AC32" s="144" t="s">
        <v>2703</v>
      </c>
      <c r="AD32" s="132" t="s">
        <v>2801</v>
      </c>
      <c r="AE32" s="134">
        <f>COUNTIF(tblPlanIndicativo_2[Programa PDD],AD32)</f>
        <v>1</v>
      </c>
      <c r="AF32" s="145">
        <f>IFERROR(AVERAGEIF(tblPlanIndicativo_2[Programa PDD],AvanceCuatrienioProgramas[[#This Row],[Programa PDD]],tblPlanIndicativo_2[PORCENTAJE DE EJECUCIÓN ACUMULADA]),0)</f>
        <v>1</v>
      </c>
    </row>
    <row r="33" spans="22:32" ht="40.5" x14ac:dyDescent="0.25">
      <c r="V33" s="132" t="s">
        <v>2299</v>
      </c>
      <c r="W33" s="144" t="s">
        <v>2703</v>
      </c>
      <c r="X33" s="132" t="s">
        <v>2817</v>
      </c>
      <c r="Y33" s="134" cm="1">
        <f t="array" aca="1" ref="Y3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33" s="145">
        <f>IFERROR(AVERAGEIFS(tblPlanIndicativo_2[PORCENTAJE DE EJECUCIÓN 2026],tblPlanIndicativo_2[Programa PDD],AvanceVigenciaProgramas[[#This Row],[Programa PDD]],tblPlanIndicativo_2[Meta Física Esperada 2026],"&lt;&gt;0"),0)</f>
        <v>0</v>
      </c>
      <c r="AB33" s="132" t="s">
        <v>2299</v>
      </c>
      <c r="AC33" s="144" t="s">
        <v>2703</v>
      </c>
      <c r="AD33" s="132" t="s">
        <v>2817</v>
      </c>
      <c r="AE33" s="134">
        <f>COUNTIF(tblPlanIndicativo_2[Programa PDD],AD33)</f>
        <v>1</v>
      </c>
      <c r="AF33" s="145">
        <f>IFERROR(AVERAGEIF(tblPlanIndicativo_2[Programa PDD],AvanceCuatrienioProgramas[[#This Row],[Programa PDD]],tblPlanIndicativo_2[PORCENTAJE DE EJECUCIÓN ACUMULADA]),0)</f>
        <v>0.69869999999999999</v>
      </c>
    </row>
    <row r="34" spans="22:32" ht="40.5" x14ac:dyDescent="0.25">
      <c r="V34" s="132" t="s">
        <v>2299</v>
      </c>
      <c r="W34" s="144" t="s">
        <v>2703</v>
      </c>
      <c r="X34" s="132" t="s">
        <v>2832</v>
      </c>
      <c r="Y34" s="134" cm="1">
        <f t="array" aca="1" ref="Y3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8</v>
      </c>
      <c r="Z34" s="145">
        <f>IFERROR(AVERAGEIFS(tblPlanIndicativo_2[PORCENTAJE DE EJECUCIÓN 2026],tblPlanIndicativo_2[Programa PDD],AvanceVigenciaProgramas[[#This Row],[Programa PDD]],tblPlanIndicativo_2[Meta Física Esperada 2026],"&lt;&gt;0"),0)</f>
        <v>0.125</v>
      </c>
      <c r="AB34" s="132" t="s">
        <v>2299</v>
      </c>
      <c r="AC34" s="144" t="s">
        <v>2703</v>
      </c>
      <c r="AD34" s="132" t="s">
        <v>2832</v>
      </c>
      <c r="AE34" s="134">
        <f>COUNTIF(tblPlanIndicativo_2[Programa PDD],AD34)</f>
        <v>9</v>
      </c>
      <c r="AF34" s="145">
        <f>IFERROR(AVERAGEIF(tblPlanIndicativo_2[Programa PDD],AvanceCuatrienioProgramas[[#This Row],[Programa PDD]],tblPlanIndicativo_2[PORCENTAJE DE EJECUCIÓN ACUMULADA]),0)</f>
        <v>0.18132893632478631</v>
      </c>
    </row>
    <row r="35" spans="22:32" ht="40.5" x14ac:dyDescent="0.25">
      <c r="V35" s="132" t="s">
        <v>2914</v>
      </c>
      <c r="W35" s="144" t="s">
        <v>2920</v>
      </c>
      <c r="X35" s="132" t="s">
        <v>2921</v>
      </c>
      <c r="Y35" s="134" cm="1">
        <f t="array" aca="1" ref="Y3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35" s="145">
        <f>IFERROR(AVERAGEIFS(tblPlanIndicativo_2[PORCENTAJE DE EJECUCIÓN 2026],tblPlanIndicativo_2[Programa PDD],AvanceVigenciaProgramas[[#This Row],[Programa PDD]],tblPlanIndicativo_2[Meta Física Esperada 2026],"&lt;&gt;0"),0)</f>
        <v>0.33333333333333331</v>
      </c>
      <c r="AB35" s="132" t="s">
        <v>2914</v>
      </c>
      <c r="AC35" s="144" t="s">
        <v>2920</v>
      </c>
      <c r="AD35" s="132" t="s">
        <v>2921</v>
      </c>
      <c r="AE35" s="134">
        <f>COUNTIF(tblPlanIndicativo_2[Programa PDD],AD35)</f>
        <v>6</v>
      </c>
      <c r="AF35" s="145">
        <f>IFERROR(AVERAGEIF(tblPlanIndicativo_2[Programa PDD],AvanceCuatrienioProgramas[[#This Row],[Programa PDD]],tblPlanIndicativo_2[PORCENTAJE DE EJECUCIÓN ACUMULADA]),0)</f>
        <v>0.42558333333333326</v>
      </c>
    </row>
    <row r="36" spans="22:32" ht="40.5" x14ac:dyDescent="0.25">
      <c r="V36" s="132" t="s">
        <v>2914</v>
      </c>
      <c r="W36" s="144" t="s">
        <v>2920</v>
      </c>
      <c r="X36" s="132" t="s">
        <v>2988</v>
      </c>
      <c r="Y36" s="134" cm="1">
        <f t="array" aca="1" ref="Y3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36" s="145">
        <f>IFERROR(AVERAGEIFS(tblPlanIndicativo_2[PORCENTAJE DE EJECUCIÓN 2026],tblPlanIndicativo_2[Programa PDD],AvanceVigenciaProgramas[[#This Row],[Programa PDD]],tblPlanIndicativo_2[Meta Física Esperada 2026],"&lt;&gt;0"),0)</f>
        <v>0</v>
      </c>
      <c r="AB36" s="132" t="s">
        <v>2914</v>
      </c>
      <c r="AC36" s="144" t="s">
        <v>2920</v>
      </c>
      <c r="AD36" s="132" t="s">
        <v>2988</v>
      </c>
      <c r="AE36" s="134">
        <f>COUNTIF(tblPlanIndicativo_2[Programa PDD],AD36)</f>
        <v>1</v>
      </c>
      <c r="AF36" s="145">
        <f>IFERROR(AVERAGEIF(tblPlanIndicativo_2[Programa PDD],AvanceCuatrienioProgramas[[#This Row],[Programa PDD]],tblPlanIndicativo_2[PORCENTAJE DE EJECUCIÓN ACUMULADA]),0)</f>
        <v>0</v>
      </c>
    </row>
    <row r="37" spans="22:32" ht="40.5" x14ac:dyDescent="0.25">
      <c r="V37" s="132" t="s">
        <v>2914</v>
      </c>
      <c r="W37" s="144" t="s">
        <v>2920</v>
      </c>
      <c r="X37" s="132" t="s">
        <v>3002</v>
      </c>
      <c r="Y37" s="134" cm="1">
        <f t="array" aca="1" ref="Y3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12</v>
      </c>
      <c r="Z37" s="145">
        <f>IFERROR(AVERAGEIFS(tblPlanIndicativo_2[PORCENTAJE DE EJECUCIÓN 2026],tblPlanIndicativo_2[Programa PDD],AvanceVigenciaProgramas[[#This Row],[Programa PDD]],tblPlanIndicativo_2[Meta Física Esperada 2026],"&lt;&gt;0"),0)</f>
        <v>0</v>
      </c>
      <c r="AB37" s="132" t="s">
        <v>2914</v>
      </c>
      <c r="AC37" s="144" t="s">
        <v>2920</v>
      </c>
      <c r="AD37" s="132" t="s">
        <v>3002</v>
      </c>
      <c r="AE37" s="134">
        <f>COUNTIF(tblPlanIndicativo_2[Programa PDD],AD37)</f>
        <v>14</v>
      </c>
      <c r="AF37" s="145">
        <f>IFERROR(AVERAGEIF(tblPlanIndicativo_2[Programa PDD],AvanceCuatrienioProgramas[[#This Row],[Programa PDD]],tblPlanIndicativo_2[PORCENTAJE DE EJECUCIÓN ACUMULADA]),0)</f>
        <v>0.35163461538461543</v>
      </c>
    </row>
    <row r="38" spans="22:32" ht="40.5" x14ac:dyDescent="0.25">
      <c r="V38" s="132" t="s">
        <v>2914</v>
      </c>
      <c r="W38" s="144" t="s">
        <v>3154</v>
      </c>
      <c r="X38" s="132" t="s">
        <v>3155</v>
      </c>
      <c r="Y38" s="134" cm="1">
        <f t="array" aca="1" ref="Y3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38" s="145">
        <f>IFERROR(AVERAGEIFS(tblPlanIndicativo_2[PORCENTAJE DE EJECUCIÓN 2026],tblPlanIndicativo_2[Programa PDD],AvanceVigenciaProgramas[[#This Row],[Programa PDD]],tblPlanIndicativo_2[Meta Física Esperada 2026],"&lt;&gt;0"),0)</f>
        <v>0.5</v>
      </c>
      <c r="AB38" s="132" t="s">
        <v>2914</v>
      </c>
      <c r="AC38" s="144" t="s">
        <v>3154</v>
      </c>
      <c r="AD38" s="132" t="s">
        <v>3155</v>
      </c>
      <c r="AE38" s="134">
        <f>COUNTIF(tblPlanIndicativo_2[Programa PDD],AD38)</f>
        <v>6</v>
      </c>
      <c r="AF38" s="145">
        <f>IFERROR(AVERAGEIF(tblPlanIndicativo_2[Programa PDD],AvanceCuatrienioProgramas[[#This Row],[Programa PDD]],tblPlanIndicativo_2[PORCENTAJE DE EJECUCIÓN ACUMULADA]),0)</f>
        <v>0.39999999999999997</v>
      </c>
    </row>
    <row r="39" spans="22:32" ht="40.5" x14ac:dyDescent="0.25">
      <c r="V39" s="132" t="s">
        <v>2914</v>
      </c>
      <c r="W39" s="144" t="s">
        <v>3154</v>
      </c>
      <c r="X39" s="132" t="s">
        <v>3213</v>
      </c>
      <c r="Y39" s="134" cm="1">
        <f t="array" aca="1" ref="Y3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39" s="145">
        <f>IFERROR(AVERAGEIFS(tblPlanIndicativo_2[PORCENTAJE DE EJECUCIÓN 2026],tblPlanIndicativo_2[Programa PDD],AvanceVigenciaProgramas[[#This Row],[Programa PDD]],tblPlanIndicativo_2[Meta Física Esperada 2026],"&lt;&gt;0"),0)</f>
        <v>0.25</v>
      </c>
      <c r="AB39" s="132" t="s">
        <v>2914</v>
      </c>
      <c r="AC39" s="144" t="s">
        <v>3154</v>
      </c>
      <c r="AD39" s="132" t="s">
        <v>3213</v>
      </c>
      <c r="AE39" s="134">
        <f>COUNTIF(tblPlanIndicativo_2[Programa PDD],AD39)</f>
        <v>5</v>
      </c>
      <c r="AF39" s="145">
        <f>IFERROR(AVERAGEIF(tblPlanIndicativo_2[Programa PDD],AvanceCuatrienioProgramas[[#This Row],[Programa PDD]],tblPlanIndicativo_2[PORCENTAJE DE EJECUCIÓN ACUMULADA]),0)</f>
        <v>0.26400000000000001</v>
      </c>
    </row>
    <row r="40" spans="22:32" ht="40.5" x14ac:dyDescent="0.25">
      <c r="V40" s="132" t="s">
        <v>2914</v>
      </c>
      <c r="W40" s="144" t="s">
        <v>3154</v>
      </c>
      <c r="X40" s="132" t="s">
        <v>3265</v>
      </c>
      <c r="Y40" s="134" cm="1">
        <f t="array" aca="1" ref="Y4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40" s="145">
        <f>IFERROR(AVERAGEIFS(tblPlanIndicativo_2[PORCENTAJE DE EJECUCIÓN 2026],tblPlanIndicativo_2[Programa PDD],AvanceVigenciaProgramas[[#This Row],[Programa PDD]],tblPlanIndicativo_2[Meta Física Esperada 2026],"&lt;&gt;0"),0)</f>
        <v>0</v>
      </c>
      <c r="AB40" s="132" t="s">
        <v>2914</v>
      </c>
      <c r="AC40" s="144" t="s">
        <v>3154</v>
      </c>
      <c r="AD40" s="132" t="s">
        <v>3265</v>
      </c>
      <c r="AE40" s="134">
        <f>COUNTIF(tblPlanIndicativo_2[Programa PDD],AD40)</f>
        <v>2</v>
      </c>
      <c r="AF40" s="145">
        <f>IFERROR(AVERAGEIF(tblPlanIndicativo_2[Programa PDD],AvanceCuatrienioProgramas[[#This Row],[Programa PDD]],tblPlanIndicativo_2[PORCENTAJE DE EJECUCIÓN ACUMULADA]),0)</f>
        <v>0</v>
      </c>
    </row>
    <row r="41" spans="22:32" ht="40.5" x14ac:dyDescent="0.25">
      <c r="V41" s="132" t="s">
        <v>2914</v>
      </c>
      <c r="W41" s="144" t="s">
        <v>3154</v>
      </c>
      <c r="X41" s="132" t="s">
        <v>3291</v>
      </c>
      <c r="Y41" s="134" cm="1">
        <f t="array" aca="1" ref="Y4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41" s="145">
        <f>IFERROR(AVERAGEIFS(tblPlanIndicativo_2[PORCENTAJE DE EJECUCIÓN 2026],tblPlanIndicativo_2[Programa PDD],AvanceVigenciaProgramas[[#This Row],[Programa PDD]],tblPlanIndicativo_2[Meta Física Esperada 2026],"&lt;&gt;0"),0)</f>
        <v>0</v>
      </c>
      <c r="AB41" s="132" t="s">
        <v>2914</v>
      </c>
      <c r="AC41" s="144" t="s">
        <v>3154</v>
      </c>
      <c r="AD41" s="132" t="s">
        <v>3291</v>
      </c>
      <c r="AE41" s="134">
        <f>COUNTIF(tblPlanIndicativo_2[Programa PDD],AD41)</f>
        <v>1</v>
      </c>
      <c r="AF41" s="145">
        <f>IFERROR(AVERAGEIF(tblPlanIndicativo_2[Programa PDD],AvanceCuatrienioProgramas[[#This Row],[Programa PDD]],tblPlanIndicativo_2[PORCENTAJE DE EJECUCIÓN ACUMULADA]),0)</f>
        <v>0</v>
      </c>
    </row>
    <row r="42" spans="22:32" ht="40.5" x14ac:dyDescent="0.25">
      <c r="V42" s="132" t="s">
        <v>2914</v>
      </c>
      <c r="W42" s="144" t="s">
        <v>3154</v>
      </c>
      <c r="X42" s="132" t="s">
        <v>3302</v>
      </c>
      <c r="Y42" s="134" cm="1">
        <f t="array" aca="1" ref="Y4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42" s="145">
        <f>IFERROR(AVERAGEIFS(tblPlanIndicativo_2[PORCENTAJE DE EJECUCIÓN 2026],tblPlanIndicativo_2[Programa PDD],AvanceVigenciaProgramas[[#This Row],[Programa PDD]],tblPlanIndicativo_2[Meta Física Esperada 2026],"&lt;&gt;0"),0)</f>
        <v>0</v>
      </c>
      <c r="AB42" s="132" t="s">
        <v>2914</v>
      </c>
      <c r="AC42" s="144" t="s">
        <v>3154</v>
      </c>
      <c r="AD42" s="132" t="s">
        <v>3302</v>
      </c>
      <c r="AE42" s="134">
        <f>COUNTIF(tblPlanIndicativo_2[Programa PDD],AD42)</f>
        <v>3</v>
      </c>
      <c r="AF42" s="145">
        <f>IFERROR(AVERAGEIF(tblPlanIndicativo_2[Programa PDD],AvanceCuatrienioProgramas[[#This Row],[Programa PDD]],tblPlanIndicativo_2[PORCENTAJE DE EJECUCIÓN ACUMULADA]),0)</f>
        <v>0</v>
      </c>
    </row>
    <row r="43" spans="22:32" ht="40.5" x14ac:dyDescent="0.25">
      <c r="V43" s="132" t="s">
        <v>2914</v>
      </c>
      <c r="W43" s="144" t="s">
        <v>3154</v>
      </c>
      <c r="X43" s="132" t="s">
        <v>3331</v>
      </c>
      <c r="Y43" s="134" cm="1">
        <f t="array" aca="1" ref="Y4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43" s="145">
        <f>IFERROR(AVERAGEIFS(tblPlanIndicativo_2[PORCENTAJE DE EJECUCIÓN 2026],tblPlanIndicativo_2[Programa PDD],AvanceVigenciaProgramas[[#This Row],[Programa PDD]],tblPlanIndicativo_2[Meta Física Esperada 2026],"&lt;&gt;0"),0)</f>
        <v>1</v>
      </c>
      <c r="AB43" s="132" t="s">
        <v>2914</v>
      </c>
      <c r="AC43" s="144" t="s">
        <v>3154</v>
      </c>
      <c r="AD43" s="132" t="s">
        <v>3331</v>
      </c>
      <c r="AE43" s="134">
        <f>COUNTIF(tblPlanIndicativo_2[Programa PDD],AD43)</f>
        <v>4</v>
      </c>
      <c r="AF43" s="145">
        <f>IFERROR(AVERAGEIF(tblPlanIndicativo_2[Programa PDD],AvanceCuatrienioProgramas[[#This Row],[Programa PDD]],tblPlanIndicativo_2[PORCENTAJE DE EJECUCIÓN ACUMULADA]),0)</f>
        <v>1</v>
      </c>
    </row>
    <row r="44" spans="22:32" ht="40.5" x14ac:dyDescent="0.25">
      <c r="V44" s="132" t="s">
        <v>2914</v>
      </c>
      <c r="W44" s="144" t="s">
        <v>3154</v>
      </c>
      <c r="X44" s="132" t="s">
        <v>3373</v>
      </c>
      <c r="Y44" s="134" cm="1">
        <f t="array" aca="1" ref="Y4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44" s="145">
        <f>IFERROR(AVERAGEIFS(tblPlanIndicativo_2[PORCENTAJE DE EJECUCIÓN 2026],tblPlanIndicativo_2[Programa PDD],AvanceVigenciaProgramas[[#This Row],[Programa PDD]],tblPlanIndicativo_2[Meta Física Esperada 2026],"&lt;&gt;0"),0)</f>
        <v>0.33333333333333331</v>
      </c>
      <c r="AB44" s="132" t="s">
        <v>2914</v>
      </c>
      <c r="AC44" s="144" t="s">
        <v>3154</v>
      </c>
      <c r="AD44" s="132" t="s">
        <v>3373</v>
      </c>
      <c r="AE44" s="134">
        <f>COUNTIF(tblPlanIndicativo_2[Programa PDD],AD44)</f>
        <v>5</v>
      </c>
      <c r="AF44" s="145">
        <f>IFERROR(AVERAGEIF(tblPlanIndicativo_2[Programa PDD],AvanceCuatrienioProgramas[[#This Row],[Programa PDD]],tblPlanIndicativo_2[PORCENTAJE DE EJECUCIÓN ACUMULADA]),0)</f>
        <v>0.45714285714285713</v>
      </c>
    </row>
    <row r="45" spans="22:32" ht="40.5" x14ac:dyDescent="0.25">
      <c r="V45" s="132" t="s">
        <v>2914</v>
      </c>
      <c r="W45" s="144" t="s">
        <v>3431</v>
      </c>
      <c r="X45" s="132" t="s">
        <v>3432</v>
      </c>
      <c r="Y45" s="134" cm="1">
        <f t="array" aca="1" ref="Y4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45" s="145">
        <f>IFERROR(AVERAGEIFS(tblPlanIndicativo_2[PORCENTAJE DE EJECUCIÓN 2026],tblPlanIndicativo_2[Programa PDD],AvanceVigenciaProgramas[[#This Row],[Programa PDD]],tblPlanIndicativo_2[Meta Física Esperada 2026],"&lt;&gt;0"),0)</f>
        <v>0</v>
      </c>
      <c r="AB45" s="132" t="s">
        <v>2914</v>
      </c>
      <c r="AC45" s="144" t="s">
        <v>3431</v>
      </c>
      <c r="AD45" s="132" t="s">
        <v>3432</v>
      </c>
      <c r="AE45" s="134">
        <f>COUNTIF(tblPlanIndicativo_2[Programa PDD],AD45)</f>
        <v>3</v>
      </c>
      <c r="AF45" s="145">
        <f>IFERROR(AVERAGEIF(tblPlanIndicativo_2[Programa PDD],AvanceCuatrienioProgramas[[#This Row],[Programa PDD]],tblPlanIndicativo_2[PORCENTAJE DE EJECUCIÓN ACUMULADA]),0)</f>
        <v>0.52139529845087207</v>
      </c>
    </row>
    <row r="46" spans="22:32" ht="40.5" x14ac:dyDescent="0.25">
      <c r="V46" s="132" t="s">
        <v>2914</v>
      </c>
      <c r="W46" s="144" t="s">
        <v>3431</v>
      </c>
      <c r="X46" s="132" t="s">
        <v>3471</v>
      </c>
      <c r="Y46" s="134" cm="1">
        <f t="array" aca="1" ref="Y4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46" s="145">
        <f>IFERROR(AVERAGEIFS(tblPlanIndicativo_2[PORCENTAJE DE EJECUCIÓN 2026],tblPlanIndicativo_2[Programa PDD],AvanceVigenciaProgramas[[#This Row],[Programa PDD]],tblPlanIndicativo_2[Meta Física Esperada 2026],"&lt;&gt;0"),0)</f>
        <v>0.25</v>
      </c>
      <c r="AB46" s="132" t="s">
        <v>2914</v>
      </c>
      <c r="AC46" s="144" t="s">
        <v>3431</v>
      </c>
      <c r="AD46" s="132" t="s">
        <v>3471</v>
      </c>
      <c r="AE46" s="134">
        <f>COUNTIF(tblPlanIndicativo_2[Programa PDD],AD46)</f>
        <v>9</v>
      </c>
      <c r="AF46" s="145">
        <f>IFERROR(AVERAGEIF(tblPlanIndicativo_2[Programa PDD],AvanceCuatrienioProgramas[[#This Row],[Programa PDD]],tblPlanIndicativo_2[PORCENTAJE DE EJECUCIÓN ACUMULADA]),0)</f>
        <v>0.69555555555555548</v>
      </c>
    </row>
    <row r="47" spans="22:32" ht="40.5" x14ac:dyDescent="0.25">
      <c r="V47" s="132" t="s">
        <v>2914</v>
      </c>
      <c r="W47" s="144" t="s">
        <v>3431</v>
      </c>
      <c r="X47" s="132" t="s">
        <v>3566</v>
      </c>
      <c r="Y47" s="134" cm="1">
        <f t="array" aca="1" ref="Y4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47" s="145">
        <f>IFERROR(AVERAGEIFS(tblPlanIndicativo_2[PORCENTAJE DE EJECUCIÓN 2026],tblPlanIndicativo_2[Programa PDD],AvanceVigenciaProgramas[[#This Row],[Programa PDD]],tblPlanIndicativo_2[Meta Física Esperada 2026],"&lt;&gt;0"),0)</f>
        <v>0</v>
      </c>
      <c r="AB47" s="132" t="s">
        <v>2914</v>
      </c>
      <c r="AC47" s="144" t="s">
        <v>3431</v>
      </c>
      <c r="AD47" s="132" t="s">
        <v>3566</v>
      </c>
      <c r="AE47" s="134">
        <f>COUNTIF(tblPlanIndicativo_2[Programa PDD],AD47)</f>
        <v>2</v>
      </c>
      <c r="AF47" s="145">
        <f>IFERROR(AVERAGEIF(tblPlanIndicativo_2[Programa PDD],AvanceCuatrienioProgramas[[#This Row],[Programa PDD]],tblPlanIndicativo_2[PORCENTAJE DE EJECUCIÓN ACUMULADA]),0)</f>
        <v>0.5</v>
      </c>
    </row>
    <row r="48" spans="22:32" ht="40.5" x14ac:dyDescent="0.25">
      <c r="V48" s="132" t="s">
        <v>2914</v>
      </c>
      <c r="W48" s="144" t="s">
        <v>3592</v>
      </c>
      <c r="X48" s="132" t="s">
        <v>3594</v>
      </c>
      <c r="Y48" s="134" cm="1">
        <f t="array" aca="1" ref="Y4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48" s="145">
        <f>IFERROR(AVERAGEIFS(tblPlanIndicativo_2[PORCENTAJE DE EJECUCIÓN 2026],tblPlanIndicativo_2[Programa PDD],AvanceVigenciaProgramas[[#This Row],[Programa PDD]],tblPlanIndicativo_2[Meta Física Esperada 2026],"&lt;&gt;0"),0)</f>
        <v>0</v>
      </c>
      <c r="AB48" s="132" t="s">
        <v>2914</v>
      </c>
      <c r="AC48" s="144" t="s">
        <v>3592</v>
      </c>
      <c r="AD48" s="132" t="s">
        <v>3594</v>
      </c>
      <c r="AE48" s="134">
        <f>COUNTIF(tblPlanIndicativo_2[Programa PDD],AD48)</f>
        <v>1</v>
      </c>
      <c r="AF48" s="145">
        <f>IFERROR(AVERAGEIF(tblPlanIndicativo_2[Programa PDD],AvanceCuatrienioProgramas[[#This Row],[Programa PDD]],tblPlanIndicativo_2[PORCENTAJE DE EJECUCIÓN ACUMULADA]),0)</f>
        <v>0</v>
      </c>
    </row>
    <row r="49" spans="22:32" ht="40.5" x14ac:dyDescent="0.25">
      <c r="V49" s="132" t="s">
        <v>2914</v>
      </c>
      <c r="W49" s="144" t="s">
        <v>3592</v>
      </c>
      <c r="X49" s="132" t="s">
        <v>3611</v>
      </c>
      <c r="Y49" s="134" cm="1">
        <f t="array" aca="1" ref="Y4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49" s="145">
        <f>IFERROR(AVERAGEIFS(tblPlanIndicativo_2[PORCENTAJE DE EJECUCIÓN 2026],tblPlanIndicativo_2[Programa PDD],AvanceVigenciaProgramas[[#This Row],[Programa PDD]],tblPlanIndicativo_2[Meta Física Esperada 2026],"&lt;&gt;0"),0)</f>
        <v>9.2603753409710846E-2</v>
      </c>
      <c r="AB49" s="132" t="s">
        <v>2914</v>
      </c>
      <c r="AC49" s="144" t="s">
        <v>3592</v>
      </c>
      <c r="AD49" s="132" t="s">
        <v>3611</v>
      </c>
      <c r="AE49" s="134">
        <f>COUNTIF(tblPlanIndicativo_2[Programa PDD],AD49)</f>
        <v>12</v>
      </c>
      <c r="AF49" s="145">
        <f>IFERROR(AVERAGEIF(tblPlanIndicativo_2[Programa PDD],AvanceCuatrienioProgramas[[#This Row],[Programa PDD]],tblPlanIndicativo_2[PORCENTAJE DE EJECUCIÓN ACUMULADA]),0)</f>
        <v>0.49939819652265988</v>
      </c>
    </row>
    <row r="50" spans="22:32" ht="40.5" x14ac:dyDescent="0.25">
      <c r="V50" s="132" t="s">
        <v>2914</v>
      </c>
      <c r="W50" s="144" t="s">
        <v>3592</v>
      </c>
      <c r="X50" s="132" t="s">
        <v>3745</v>
      </c>
      <c r="Y50" s="134" cm="1">
        <f t="array" aca="1" ref="Y5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50" s="145">
        <f>IFERROR(AVERAGEIFS(tblPlanIndicativo_2[PORCENTAJE DE EJECUCIÓN 2026],tblPlanIndicativo_2[Programa PDD],AvanceVigenciaProgramas[[#This Row],[Programa PDD]],tblPlanIndicativo_2[Meta Física Esperada 2026],"&lt;&gt;0"),0)</f>
        <v>0</v>
      </c>
      <c r="AB50" s="132" t="s">
        <v>2914</v>
      </c>
      <c r="AC50" s="144" t="s">
        <v>3592</v>
      </c>
      <c r="AD50" s="132" t="s">
        <v>3745</v>
      </c>
      <c r="AE50" s="134">
        <f>COUNTIF(tblPlanIndicativo_2[Programa PDD],AD50)</f>
        <v>1</v>
      </c>
      <c r="AF50" s="145">
        <f>IFERROR(AVERAGEIF(tblPlanIndicativo_2[Programa PDD],AvanceCuatrienioProgramas[[#This Row],[Programa PDD]],tblPlanIndicativo_2[PORCENTAJE DE EJECUCIÓN ACUMULADA]),0)</f>
        <v>0</v>
      </c>
    </row>
    <row r="51" spans="22:32" ht="40.5" x14ac:dyDescent="0.25">
      <c r="V51" s="132" t="s">
        <v>2914</v>
      </c>
      <c r="W51" s="144" t="s">
        <v>3592</v>
      </c>
      <c r="X51" s="132" t="s">
        <v>3757</v>
      </c>
      <c r="Y51" s="134" cm="1">
        <f t="array" aca="1" ref="Y5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51" s="145">
        <f>IFERROR(AVERAGEIFS(tblPlanIndicativo_2[PORCENTAJE DE EJECUCIÓN 2026],tblPlanIndicativo_2[Programa PDD],AvanceVigenciaProgramas[[#This Row],[Programa PDD]],tblPlanIndicativo_2[Meta Física Esperada 2026],"&lt;&gt;0"),0)</f>
        <v>0</v>
      </c>
      <c r="AB51" s="132" t="s">
        <v>2914</v>
      </c>
      <c r="AC51" s="144" t="s">
        <v>3592</v>
      </c>
      <c r="AD51" s="132" t="s">
        <v>3757</v>
      </c>
      <c r="AE51" s="134">
        <f>COUNTIF(tblPlanIndicativo_2[Programa PDD],AD51)</f>
        <v>3</v>
      </c>
      <c r="AF51" s="145">
        <f>IFERROR(AVERAGEIF(tblPlanIndicativo_2[Programa PDD],AvanceCuatrienioProgramas[[#This Row],[Programa PDD]],tblPlanIndicativo_2[PORCENTAJE DE EJECUCIÓN ACUMULADA]),0)</f>
        <v>0</v>
      </c>
    </row>
    <row r="52" spans="22:32" ht="40.5" x14ac:dyDescent="0.25">
      <c r="V52" s="132" t="s">
        <v>2914</v>
      </c>
      <c r="W52" s="144" t="s">
        <v>3592</v>
      </c>
      <c r="X52" s="132" t="s">
        <v>3789</v>
      </c>
      <c r="Y52" s="134" cm="1">
        <f t="array" aca="1" ref="Y5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52" s="145">
        <f>IFERROR(AVERAGEIFS(tblPlanIndicativo_2[PORCENTAJE DE EJECUCIÓN 2026],tblPlanIndicativo_2[Programa PDD],AvanceVigenciaProgramas[[#This Row],[Programa PDD]],tblPlanIndicativo_2[Meta Física Esperada 2026],"&lt;&gt;0"),0)</f>
        <v>0</v>
      </c>
      <c r="AB52" s="132" t="s">
        <v>2914</v>
      </c>
      <c r="AC52" s="144" t="s">
        <v>3592</v>
      </c>
      <c r="AD52" s="132" t="s">
        <v>3789</v>
      </c>
      <c r="AE52" s="134">
        <f>COUNTIF(tblPlanIndicativo_2[Programa PDD],AD52)</f>
        <v>1</v>
      </c>
      <c r="AF52" s="145">
        <f>IFERROR(AVERAGEIF(tblPlanIndicativo_2[Programa PDD],AvanceCuatrienioProgramas[[#This Row],[Programa PDD]],tblPlanIndicativo_2[PORCENTAJE DE EJECUCIÓN ACUMULADA]),0)</f>
        <v>0</v>
      </c>
    </row>
    <row r="53" spans="22:32" ht="40.5" x14ac:dyDescent="0.25">
      <c r="V53" s="132" t="s">
        <v>2914</v>
      </c>
      <c r="W53" s="144" t="s">
        <v>3592</v>
      </c>
      <c r="X53" s="132" t="s">
        <v>3805</v>
      </c>
      <c r="Y53" s="134" cm="1">
        <f t="array" aca="1" ref="Y5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53" s="145">
        <f>IFERROR(AVERAGEIFS(tblPlanIndicativo_2[PORCENTAJE DE EJECUCIÓN 2026],tblPlanIndicativo_2[Programa PDD],AvanceVigenciaProgramas[[#This Row],[Programa PDD]],tblPlanIndicativo_2[Meta Física Esperada 2026],"&lt;&gt;0"),0)</f>
        <v>0.2</v>
      </c>
      <c r="AB53" s="132" t="s">
        <v>2914</v>
      </c>
      <c r="AC53" s="144" t="s">
        <v>3592</v>
      </c>
      <c r="AD53" s="132" t="s">
        <v>3805</v>
      </c>
      <c r="AE53" s="134">
        <f>COUNTIF(tblPlanIndicativo_2[Programa PDD],AD53)</f>
        <v>9</v>
      </c>
      <c r="AF53" s="145">
        <f>IFERROR(AVERAGEIF(tblPlanIndicativo_2[Programa PDD],AvanceCuatrienioProgramas[[#This Row],[Programa PDD]],tblPlanIndicativo_2[PORCENTAJE DE EJECUCIÓN ACUMULADA]),0)</f>
        <v>0.48888888888888893</v>
      </c>
    </row>
    <row r="54" spans="22:32" ht="40.5" x14ac:dyDescent="0.25">
      <c r="V54" s="132" t="s">
        <v>2914</v>
      </c>
      <c r="W54" s="144" t="s">
        <v>3891</v>
      </c>
      <c r="X54" s="132" t="s">
        <v>3893</v>
      </c>
      <c r="Y54" s="134" cm="1">
        <f t="array" aca="1" ref="Y5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54" s="145">
        <f>IFERROR(AVERAGEIFS(tblPlanIndicativo_2[PORCENTAJE DE EJECUCIÓN 2026],tblPlanIndicativo_2[Programa PDD],AvanceVigenciaProgramas[[#This Row],[Programa PDD]],tblPlanIndicativo_2[Meta Física Esperada 2026],"&lt;&gt;0"),0)</f>
        <v>0.25</v>
      </c>
      <c r="AB54" s="132" t="s">
        <v>2914</v>
      </c>
      <c r="AC54" s="144" t="s">
        <v>3891</v>
      </c>
      <c r="AD54" s="132" t="s">
        <v>3893</v>
      </c>
      <c r="AE54" s="134">
        <f>COUNTIF(tblPlanIndicativo_2[Programa PDD],AD54)</f>
        <v>4</v>
      </c>
      <c r="AF54" s="145">
        <f>IFERROR(AVERAGEIF(tblPlanIndicativo_2[Programa PDD],AvanceCuatrienioProgramas[[#This Row],[Programa PDD]],tblPlanIndicativo_2[PORCENTAJE DE EJECUCIÓN ACUMULADA]),0)</f>
        <v>0.70330274725274722</v>
      </c>
    </row>
    <row r="55" spans="22:32" ht="40.5" x14ac:dyDescent="0.25">
      <c r="V55" s="132" t="s">
        <v>2914</v>
      </c>
      <c r="W55" s="144" t="s">
        <v>3891</v>
      </c>
      <c r="X55" s="132" t="s">
        <v>3953</v>
      </c>
      <c r="Y55" s="134" cm="1">
        <f t="array" aca="1" ref="Y5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7</v>
      </c>
      <c r="Z55" s="145">
        <f>IFERROR(AVERAGEIFS(tblPlanIndicativo_2[PORCENTAJE DE EJECUCIÓN 2026],tblPlanIndicativo_2[Programa PDD],AvanceVigenciaProgramas[[#This Row],[Programa PDD]],tblPlanIndicativo_2[Meta Física Esperada 2026],"&lt;&gt;0"),0)</f>
        <v>0.5714285714285714</v>
      </c>
      <c r="AB55" s="132" t="s">
        <v>2914</v>
      </c>
      <c r="AC55" s="144" t="s">
        <v>3891</v>
      </c>
      <c r="AD55" s="132" t="s">
        <v>3953</v>
      </c>
      <c r="AE55" s="134">
        <f>COUNTIF(tblPlanIndicativo_2[Programa PDD],AD55)</f>
        <v>9</v>
      </c>
      <c r="AF55" s="145">
        <f>IFERROR(AVERAGEIF(tblPlanIndicativo_2[Programa PDD],AvanceCuatrienioProgramas[[#This Row],[Programa PDD]],tblPlanIndicativo_2[PORCENTAJE DE EJECUCIÓN ACUMULADA]),0)</f>
        <v>0.59369555555555553</v>
      </c>
    </row>
    <row r="56" spans="22:32" ht="27" x14ac:dyDescent="0.25">
      <c r="V56" s="132" t="s">
        <v>4054</v>
      </c>
      <c r="W56" s="144" t="s">
        <v>4058</v>
      </c>
      <c r="X56" s="132" t="s">
        <v>4060</v>
      </c>
      <c r="Y56" s="134" cm="1">
        <f t="array" aca="1" ref="Y5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56" s="145">
        <f>IFERROR(AVERAGEIFS(tblPlanIndicativo_2[PORCENTAJE DE EJECUCIÓN 2026],tblPlanIndicativo_2[Programa PDD],AvanceVigenciaProgramas[[#This Row],[Programa PDD]],tblPlanIndicativo_2[Meta Física Esperada 2026],"&lt;&gt;0"),0)</f>
        <v>0.6</v>
      </c>
      <c r="AB56" s="132" t="s">
        <v>4054</v>
      </c>
      <c r="AC56" s="144" t="s">
        <v>4058</v>
      </c>
      <c r="AD56" s="132" t="s">
        <v>4060</v>
      </c>
      <c r="AE56" s="134">
        <f>COUNTIF(tblPlanIndicativo_2[Programa PDD],AD56)</f>
        <v>10</v>
      </c>
      <c r="AF56" s="145">
        <f>IFERROR(AVERAGEIF(tblPlanIndicativo_2[Programa PDD],AvanceCuatrienioProgramas[[#This Row],[Programa PDD]],tblPlanIndicativo_2[PORCENTAJE DE EJECUCIÓN ACUMULADA]),0)</f>
        <v>0.57198084714548802</v>
      </c>
    </row>
    <row r="57" spans="22:32" ht="40.5" x14ac:dyDescent="0.25">
      <c r="V57" s="132" t="s">
        <v>4054</v>
      </c>
      <c r="W57" s="144" t="s">
        <v>4058</v>
      </c>
      <c r="X57" s="132" t="s">
        <v>4149</v>
      </c>
      <c r="Y57" s="134" cm="1">
        <f t="array" aca="1" ref="Y5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57" s="145">
        <f>IFERROR(AVERAGEIFS(tblPlanIndicativo_2[PORCENTAJE DE EJECUCIÓN 2026],tblPlanIndicativo_2[Programa PDD],AvanceVigenciaProgramas[[#This Row],[Programa PDD]],tblPlanIndicativo_2[Meta Física Esperada 2026],"&lt;&gt;0"),0)</f>
        <v>0.4</v>
      </c>
      <c r="AB57" s="132" t="s">
        <v>4054</v>
      </c>
      <c r="AC57" s="144" t="s">
        <v>4058</v>
      </c>
      <c r="AD57" s="132" t="s">
        <v>4149</v>
      </c>
      <c r="AE57" s="134">
        <f>COUNTIF(tblPlanIndicativo_2[Programa PDD],AD57)</f>
        <v>5</v>
      </c>
      <c r="AF57" s="145">
        <f>IFERROR(AVERAGEIF(tblPlanIndicativo_2[Programa PDD],AvanceCuatrienioProgramas[[#This Row],[Programa PDD]],tblPlanIndicativo_2[PORCENTAJE DE EJECUCIÓN ACUMULADA]),0)</f>
        <v>0.38800000000000001</v>
      </c>
    </row>
    <row r="58" spans="22:32" ht="40.5" x14ac:dyDescent="0.25">
      <c r="V58" s="132" t="s">
        <v>4054</v>
      </c>
      <c r="W58" s="144" t="s">
        <v>4058</v>
      </c>
      <c r="X58" s="132" t="s">
        <v>4186</v>
      </c>
      <c r="Y58" s="134" cm="1">
        <f t="array" aca="1" ref="Y5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58" s="145">
        <f>IFERROR(AVERAGEIFS(tblPlanIndicativo_2[PORCENTAJE DE EJECUCIÓN 2026],tblPlanIndicativo_2[Programa PDD],AvanceVigenciaProgramas[[#This Row],[Programa PDD]],tblPlanIndicativo_2[Meta Física Esperada 2026],"&lt;&gt;0"),0)</f>
        <v>0</v>
      </c>
      <c r="AB58" s="132" t="s">
        <v>4054</v>
      </c>
      <c r="AC58" s="144" t="s">
        <v>4058</v>
      </c>
      <c r="AD58" s="132" t="s">
        <v>4186</v>
      </c>
      <c r="AE58" s="134">
        <f>COUNTIF(tblPlanIndicativo_2[Programa PDD],AD58)</f>
        <v>3</v>
      </c>
      <c r="AF58" s="145">
        <f>IFERROR(AVERAGEIF(tblPlanIndicativo_2[Programa PDD],AvanceCuatrienioProgramas[[#This Row],[Programa PDD]],tblPlanIndicativo_2[PORCENTAJE DE EJECUCIÓN ACUMULADA]),0)</f>
        <v>0.55555555555555558</v>
      </c>
    </row>
    <row r="59" spans="22:32" ht="27" x14ac:dyDescent="0.25">
      <c r="V59" s="132" t="s">
        <v>4054</v>
      </c>
      <c r="W59" s="144" t="s">
        <v>4058</v>
      </c>
      <c r="X59" s="132" t="s">
        <v>4219</v>
      </c>
      <c r="Y59" s="134" cm="1">
        <f t="array" aca="1" ref="Y5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59" s="145">
        <f>IFERROR(AVERAGEIFS(tblPlanIndicativo_2[PORCENTAJE DE EJECUCIÓN 2026],tblPlanIndicativo_2[Programa PDD],AvanceVigenciaProgramas[[#This Row],[Programa PDD]],tblPlanIndicativo_2[Meta Física Esperada 2026],"&lt;&gt;0"),0)</f>
        <v>0</v>
      </c>
      <c r="AB59" s="132" t="s">
        <v>4054</v>
      </c>
      <c r="AC59" s="144" t="s">
        <v>4058</v>
      </c>
      <c r="AD59" s="132" t="s">
        <v>4219</v>
      </c>
      <c r="AE59" s="134">
        <f>COUNTIF(tblPlanIndicativo_2[Programa PDD],AD59)</f>
        <v>1</v>
      </c>
      <c r="AF59" s="145">
        <f>IFERROR(AVERAGEIF(tblPlanIndicativo_2[Programa PDD],AvanceCuatrienioProgramas[[#This Row],[Programa PDD]],tblPlanIndicativo_2[PORCENTAJE DE EJECUCIÓN ACUMULADA]),0)</f>
        <v>0.625</v>
      </c>
    </row>
    <row r="60" spans="22:32" ht="40.5" x14ac:dyDescent="0.25">
      <c r="V60" s="147" t="s">
        <v>4054</v>
      </c>
      <c r="W60" s="157" t="s">
        <v>4058</v>
      </c>
      <c r="X60" s="147" t="s">
        <v>4230</v>
      </c>
      <c r="Y60" s="149" cm="1">
        <f t="array" aca="1" ref="Y6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60" s="158">
        <f>IFERROR(AVERAGEIFS(tblPlanIndicativo_2[PORCENTAJE DE EJECUCIÓN 2026],tblPlanIndicativo_2[Programa PDD],AvanceVigenciaProgramas[[#This Row],[Programa PDD]],tblPlanIndicativo_2[Meta Física Esperada 2026],"&lt;&gt;0"),0)</f>
        <v>0</v>
      </c>
      <c r="AB60" s="147" t="s">
        <v>4054</v>
      </c>
      <c r="AC60" s="157" t="s">
        <v>4058</v>
      </c>
      <c r="AD60" s="147" t="s">
        <v>4230</v>
      </c>
      <c r="AE60" s="149">
        <f>COUNTIF(tblPlanIndicativo_2[Programa PDD],AD60)</f>
        <v>1</v>
      </c>
      <c r="AF60" s="158">
        <f>IFERROR(AVERAGEIF(tblPlanIndicativo_2[Programa PDD],AvanceCuatrienioProgramas[[#This Row],[Programa PDD]],tblPlanIndicativo_2[PORCENTAJE DE EJECUCIÓN ACUMULADA]),0)</f>
        <v>1</v>
      </c>
    </row>
    <row r="61" spans="22:32" ht="27" x14ac:dyDescent="0.25">
      <c r="V61" s="132" t="s">
        <v>4054</v>
      </c>
      <c r="W61" s="144" t="s">
        <v>4058</v>
      </c>
      <c r="X61" s="132" t="s">
        <v>4249</v>
      </c>
      <c r="Y61" s="134" cm="1">
        <f t="array" aca="1" ref="Y6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61" s="145">
        <f>IFERROR(AVERAGEIFS(tblPlanIndicativo_2[PORCENTAJE DE EJECUCIÓN 2026],tblPlanIndicativo_2[Programa PDD],AvanceVigenciaProgramas[[#This Row],[Programa PDD]],tblPlanIndicativo_2[Meta Física Esperada 2026],"&lt;&gt;0"),0)</f>
        <v>0.25</v>
      </c>
      <c r="AB61" s="132" t="s">
        <v>4054</v>
      </c>
      <c r="AC61" s="144" t="s">
        <v>4058</v>
      </c>
      <c r="AD61" s="132" t="s">
        <v>4249</v>
      </c>
      <c r="AE61" s="134">
        <f>COUNTIF(tblPlanIndicativo_2[Programa PDD],AD61)</f>
        <v>4</v>
      </c>
      <c r="AF61" s="145">
        <f>IFERROR(AVERAGEIF(tblPlanIndicativo_2[Programa PDD],AvanceCuatrienioProgramas[[#This Row],[Programa PDD]],tblPlanIndicativo_2[PORCENTAJE DE EJECUCIÓN ACUMULADA]),0)</f>
        <v>0.44122023809523814</v>
      </c>
    </row>
    <row r="62" spans="22:32" ht="27" x14ac:dyDescent="0.25">
      <c r="V62" s="132" t="s">
        <v>4054</v>
      </c>
      <c r="W62" s="144" t="s">
        <v>4058</v>
      </c>
      <c r="X62" s="132" t="s">
        <v>4288</v>
      </c>
      <c r="Y62" s="134" cm="1">
        <f t="array" aca="1" ref="Y6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62" s="145">
        <f>IFERROR(AVERAGEIFS(tblPlanIndicativo_2[PORCENTAJE DE EJECUCIÓN 2026],tblPlanIndicativo_2[Programa PDD],AvanceVigenciaProgramas[[#This Row],[Programa PDD]],tblPlanIndicativo_2[Meta Física Esperada 2026],"&lt;&gt;0"),0)</f>
        <v>0</v>
      </c>
      <c r="AB62" s="132" t="s">
        <v>4054</v>
      </c>
      <c r="AC62" s="144" t="s">
        <v>4058</v>
      </c>
      <c r="AD62" s="132" t="s">
        <v>4288</v>
      </c>
      <c r="AE62" s="134">
        <f>COUNTIF(tblPlanIndicativo_2[Programa PDD],AD62)</f>
        <v>2</v>
      </c>
      <c r="AF62" s="145">
        <f>IFERROR(AVERAGEIF(tblPlanIndicativo_2[Programa PDD],AvanceCuatrienioProgramas[[#This Row],[Programa PDD]],tblPlanIndicativo_2[PORCENTAJE DE EJECUCIÓN ACUMULADA]),0)</f>
        <v>0.375</v>
      </c>
    </row>
    <row r="63" spans="22:32" ht="27" x14ac:dyDescent="0.25">
      <c r="V63" s="132" t="s">
        <v>4054</v>
      </c>
      <c r="W63" s="144" t="s">
        <v>4306</v>
      </c>
      <c r="X63" s="132" t="s">
        <v>4307</v>
      </c>
      <c r="Y63" s="134" cm="1">
        <f t="array" aca="1" ref="Y6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63" s="145">
        <f>IFERROR(AVERAGEIFS(tblPlanIndicativo_2[PORCENTAJE DE EJECUCIÓN 2026],tblPlanIndicativo_2[Programa PDD],AvanceVigenciaProgramas[[#This Row],[Programa PDD]],tblPlanIndicativo_2[Meta Física Esperada 2026],"&lt;&gt;0"),0)</f>
        <v>0.6</v>
      </c>
      <c r="AB63" s="132" t="s">
        <v>4054</v>
      </c>
      <c r="AC63" s="144" t="s">
        <v>4306</v>
      </c>
      <c r="AD63" s="132" t="s">
        <v>4307</v>
      </c>
      <c r="AE63" s="134">
        <f>COUNTIF(tblPlanIndicativo_2[Programa PDD],AD63)</f>
        <v>8</v>
      </c>
      <c r="AF63" s="145">
        <f>IFERROR(AVERAGEIF(tblPlanIndicativo_2[Programa PDD],AvanceCuatrienioProgramas[[#This Row],[Programa PDD]],tblPlanIndicativo_2[PORCENTAJE DE EJECUCIÓN ACUMULADA]),0)</f>
        <v>0.79166666666666674</v>
      </c>
    </row>
    <row r="64" spans="22:32" ht="27" x14ac:dyDescent="0.25">
      <c r="V64" s="132" t="s">
        <v>4054</v>
      </c>
      <c r="W64" s="144" t="s">
        <v>4306</v>
      </c>
      <c r="X64" s="132" t="s">
        <v>4401</v>
      </c>
      <c r="Y64" s="134" cm="1">
        <f t="array" aca="1" ref="Y6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64" s="145">
        <f>IFERROR(AVERAGEIFS(tblPlanIndicativo_2[PORCENTAJE DE EJECUCIÓN 2026],tblPlanIndicativo_2[Programa PDD],AvanceVigenciaProgramas[[#This Row],[Programa PDD]],tblPlanIndicativo_2[Meta Física Esperada 2026],"&lt;&gt;0"),0)</f>
        <v>0.33333333333333331</v>
      </c>
      <c r="AB64" s="132" t="s">
        <v>4054</v>
      </c>
      <c r="AC64" s="144" t="s">
        <v>4306</v>
      </c>
      <c r="AD64" s="132" t="s">
        <v>4401</v>
      </c>
      <c r="AE64" s="134">
        <f>COUNTIF(tblPlanIndicativo_2[Programa PDD],AD64)</f>
        <v>3</v>
      </c>
      <c r="AF64" s="145">
        <f>IFERROR(AVERAGEIF(tblPlanIndicativo_2[Programa PDD],AvanceCuatrienioProgramas[[#This Row],[Programa PDD]],tblPlanIndicativo_2[PORCENTAJE DE EJECUCIÓN ACUMULADA]),0)</f>
        <v>0.44444444444444448</v>
      </c>
    </row>
    <row r="65" spans="22:32" ht="40.5" x14ac:dyDescent="0.25">
      <c r="V65" s="132" t="s">
        <v>4054</v>
      </c>
      <c r="W65" s="144" t="s">
        <v>4306</v>
      </c>
      <c r="X65" s="132" t="s">
        <v>4444</v>
      </c>
      <c r="Y65" s="134" cm="1">
        <f t="array" aca="1" ref="Y6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65" s="145">
        <f>IFERROR(AVERAGEIFS(tblPlanIndicativo_2[PORCENTAJE DE EJECUCIÓN 2026],tblPlanIndicativo_2[Programa PDD],AvanceVigenciaProgramas[[#This Row],[Programa PDD]],tblPlanIndicativo_2[Meta Física Esperada 2026],"&lt;&gt;0"),0)</f>
        <v>0.5</v>
      </c>
      <c r="AB65" s="132" t="s">
        <v>4054</v>
      </c>
      <c r="AC65" s="144" t="s">
        <v>4306</v>
      </c>
      <c r="AD65" s="132" t="s">
        <v>4444</v>
      </c>
      <c r="AE65" s="134">
        <f>COUNTIF(tblPlanIndicativo_2[Programa PDD],AD65)</f>
        <v>2</v>
      </c>
      <c r="AF65" s="145">
        <f>IFERROR(AVERAGEIF(tblPlanIndicativo_2[Programa PDD],AvanceCuatrienioProgramas[[#This Row],[Programa PDD]],tblPlanIndicativo_2[PORCENTAJE DE EJECUCIÓN ACUMULADA]),0)</f>
        <v>0.5</v>
      </c>
    </row>
    <row r="66" spans="22:32" ht="40.5" x14ac:dyDescent="0.25">
      <c r="V66" s="132" t="s">
        <v>4054</v>
      </c>
      <c r="W66" s="144" t="s">
        <v>4306</v>
      </c>
      <c r="X66" s="132" t="s">
        <v>4475</v>
      </c>
      <c r="Y66" s="134" cm="1">
        <f t="array" aca="1" ref="Y6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66" s="145">
        <f>IFERROR(AVERAGEIFS(tblPlanIndicativo_2[PORCENTAJE DE EJECUCIÓN 2026],tblPlanIndicativo_2[Programa PDD],AvanceVigenciaProgramas[[#This Row],[Programa PDD]],tblPlanIndicativo_2[Meta Física Esperada 2026],"&lt;&gt;0"),0)</f>
        <v>0</v>
      </c>
      <c r="AB66" s="132" t="s">
        <v>4054</v>
      </c>
      <c r="AC66" s="144" t="s">
        <v>4306</v>
      </c>
      <c r="AD66" s="132" t="s">
        <v>4475</v>
      </c>
      <c r="AE66" s="134">
        <f>COUNTIF(tblPlanIndicativo_2[Programa PDD],AD66)</f>
        <v>1</v>
      </c>
      <c r="AF66" s="145">
        <f>IFERROR(AVERAGEIF(tblPlanIndicativo_2[Programa PDD],AvanceCuatrienioProgramas[[#This Row],[Programa PDD]],tblPlanIndicativo_2[PORCENTAJE DE EJECUCIÓN ACUMULADA]),0)</f>
        <v>0</v>
      </c>
    </row>
    <row r="67" spans="22:32" ht="27" x14ac:dyDescent="0.25">
      <c r="V67" s="132" t="s">
        <v>4054</v>
      </c>
      <c r="W67" s="144" t="s">
        <v>4306</v>
      </c>
      <c r="X67" s="132" t="s">
        <v>4488</v>
      </c>
      <c r="Y67" s="134" cm="1">
        <f t="array" aca="1" ref="Y6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67" s="145">
        <f>IFERROR(AVERAGEIFS(tblPlanIndicativo_2[PORCENTAJE DE EJECUCIÓN 2026],tblPlanIndicativo_2[Programa PDD],AvanceVigenciaProgramas[[#This Row],[Programa PDD]],tblPlanIndicativo_2[Meta Física Esperada 2026],"&lt;&gt;0"),0)</f>
        <v>0</v>
      </c>
      <c r="AB67" s="132" t="s">
        <v>4054</v>
      </c>
      <c r="AC67" s="144" t="s">
        <v>4306</v>
      </c>
      <c r="AD67" s="132" t="s">
        <v>4488</v>
      </c>
      <c r="AE67" s="134">
        <f>COUNTIF(tblPlanIndicativo_2[Programa PDD],AD67)</f>
        <v>1</v>
      </c>
      <c r="AF67" s="145">
        <f>IFERROR(AVERAGEIF(tblPlanIndicativo_2[Programa PDD],AvanceCuatrienioProgramas[[#This Row],[Programa PDD]],tblPlanIndicativo_2[PORCENTAJE DE EJECUCIÓN ACUMULADA]),0)</f>
        <v>0</v>
      </c>
    </row>
    <row r="68" spans="22:32" ht="27" x14ac:dyDescent="0.25">
      <c r="V68" s="132" t="s">
        <v>4054</v>
      </c>
      <c r="W68" s="144" t="s">
        <v>4495</v>
      </c>
      <c r="X68" s="132" t="s">
        <v>4497</v>
      </c>
      <c r="Y68" s="134" cm="1">
        <f t="array" aca="1" ref="Y6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7</v>
      </c>
      <c r="Z68" s="145">
        <f>IFERROR(AVERAGEIFS(tblPlanIndicativo_2[PORCENTAJE DE EJECUCIÓN 2026],tblPlanIndicativo_2[Programa PDD],AvanceVigenciaProgramas[[#This Row],[Programa PDD]],tblPlanIndicativo_2[Meta Física Esperada 2026],"&lt;&gt;0"),0)</f>
        <v>0.42857142857142855</v>
      </c>
      <c r="AB68" s="132" t="s">
        <v>4054</v>
      </c>
      <c r="AC68" s="144" t="s">
        <v>4495</v>
      </c>
      <c r="AD68" s="132" t="s">
        <v>4497</v>
      </c>
      <c r="AE68" s="134">
        <f>COUNTIF(tblPlanIndicativo_2[Programa PDD],AD68)</f>
        <v>10</v>
      </c>
      <c r="AF68" s="145">
        <f>IFERROR(AVERAGEIF(tblPlanIndicativo_2[Programa PDD],AvanceCuatrienioProgramas[[#This Row],[Programa PDD]],tblPlanIndicativo_2[PORCENTAJE DE EJECUCIÓN ACUMULADA]),0)</f>
        <v>0.43071428571428572</v>
      </c>
    </row>
    <row r="69" spans="22:32" ht="27" x14ac:dyDescent="0.25">
      <c r="V69" s="132" t="s">
        <v>4054</v>
      </c>
      <c r="W69" s="144" t="s">
        <v>4495</v>
      </c>
      <c r="X69" s="132" t="s">
        <v>4563</v>
      </c>
      <c r="Y69" s="134" cm="1">
        <f t="array" aca="1" ref="Y6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69" s="145">
        <f>IFERROR(AVERAGEIFS(tblPlanIndicativo_2[PORCENTAJE DE EJECUCIÓN 2026],tblPlanIndicativo_2[Programa PDD],AvanceVigenciaProgramas[[#This Row],[Programa PDD]],tblPlanIndicativo_2[Meta Física Esperada 2026],"&lt;&gt;0"),0)</f>
        <v>0.5</v>
      </c>
      <c r="AB69" s="132" t="s">
        <v>4054</v>
      </c>
      <c r="AC69" s="144" t="s">
        <v>4495</v>
      </c>
      <c r="AD69" s="132" t="s">
        <v>4563</v>
      </c>
      <c r="AE69" s="134">
        <f>COUNTIF(tblPlanIndicativo_2[Programa PDD],AD69)</f>
        <v>4</v>
      </c>
      <c r="AF69" s="145">
        <f>IFERROR(AVERAGEIF(tblPlanIndicativo_2[Programa PDD],AvanceCuatrienioProgramas[[#This Row],[Programa PDD]],tblPlanIndicativo_2[PORCENTAJE DE EJECUCIÓN ACUMULADA]),0)</f>
        <v>0.4375</v>
      </c>
    </row>
    <row r="70" spans="22:32" ht="27" x14ac:dyDescent="0.25">
      <c r="V70" s="132" t="s">
        <v>4054</v>
      </c>
      <c r="W70" s="144" t="s">
        <v>4495</v>
      </c>
      <c r="X70" s="132" t="s">
        <v>4589</v>
      </c>
      <c r="Y70" s="134" cm="1">
        <f t="array" aca="1" ref="Y7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70" s="145">
        <f>IFERROR(AVERAGEIFS(tblPlanIndicativo_2[PORCENTAJE DE EJECUCIÓN 2026],tblPlanIndicativo_2[Programa PDD],AvanceVigenciaProgramas[[#This Row],[Programa PDD]],tblPlanIndicativo_2[Meta Física Esperada 2026],"&lt;&gt;0"),0)</f>
        <v>0</v>
      </c>
      <c r="AB70" s="132" t="s">
        <v>4054</v>
      </c>
      <c r="AC70" s="144" t="s">
        <v>4495</v>
      </c>
      <c r="AD70" s="132" t="s">
        <v>4589</v>
      </c>
      <c r="AE70" s="134">
        <f>COUNTIF(tblPlanIndicativo_2[Programa PDD],AD70)</f>
        <v>2</v>
      </c>
      <c r="AF70" s="145">
        <f>IFERROR(AVERAGEIF(tblPlanIndicativo_2[Programa PDD],AvanceCuatrienioProgramas[[#This Row],[Programa PDD]],tblPlanIndicativo_2[PORCENTAJE DE EJECUCIÓN ACUMULADA]),0)</f>
        <v>0</v>
      </c>
    </row>
    <row r="71" spans="22:32" ht="54" x14ac:dyDescent="0.25">
      <c r="V71" s="132" t="s">
        <v>4054</v>
      </c>
      <c r="W71" s="144" t="s">
        <v>4613</v>
      </c>
      <c r="X71" s="132" t="s">
        <v>4615</v>
      </c>
      <c r="Y71" s="134" cm="1">
        <f t="array" aca="1" ref="Y7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71" s="145">
        <f>IFERROR(AVERAGEIFS(tblPlanIndicativo_2[PORCENTAJE DE EJECUCIÓN 2026],tblPlanIndicativo_2[Programa PDD],AvanceVigenciaProgramas[[#This Row],[Programa PDD]],tblPlanIndicativo_2[Meta Física Esperada 2026],"&lt;&gt;0"),0)</f>
        <v>1</v>
      </c>
      <c r="AB71" s="132" t="s">
        <v>4054</v>
      </c>
      <c r="AC71" s="144" t="s">
        <v>4613</v>
      </c>
      <c r="AD71" s="132" t="s">
        <v>4615</v>
      </c>
      <c r="AE71" s="134">
        <f>COUNTIF(tblPlanIndicativo_2[Programa PDD],AD71)</f>
        <v>8</v>
      </c>
      <c r="AF71" s="145">
        <f>IFERROR(AVERAGEIF(tblPlanIndicativo_2[Programa PDD],AvanceCuatrienioProgramas[[#This Row],[Programa PDD]],tblPlanIndicativo_2[PORCENTAJE DE EJECUCIÓN ACUMULADA]),0)</f>
        <v>0.984375</v>
      </c>
    </row>
    <row r="72" spans="22:32" ht="40.5" x14ac:dyDescent="0.25">
      <c r="V72" s="132" t="s">
        <v>4705</v>
      </c>
      <c r="W72" s="144" t="s">
        <v>4709</v>
      </c>
      <c r="X72" s="132" t="s">
        <v>4710</v>
      </c>
      <c r="Y72" s="134" cm="1">
        <f t="array" aca="1" ref="Y7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72" s="145">
        <f>IFERROR(AVERAGEIFS(tblPlanIndicativo_2[PORCENTAJE DE EJECUCIÓN 2026],tblPlanIndicativo_2[Programa PDD],AvanceVigenciaProgramas[[#This Row],[Programa PDD]],tblPlanIndicativo_2[Meta Física Esperada 2026],"&lt;&gt;0"),0)</f>
        <v>0</v>
      </c>
      <c r="AB72" s="132" t="s">
        <v>4705</v>
      </c>
      <c r="AC72" s="144" t="s">
        <v>4709</v>
      </c>
      <c r="AD72" s="132" t="s">
        <v>4710</v>
      </c>
      <c r="AE72" s="134">
        <f>COUNTIF(tblPlanIndicativo_2[Programa PDD],AD72)</f>
        <v>1</v>
      </c>
      <c r="AF72" s="145">
        <f>IFERROR(AVERAGEIF(tblPlanIndicativo_2[Programa PDD],AvanceCuatrienioProgramas[[#This Row],[Programa PDD]],tblPlanIndicativo_2[PORCENTAJE DE EJECUCIÓN ACUMULADA]),0)</f>
        <v>0</v>
      </c>
    </row>
    <row r="73" spans="22:32" ht="40.5" x14ac:dyDescent="0.25">
      <c r="V73" s="132" t="s">
        <v>4705</v>
      </c>
      <c r="W73" s="144" t="s">
        <v>4709</v>
      </c>
      <c r="X73" s="132" t="s">
        <v>4722</v>
      </c>
      <c r="Y73" s="134" cm="1">
        <f t="array" aca="1" ref="Y7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4</v>
      </c>
      <c r="Z73" s="145">
        <f>IFERROR(AVERAGEIFS(tblPlanIndicativo_2[PORCENTAJE DE EJECUCIÓN 2026],tblPlanIndicativo_2[Programa PDD],AvanceVigenciaProgramas[[#This Row],[Programa PDD]],tblPlanIndicativo_2[Meta Física Esperada 2026],"&lt;&gt;0"),0)</f>
        <v>0.25</v>
      </c>
      <c r="AB73" s="132" t="s">
        <v>4705</v>
      </c>
      <c r="AC73" s="144" t="s">
        <v>4709</v>
      </c>
      <c r="AD73" s="132" t="s">
        <v>4722</v>
      </c>
      <c r="AE73" s="134">
        <f>COUNTIF(tblPlanIndicativo_2[Programa PDD],AD73)</f>
        <v>5</v>
      </c>
      <c r="AF73" s="145">
        <f>IFERROR(AVERAGEIF(tblPlanIndicativo_2[Programa PDD],AvanceCuatrienioProgramas[[#This Row],[Programa PDD]],tblPlanIndicativo_2[PORCENTAJE DE EJECUCIÓN ACUMULADA]),0)</f>
        <v>0.59199999999999997</v>
      </c>
    </row>
    <row r="74" spans="22:32" ht="40.5" x14ac:dyDescent="0.25">
      <c r="V74" s="132" t="s">
        <v>4705</v>
      </c>
      <c r="W74" s="144" t="s">
        <v>4709</v>
      </c>
      <c r="X74" s="132" t="s">
        <v>4751</v>
      </c>
      <c r="Y74" s="134" cm="1">
        <f t="array" aca="1" ref="Y7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74" s="145">
        <f>IFERROR(AVERAGEIFS(tblPlanIndicativo_2[PORCENTAJE DE EJECUCIÓN 2026],tblPlanIndicativo_2[Programa PDD],AvanceVigenciaProgramas[[#This Row],[Programa PDD]],tblPlanIndicativo_2[Meta Física Esperada 2026],"&lt;&gt;0"),0)</f>
        <v>0</v>
      </c>
      <c r="AB74" s="132" t="s">
        <v>4705</v>
      </c>
      <c r="AC74" s="144" t="s">
        <v>4709</v>
      </c>
      <c r="AD74" s="132" t="s">
        <v>4751</v>
      </c>
      <c r="AE74" s="134">
        <f>COUNTIF(tblPlanIndicativo_2[Programa PDD],AD74)</f>
        <v>1</v>
      </c>
      <c r="AF74" s="145">
        <f>IFERROR(AVERAGEIF(tblPlanIndicativo_2[Programa PDD],AvanceCuatrienioProgramas[[#This Row],[Programa PDD]],tblPlanIndicativo_2[PORCENTAJE DE EJECUCIÓN ACUMULADA]),0)</f>
        <v>0</v>
      </c>
    </row>
    <row r="75" spans="22:32" ht="40.5" x14ac:dyDescent="0.25">
      <c r="V75" s="132" t="s">
        <v>4705</v>
      </c>
      <c r="W75" s="144" t="s">
        <v>4709</v>
      </c>
      <c r="X75" s="132" t="s">
        <v>4762</v>
      </c>
      <c r="Y75" s="134" cm="1">
        <f t="array" aca="1" ref="Y7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75" s="145">
        <f>IFERROR(AVERAGEIFS(tblPlanIndicativo_2[PORCENTAJE DE EJECUCIÓN 2026],tblPlanIndicativo_2[Programa PDD],AvanceVigenciaProgramas[[#This Row],[Programa PDD]],tblPlanIndicativo_2[Meta Física Esperada 2026],"&lt;&gt;0"),0)</f>
        <v>0</v>
      </c>
      <c r="AB75" s="132" t="s">
        <v>4705</v>
      </c>
      <c r="AC75" s="144" t="s">
        <v>4709</v>
      </c>
      <c r="AD75" s="132" t="s">
        <v>4762</v>
      </c>
      <c r="AE75" s="134">
        <f>COUNTIF(tblPlanIndicativo_2[Programa PDD],AD75)</f>
        <v>1</v>
      </c>
      <c r="AF75" s="145">
        <f>IFERROR(AVERAGEIF(tblPlanIndicativo_2[Programa PDD],AvanceCuatrienioProgramas[[#This Row],[Programa PDD]],tblPlanIndicativo_2[PORCENTAJE DE EJECUCIÓN ACUMULADA]),0)</f>
        <v>0</v>
      </c>
    </row>
    <row r="76" spans="22:32" ht="40.5" x14ac:dyDescent="0.25">
      <c r="V76" s="132" t="s">
        <v>4705</v>
      </c>
      <c r="W76" s="144" t="s">
        <v>4709</v>
      </c>
      <c r="X76" s="132" t="s">
        <v>4774</v>
      </c>
      <c r="Y76" s="134" cm="1">
        <f t="array" aca="1" ref="Y7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2</v>
      </c>
      <c r="Z76" s="145">
        <f>IFERROR(AVERAGEIFS(tblPlanIndicativo_2[PORCENTAJE DE EJECUCIÓN 2026],tblPlanIndicativo_2[Programa PDD],AvanceVigenciaProgramas[[#This Row],[Programa PDD]],tblPlanIndicativo_2[Meta Física Esperada 2026],"&lt;&gt;0"),0)</f>
        <v>0</v>
      </c>
      <c r="AB76" s="132" t="s">
        <v>4705</v>
      </c>
      <c r="AC76" s="144" t="s">
        <v>4709</v>
      </c>
      <c r="AD76" s="132" t="s">
        <v>4774</v>
      </c>
      <c r="AE76" s="134">
        <f>COUNTIF(tblPlanIndicativo_2[Programa PDD],AD76)</f>
        <v>2</v>
      </c>
      <c r="AF76" s="145">
        <f>IFERROR(AVERAGEIF(tblPlanIndicativo_2[Programa PDD],AvanceCuatrienioProgramas[[#This Row],[Programa PDD]],tblPlanIndicativo_2[PORCENTAJE DE EJECUCIÓN ACUMULADA]),0)</f>
        <v>0.23780487804878048</v>
      </c>
    </row>
    <row r="77" spans="22:32" ht="40.5" x14ac:dyDescent="0.25">
      <c r="V77" s="132" t="s">
        <v>4705</v>
      </c>
      <c r="W77" s="144" t="s">
        <v>4709</v>
      </c>
      <c r="X77" s="132" t="s">
        <v>4787</v>
      </c>
      <c r="Y77" s="134" cm="1">
        <f t="array" aca="1" ref="Y7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77" s="145">
        <f>IFERROR(AVERAGEIFS(tblPlanIndicativo_2[PORCENTAJE DE EJECUCIÓN 2026],tblPlanIndicativo_2[Programa PDD],AvanceVigenciaProgramas[[#This Row],[Programa PDD]],tblPlanIndicativo_2[Meta Física Esperada 2026],"&lt;&gt;0"),0)</f>
        <v>0</v>
      </c>
      <c r="AB77" s="132" t="s">
        <v>4705</v>
      </c>
      <c r="AC77" s="144" t="s">
        <v>4709</v>
      </c>
      <c r="AD77" s="132" t="s">
        <v>4787</v>
      </c>
      <c r="AE77" s="134">
        <f>COUNTIF(tblPlanIndicativo_2[Programa PDD],AD77)</f>
        <v>2</v>
      </c>
      <c r="AF77" s="145">
        <f>IFERROR(AVERAGEIF(tblPlanIndicativo_2[Programa PDD],AvanceCuatrienioProgramas[[#This Row],[Programa PDD]],tblPlanIndicativo_2[PORCENTAJE DE EJECUCIÓN ACUMULADA]),0)</f>
        <v>0.76700000000000002</v>
      </c>
    </row>
    <row r="78" spans="22:32" ht="40.5" x14ac:dyDescent="0.25">
      <c r="V78" s="132" t="s">
        <v>4705</v>
      </c>
      <c r="W78" s="144" t="s">
        <v>4709</v>
      </c>
      <c r="X78" s="132" t="s">
        <v>4797</v>
      </c>
      <c r="Y78" s="134" cm="1">
        <f t="array" aca="1" ref="Y7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78" s="145">
        <f>IFERROR(AVERAGEIFS(tblPlanIndicativo_2[PORCENTAJE DE EJECUCIÓN 2026],tblPlanIndicativo_2[Programa PDD],AvanceVigenciaProgramas[[#This Row],[Programa PDD]],tblPlanIndicativo_2[Meta Física Esperada 2026],"&lt;&gt;0"),0)</f>
        <v>0</v>
      </c>
      <c r="AB78" s="132" t="s">
        <v>4705</v>
      </c>
      <c r="AC78" s="144" t="s">
        <v>4709</v>
      </c>
      <c r="AD78" s="132" t="s">
        <v>4797</v>
      </c>
      <c r="AE78" s="134">
        <f>COUNTIF(tblPlanIndicativo_2[Programa PDD],AD78)</f>
        <v>1</v>
      </c>
      <c r="AF78" s="145">
        <f>IFERROR(AVERAGEIF(tblPlanIndicativo_2[Programa PDD],AvanceCuatrienioProgramas[[#This Row],[Programa PDD]],tblPlanIndicativo_2[PORCENTAJE DE EJECUCIÓN ACUMULADA]),0)</f>
        <v>0.625</v>
      </c>
    </row>
    <row r="79" spans="22:32" ht="40.5" x14ac:dyDescent="0.25">
      <c r="V79" s="132" t="s">
        <v>4705</v>
      </c>
      <c r="W79" s="144" t="s">
        <v>4811</v>
      </c>
      <c r="X79" s="132" t="s">
        <v>4812</v>
      </c>
      <c r="Y79" s="134" cm="1">
        <f t="array" aca="1" ref="Y7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79" s="145">
        <f>IFERROR(AVERAGEIFS(tblPlanIndicativo_2[PORCENTAJE DE EJECUCIÓN 2026],tblPlanIndicativo_2[Programa PDD],AvanceVigenciaProgramas[[#This Row],[Programa PDD]],tblPlanIndicativo_2[Meta Física Esperada 2026],"&lt;&gt;0"),0)</f>
        <v>0</v>
      </c>
      <c r="AB79" s="132" t="s">
        <v>4705</v>
      </c>
      <c r="AC79" s="144" t="s">
        <v>4811</v>
      </c>
      <c r="AD79" s="132" t="s">
        <v>4812</v>
      </c>
      <c r="AE79" s="134">
        <f>COUNTIF(tblPlanIndicativo_2[Programa PDD],AD79)</f>
        <v>1</v>
      </c>
      <c r="AF79" s="145">
        <f>IFERROR(AVERAGEIF(tblPlanIndicativo_2[Programa PDD],AvanceCuatrienioProgramas[[#This Row],[Programa PDD]],tblPlanIndicativo_2[PORCENTAJE DE EJECUCIÓN ACUMULADA]),0)</f>
        <v>0</v>
      </c>
    </row>
    <row r="80" spans="22:32" ht="40.5" x14ac:dyDescent="0.25">
      <c r="V80" s="132" t="s">
        <v>4705</v>
      </c>
      <c r="W80" s="144" t="s">
        <v>4811</v>
      </c>
      <c r="X80" s="132" t="s">
        <v>4825</v>
      </c>
      <c r="Y80" s="134" cm="1">
        <f t="array" aca="1" ref="Y8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6</v>
      </c>
      <c r="Z80" s="145">
        <f>IFERROR(AVERAGEIFS(tblPlanIndicativo_2[PORCENTAJE DE EJECUCIÓN 2026],tblPlanIndicativo_2[Programa PDD],AvanceVigenciaProgramas[[#This Row],[Programa PDD]],tblPlanIndicativo_2[Meta Física Esperada 2026],"&lt;&gt;0"),0)</f>
        <v>0.33333333333333331</v>
      </c>
      <c r="AB80" s="132" t="s">
        <v>4705</v>
      </c>
      <c r="AC80" s="144" t="s">
        <v>4811</v>
      </c>
      <c r="AD80" s="132" t="s">
        <v>4825</v>
      </c>
      <c r="AE80" s="134">
        <f>COUNTIF(tblPlanIndicativo_2[Programa PDD],AD80)</f>
        <v>8</v>
      </c>
      <c r="AF80" s="145">
        <f>IFERROR(AVERAGEIF(tblPlanIndicativo_2[Programa PDD],AvanceCuatrienioProgramas[[#This Row],[Programa PDD]],tblPlanIndicativo_2[PORCENTAJE DE EJECUCIÓN ACUMULADA]),0)</f>
        <v>0.53749999999999998</v>
      </c>
    </row>
    <row r="81" spans="22:32" ht="40.5" x14ac:dyDescent="0.25">
      <c r="V81" s="132" t="s">
        <v>4705</v>
      </c>
      <c r="W81" s="144" t="s">
        <v>4811</v>
      </c>
      <c r="X81" s="132" t="s">
        <v>4904</v>
      </c>
      <c r="Y81" s="134" cm="1">
        <f t="array" aca="1" ref="Y81"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5</v>
      </c>
      <c r="Z81" s="145">
        <f>IFERROR(AVERAGEIFS(tblPlanIndicativo_2[PORCENTAJE DE EJECUCIÓN 2026],tblPlanIndicativo_2[Programa PDD],AvanceVigenciaProgramas[[#This Row],[Programa PDD]],tblPlanIndicativo_2[Meta Física Esperada 2026],"&lt;&gt;0"),0)</f>
        <v>0.4</v>
      </c>
      <c r="AB81" s="132" t="s">
        <v>4705</v>
      </c>
      <c r="AC81" s="144" t="s">
        <v>4811</v>
      </c>
      <c r="AD81" s="132" t="s">
        <v>4904</v>
      </c>
      <c r="AE81" s="134">
        <f>COUNTIF(tblPlanIndicativo_2[Programa PDD],AD81)</f>
        <v>6</v>
      </c>
      <c r="AF81" s="145">
        <f>IFERROR(AVERAGEIF(tblPlanIndicativo_2[Programa PDD],AvanceCuatrienioProgramas[[#This Row],[Programa PDD]],tblPlanIndicativo_2[PORCENTAJE DE EJECUCIÓN ACUMULADA]),0)</f>
        <v>0.61742424242424243</v>
      </c>
    </row>
    <row r="82" spans="22:32" ht="40.5" x14ac:dyDescent="0.25">
      <c r="V82" s="132" t="s">
        <v>4705</v>
      </c>
      <c r="W82" s="144" t="s">
        <v>4811</v>
      </c>
      <c r="X82" s="132" t="s">
        <v>4963</v>
      </c>
      <c r="Y82" s="134" cm="1">
        <f t="array" aca="1" ref="Y82"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2" s="145">
        <f>IFERROR(AVERAGEIFS(tblPlanIndicativo_2[PORCENTAJE DE EJECUCIÓN 2026],tblPlanIndicativo_2[Programa PDD],AvanceVigenciaProgramas[[#This Row],[Programa PDD]],tblPlanIndicativo_2[Meta Física Esperada 2026],"&lt;&gt;0"),0)</f>
        <v>1</v>
      </c>
      <c r="AB82" s="132" t="s">
        <v>4705</v>
      </c>
      <c r="AC82" s="144" t="s">
        <v>4811</v>
      </c>
      <c r="AD82" s="132" t="s">
        <v>4963</v>
      </c>
      <c r="AE82" s="134">
        <f>COUNTIF(tblPlanIndicativo_2[Programa PDD],AD82)</f>
        <v>1</v>
      </c>
      <c r="AF82" s="145">
        <f>IFERROR(AVERAGEIF(tblPlanIndicativo_2[Programa PDD],AvanceCuatrienioProgramas[[#This Row],[Programa PDD]],tblPlanIndicativo_2[PORCENTAJE DE EJECUCIÓN ACUMULADA]),0)</f>
        <v>0.75</v>
      </c>
    </row>
    <row r="83" spans="22:32" ht="40.5" x14ac:dyDescent="0.25">
      <c r="V83" s="132" t="s">
        <v>4705</v>
      </c>
      <c r="W83" s="144" t="s">
        <v>4811</v>
      </c>
      <c r="X83" s="132" t="s">
        <v>4979</v>
      </c>
      <c r="Y83" s="134" cm="1">
        <f t="array" aca="1" ref="Y83"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83" s="145">
        <f>IFERROR(AVERAGEIFS(tblPlanIndicativo_2[PORCENTAJE DE EJECUCIÓN 2026],tblPlanIndicativo_2[Programa PDD],AvanceVigenciaProgramas[[#This Row],[Programa PDD]],tblPlanIndicativo_2[Meta Física Esperada 2026],"&lt;&gt;0"),0)</f>
        <v>0.66666666666666663</v>
      </c>
      <c r="AB83" s="132" t="s">
        <v>4705</v>
      </c>
      <c r="AC83" s="144" t="s">
        <v>4811</v>
      </c>
      <c r="AD83" s="132" t="s">
        <v>4979</v>
      </c>
      <c r="AE83" s="134">
        <f>COUNTIF(tblPlanIndicativo_2[Programa PDD],AD83)</f>
        <v>3</v>
      </c>
      <c r="AF83" s="145">
        <f>IFERROR(AVERAGEIF(tblPlanIndicativo_2[Programa PDD],AvanceCuatrienioProgramas[[#This Row],[Programa PDD]],tblPlanIndicativo_2[PORCENTAJE DE EJECUCIÓN ACUMULADA]),0)</f>
        <v>0.66666666666666663</v>
      </c>
    </row>
    <row r="84" spans="22:32" ht="54" x14ac:dyDescent="0.25">
      <c r="V84" s="132" t="s">
        <v>4705</v>
      </c>
      <c r="W84" s="144" t="s">
        <v>4998</v>
      </c>
      <c r="X84" s="132" t="s">
        <v>5000</v>
      </c>
      <c r="Y84" s="134" cm="1">
        <f t="array" aca="1" ref="Y84"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4" s="145">
        <f>IFERROR(AVERAGEIFS(tblPlanIndicativo_2[PORCENTAJE DE EJECUCIÓN 2026],tblPlanIndicativo_2[Programa PDD],AvanceVigenciaProgramas[[#This Row],[Programa PDD]],tblPlanIndicativo_2[Meta Física Esperada 2026],"&lt;&gt;0"),0)</f>
        <v>1</v>
      </c>
      <c r="AB84" s="132" t="s">
        <v>4705</v>
      </c>
      <c r="AC84" s="144" t="s">
        <v>4998</v>
      </c>
      <c r="AD84" s="132" t="s">
        <v>5000</v>
      </c>
      <c r="AE84" s="134">
        <f>COUNTIF(tblPlanIndicativo_2[Programa PDD],AD84)</f>
        <v>1</v>
      </c>
      <c r="AF84" s="145">
        <f>IFERROR(AVERAGEIF(tblPlanIndicativo_2[Programa PDD],AvanceCuatrienioProgramas[[#This Row],[Programa PDD]],tblPlanIndicativo_2[PORCENTAJE DE EJECUCIÓN ACUMULADA]),0)</f>
        <v>0.75</v>
      </c>
    </row>
    <row r="85" spans="22:32" ht="81" x14ac:dyDescent="0.25">
      <c r="V85" s="132" t="s">
        <v>4705</v>
      </c>
      <c r="W85" s="144" t="s">
        <v>4998</v>
      </c>
      <c r="X85" s="132" t="s">
        <v>5011</v>
      </c>
      <c r="Y85" s="134" cm="1">
        <f t="array" aca="1" ref="Y85"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0</v>
      </c>
      <c r="Z85" s="145">
        <f>IFERROR(AVERAGEIFS(tblPlanIndicativo_2[PORCENTAJE DE EJECUCIÓN 2026],tblPlanIndicativo_2[Programa PDD],AvanceVigenciaProgramas[[#This Row],[Programa PDD]],tblPlanIndicativo_2[Meta Física Esperada 2026],"&lt;&gt;0"),0)</f>
        <v>0</v>
      </c>
      <c r="AB85" s="132" t="s">
        <v>4705</v>
      </c>
      <c r="AC85" s="144" t="s">
        <v>4998</v>
      </c>
      <c r="AD85" s="132" t="s">
        <v>5011</v>
      </c>
      <c r="AE85" s="134">
        <f>COUNTIF(tblPlanIndicativo_2[Programa PDD],AD85)</f>
        <v>1</v>
      </c>
      <c r="AF85" s="145">
        <f>IFERROR(AVERAGEIF(tblPlanIndicativo_2[Programa PDD],AvanceCuatrienioProgramas[[#This Row],[Programa PDD]],tblPlanIndicativo_2[PORCENTAJE DE EJECUCIÓN ACUMULADA]),0)</f>
        <v>0.75</v>
      </c>
    </row>
    <row r="86" spans="22:32" ht="67.5" x14ac:dyDescent="0.25">
      <c r="V86" s="132" t="s">
        <v>4705</v>
      </c>
      <c r="W86" s="144" t="s">
        <v>4998</v>
      </c>
      <c r="X86" s="132" t="s">
        <v>5020</v>
      </c>
      <c r="Y86" s="134" cm="1">
        <f t="array" aca="1" ref="Y86"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6" s="145">
        <f>IFERROR(AVERAGEIFS(tblPlanIndicativo_2[PORCENTAJE DE EJECUCIÓN 2026],tblPlanIndicativo_2[Programa PDD],AvanceVigenciaProgramas[[#This Row],[Programa PDD]],tblPlanIndicativo_2[Meta Física Esperada 2026],"&lt;&gt;0"),0)</f>
        <v>0</v>
      </c>
      <c r="AB86" s="132" t="s">
        <v>4705</v>
      </c>
      <c r="AC86" s="144" t="s">
        <v>4998</v>
      </c>
      <c r="AD86" s="132" t="s">
        <v>5020</v>
      </c>
      <c r="AE86" s="134">
        <f>COUNTIF(tblPlanIndicativo_2[Programa PDD],AD86)</f>
        <v>1</v>
      </c>
      <c r="AF86" s="145">
        <f>IFERROR(AVERAGEIF(tblPlanIndicativo_2[Programa PDD],AvanceCuatrienioProgramas[[#This Row],[Programa PDD]],tblPlanIndicativo_2[PORCENTAJE DE EJECUCIÓN ACUMULADA]),0)</f>
        <v>0</v>
      </c>
    </row>
    <row r="87" spans="22:32" ht="81" x14ac:dyDescent="0.25">
      <c r="V87" s="132" t="s">
        <v>4705</v>
      </c>
      <c r="W87" s="144" t="s">
        <v>4998</v>
      </c>
      <c r="X87" s="132" t="s">
        <v>5030</v>
      </c>
      <c r="Y87" s="134" cm="1">
        <f t="array" aca="1" ref="Y87"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7" s="145">
        <f>IFERROR(AVERAGEIFS(tblPlanIndicativo_2[PORCENTAJE DE EJECUCIÓN 2026],tblPlanIndicativo_2[Programa PDD],AvanceVigenciaProgramas[[#This Row],[Programa PDD]],tblPlanIndicativo_2[Meta Física Esperada 2026],"&lt;&gt;0"),0)</f>
        <v>0</v>
      </c>
      <c r="AB87" s="132" t="s">
        <v>4705</v>
      </c>
      <c r="AC87" s="144" t="s">
        <v>4998</v>
      </c>
      <c r="AD87" s="132" t="s">
        <v>5030</v>
      </c>
      <c r="AE87" s="134">
        <f>COUNTIF(tblPlanIndicativo_2[Programa PDD],AD87)</f>
        <v>1</v>
      </c>
      <c r="AF87" s="145">
        <f>IFERROR(AVERAGEIF(tblPlanIndicativo_2[Programa PDD],AvanceCuatrienioProgramas[[#This Row],[Programa PDD]],tblPlanIndicativo_2[PORCENTAJE DE EJECUCIÓN ACUMULADA]),0)</f>
        <v>0</v>
      </c>
    </row>
    <row r="88" spans="22:32" ht="67.5" x14ac:dyDescent="0.25">
      <c r="V88" s="132" t="s">
        <v>4705</v>
      </c>
      <c r="W88" s="144" t="s">
        <v>4998</v>
      </c>
      <c r="X88" s="132" t="s">
        <v>5041</v>
      </c>
      <c r="Y88" s="134" cm="1">
        <f t="array" aca="1" ref="Y88"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8" s="145">
        <f>IFERROR(AVERAGEIFS(tblPlanIndicativo_2[PORCENTAJE DE EJECUCIÓN 2026],tblPlanIndicativo_2[Programa PDD],AvanceVigenciaProgramas[[#This Row],[Programa PDD]],tblPlanIndicativo_2[Meta Física Esperada 2026],"&lt;&gt;0"),0)</f>
        <v>1</v>
      </c>
      <c r="AB88" s="132" t="s">
        <v>4705</v>
      </c>
      <c r="AC88" s="144" t="s">
        <v>4998</v>
      </c>
      <c r="AD88" s="132" t="s">
        <v>5041</v>
      </c>
      <c r="AE88" s="134">
        <f>COUNTIF(tblPlanIndicativo_2[Programa PDD],AD88)</f>
        <v>1</v>
      </c>
      <c r="AF88" s="145">
        <f>IFERROR(AVERAGEIF(tblPlanIndicativo_2[Programa PDD],AvanceCuatrienioProgramas[[#This Row],[Programa PDD]],tblPlanIndicativo_2[PORCENTAJE DE EJECUCIÓN ACUMULADA]),0)</f>
        <v>1</v>
      </c>
    </row>
    <row r="89" spans="22:32" ht="54" x14ac:dyDescent="0.25">
      <c r="V89" s="132" t="s">
        <v>4705</v>
      </c>
      <c r="W89" s="144" t="s">
        <v>4998</v>
      </c>
      <c r="X89" s="132" t="s">
        <v>5051</v>
      </c>
      <c r="Y89" s="134" cm="1">
        <f t="array" aca="1" ref="Y89"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1</v>
      </c>
      <c r="Z89" s="145">
        <f>IFERROR(AVERAGEIFS(tblPlanIndicativo_2[PORCENTAJE DE EJECUCIÓN 2026],tblPlanIndicativo_2[Programa PDD],AvanceVigenciaProgramas[[#This Row],[Programa PDD]],tblPlanIndicativo_2[Meta Física Esperada 2026],"&lt;&gt;0"),0)</f>
        <v>0</v>
      </c>
      <c r="AB89" s="132" t="s">
        <v>4705</v>
      </c>
      <c r="AC89" s="144" t="s">
        <v>4998</v>
      </c>
      <c r="AD89" s="132" t="s">
        <v>5051</v>
      </c>
      <c r="AE89" s="134">
        <f>COUNTIF(tblPlanIndicativo_2[Programa PDD],AD89)</f>
        <v>1</v>
      </c>
      <c r="AF89" s="145">
        <f>IFERROR(AVERAGEIF(tblPlanIndicativo_2[Programa PDD],AvanceCuatrienioProgramas[[#This Row],[Programa PDD]],tblPlanIndicativo_2[PORCENTAJE DE EJECUCIÓN ACUMULADA]),0)</f>
        <v>0</v>
      </c>
    </row>
    <row r="90" spans="22:32" x14ac:dyDescent="0.25">
      <c r="V90" s="132" t="s">
        <v>4705</v>
      </c>
      <c r="W90" s="144" t="s">
        <v>5069</v>
      </c>
      <c r="X90" s="132" t="s">
        <v>5071</v>
      </c>
      <c r="Y90" s="134" cm="1">
        <f t="array" aca="1" ref="Y90" ca="1">_xlfn.LET(_xlpm.metas_vigencia,_xlfn._xlws.FILTER(INDIRECT(Ponderados!$B$101),tblPlanIndicativo_2[Programa PDD]=AvanceVigenciaProgramas[[#This Row],[Programa PDD]]),_xlpm.metas_programadas_vigencia,_xlfn._xlws.FILTER(tblPlanIndicativo_2[Codigo Meta],(INDIRECT(Ponderados!$B$101)&lt;&gt;0)*(tblPlanIndicativo_2[Programa PDD]=AvanceVigenciaProgramas[[#This Row],[Programa PDD]])),IF(SUM(_xlpm.metas_vigencia)=0,0,COUNTA(_xlpm.metas_programadas_vigencia)))</f>
        <v>3</v>
      </c>
      <c r="Z90" s="145">
        <f>IFERROR(AVERAGEIFS(tblPlanIndicativo_2[PORCENTAJE DE EJECUCIÓN 2026],tblPlanIndicativo_2[Programa PDD],AvanceVigenciaProgramas[[#This Row],[Programa PDD]],tblPlanIndicativo_2[Meta Física Esperada 2026],"&lt;&gt;0"),0)</f>
        <v>0.33333333333333331</v>
      </c>
      <c r="AB90" s="132" t="s">
        <v>4705</v>
      </c>
      <c r="AC90" s="144" t="s">
        <v>5069</v>
      </c>
      <c r="AD90" s="132" t="s">
        <v>5071</v>
      </c>
      <c r="AE90" s="134">
        <f>COUNTIF(tblPlanIndicativo_2[Programa PDD],AD90)</f>
        <v>4</v>
      </c>
      <c r="AF90" s="145">
        <f>IFERROR(AVERAGEIF(tblPlanIndicativo_2[Programa PDD],AvanceCuatrienioProgramas[[#This Row],[Programa PDD]],tblPlanIndicativo_2[PORCENTAJE DE EJECUCIÓN ACUMULADA]),0)</f>
        <v>0.5</v>
      </c>
    </row>
  </sheetData>
  <mergeCells count="6">
    <mergeCell ref="AB1:AF1"/>
    <mergeCell ref="D10:H10"/>
    <mergeCell ref="D1:H1"/>
    <mergeCell ref="P1:T1"/>
    <mergeCell ref="J1:N1"/>
    <mergeCell ref="V1:Z1"/>
  </mergeCells>
  <phoneticPr fontId="1" type="noConversion"/>
  <conditionalFormatting sqref="H3:H7">
    <cfRule type="colorScale" priority="1">
      <colorScale>
        <cfvo type="min"/>
        <cfvo type="max"/>
        <color rgb="FFFCFCFF"/>
        <color theme="7"/>
      </colorScale>
    </cfRule>
  </conditionalFormatting>
  <conditionalFormatting sqref="H12:H16">
    <cfRule type="colorScale" priority="16">
      <colorScale>
        <cfvo type="min"/>
        <cfvo type="max"/>
        <color rgb="FFFCFCFF"/>
        <color theme="7"/>
      </colorScale>
    </cfRule>
  </conditionalFormatting>
  <conditionalFormatting sqref="N3:N26">
    <cfRule type="colorScale" priority="15">
      <colorScale>
        <cfvo type="min"/>
        <cfvo type="max"/>
        <color rgb="FFFCFCFF"/>
        <color theme="7"/>
      </colorScale>
    </cfRule>
  </conditionalFormatting>
  <conditionalFormatting sqref="T3:T26">
    <cfRule type="colorScale" priority="14">
      <colorScale>
        <cfvo type="min"/>
        <cfvo type="max"/>
        <color rgb="FFFCFCFF"/>
        <color theme="7"/>
      </colorScale>
    </cfRule>
  </conditionalFormatting>
  <conditionalFormatting sqref="Z3:Z90">
    <cfRule type="colorScale" priority="8">
      <colorScale>
        <cfvo type="min"/>
        <cfvo type="max"/>
        <color rgb="FFFCFCFF"/>
        <color rgb="FF0F9ED5"/>
      </colorScale>
    </cfRule>
  </conditionalFormatting>
  <conditionalFormatting sqref="AF3:AF90">
    <cfRule type="colorScale" priority="2">
      <colorScale>
        <cfvo type="min"/>
        <cfvo type="max"/>
        <color rgb="FFFCFCFF"/>
        <color rgb="FF0F9ED5"/>
      </colorScale>
    </cfRule>
  </conditionalFormatting>
  <dataValidations count="1">
    <dataValidation type="list" allowBlank="1" showInputMessage="1" showErrorMessage="1" sqref="B1" xr:uid="{C5C7E6BA-A9F1-445A-A351-3F623F775AD9}">
      <formula1>"2024,2025,2026"</formula1>
    </dataValidation>
  </dataValidations>
  <pageMargins left="0.7" right="0.7" top="0.75" bottom="0.75" header="0.3" footer="0.3"/>
  <pageSetup orientation="portrait"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40864-B1A3-42C8-B175-F59CD8608076}">
  <sheetPr codeName="Hoja4"/>
  <dimension ref="A1"/>
  <sheetViews>
    <sheetView showGridLines="0" workbookViewId="0">
      <selection activeCell="C30" sqref="C30"/>
    </sheetView>
  </sheetViews>
  <sheetFormatPr baseColWidth="10" defaultColWidth="11.42578125"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BDB27-D8A1-490D-A56D-02B9F9992FF7}">
  <sheetPr codeName="Hoja5"/>
  <dimension ref="A1:L89"/>
  <sheetViews>
    <sheetView workbookViewId="0">
      <selection activeCell="I14" sqref="I14"/>
    </sheetView>
  </sheetViews>
  <sheetFormatPr baseColWidth="10" defaultColWidth="11.42578125" defaultRowHeight="15" x14ac:dyDescent="0.25"/>
  <cols>
    <col min="1" max="1" width="12.85546875" style="24" customWidth="1"/>
    <col min="2" max="2" width="39.5703125" style="24" bestFit="1" customWidth="1"/>
    <col min="3" max="3" width="11.5703125" style="24"/>
    <col min="4" max="4" width="16.140625" style="24" bestFit="1" customWidth="1"/>
    <col min="5" max="5" width="55.140625" style="24" bestFit="1" customWidth="1"/>
    <col min="6" max="6" width="11.5703125" style="24"/>
    <col min="7" max="7" width="21.85546875" style="24" customWidth="1"/>
    <col min="8" max="8" width="122.5703125" style="24" bestFit="1" customWidth="1"/>
    <col min="10" max="11" width="51" customWidth="1"/>
    <col min="12" max="12" width="51" style="20" customWidth="1"/>
  </cols>
  <sheetData>
    <row r="1" spans="1:12" x14ac:dyDescent="0.25">
      <c r="A1" s="63" t="s">
        <v>5128</v>
      </c>
      <c r="B1" s="63" t="s">
        <v>13</v>
      </c>
      <c r="C1" s="20"/>
      <c r="D1" s="63" t="s">
        <v>5129</v>
      </c>
      <c r="E1" s="63" t="s">
        <v>21</v>
      </c>
      <c r="F1" s="20"/>
      <c r="G1" s="63" t="s">
        <v>5130</v>
      </c>
      <c r="H1" s="63" t="s">
        <v>23</v>
      </c>
      <c r="J1" s="63" t="s">
        <v>5131</v>
      </c>
      <c r="K1" s="63" t="s">
        <v>5132</v>
      </c>
      <c r="L1" s="63" t="s">
        <v>5133</v>
      </c>
    </row>
    <row r="2" spans="1:12" x14ac:dyDescent="0.25">
      <c r="A2" s="24">
        <v>1</v>
      </c>
      <c r="B2" s="64" t="s">
        <v>104</v>
      </c>
      <c r="D2" s="24">
        <v>1</v>
      </c>
      <c r="E2" s="64" t="s">
        <v>112</v>
      </c>
      <c r="G2" s="24">
        <v>1</v>
      </c>
      <c r="H2" s="64" t="s">
        <v>114</v>
      </c>
      <c r="J2" t="s">
        <v>5134</v>
      </c>
      <c r="K2" t="s">
        <v>3010</v>
      </c>
      <c r="L2" s="20" t="s">
        <v>5135</v>
      </c>
    </row>
    <row r="3" spans="1:12" x14ac:dyDescent="0.25">
      <c r="A3" s="24">
        <v>2</v>
      </c>
      <c r="B3" s="64" t="s">
        <v>2299</v>
      </c>
      <c r="D3" s="24">
        <v>2</v>
      </c>
      <c r="E3" s="64" t="s">
        <v>556</v>
      </c>
      <c r="G3" s="24">
        <v>2</v>
      </c>
      <c r="H3" s="64" t="s">
        <v>160</v>
      </c>
      <c r="J3" t="s">
        <v>5136</v>
      </c>
      <c r="K3" t="s">
        <v>4777</v>
      </c>
      <c r="L3" s="20" t="s">
        <v>5137</v>
      </c>
    </row>
    <row r="4" spans="1:12" x14ac:dyDescent="0.25">
      <c r="A4" s="24">
        <v>3</v>
      </c>
      <c r="B4" s="64" t="s">
        <v>2914</v>
      </c>
      <c r="D4" s="24">
        <v>3</v>
      </c>
      <c r="E4" s="64" t="s">
        <v>1163</v>
      </c>
      <c r="G4" s="24">
        <v>3</v>
      </c>
      <c r="H4" s="64" t="s">
        <v>200</v>
      </c>
      <c r="J4" t="s">
        <v>5138</v>
      </c>
      <c r="K4" t="s">
        <v>2261</v>
      </c>
      <c r="L4" s="20" t="s">
        <v>5135</v>
      </c>
    </row>
    <row r="5" spans="1:12" x14ac:dyDescent="0.25">
      <c r="A5" s="24">
        <v>4</v>
      </c>
      <c r="B5" s="64" t="s">
        <v>4054</v>
      </c>
      <c r="D5" s="24">
        <v>4</v>
      </c>
      <c r="E5" s="64" t="s">
        <v>1637</v>
      </c>
      <c r="G5" s="24">
        <v>4</v>
      </c>
      <c r="H5" s="64" t="s">
        <v>302</v>
      </c>
      <c r="J5" t="s">
        <v>5139</v>
      </c>
      <c r="K5" t="s">
        <v>1887</v>
      </c>
      <c r="L5" s="20" t="s">
        <v>5135</v>
      </c>
    </row>
    <row r="6" spans="1:12" x14ac:dyDescent="0.25">
      <c r="A6" s="24">
        <v>5</v>
      </c>
      <c r="B6" s="64" t="s">
        <v>4705</v>
      </c>
      <c r="D6" s="24">
        <v>5</v>
      </c>
      <c r="E6" s="64" t="s">
        <v>1880</v>
      </c>
      <c r="G6" s="24">
        <v>5</v>
      </c>
      <c r="H6" s="64" t="s">
        <v>342</v>
      </c>
      <c r="J6" t="s">
        <v>5140</v>
      </c>
      <c r="K6" t="s">
        <v>1634</v>
      </c>
      <c r="L6" s="20" t="s">
        <v>5135</v>
      </c>
    </row>
    <row r="7" spans="1:12" x14ac:dyDescent="0.25">
      <c r="D7" s="24">
        <v>6</v>
      </c>
      <c r="E7" s="64" t="s">
        <v>2259</v>
      </c>
      <c r="G7" s="24">
        <v>6</v>
      </c>
      <c r="H7" s="64" t="s">
        <v>375</v>
      </c>
      <c r="J7" t="s">
        <v>5141</v>
      </c>
      <c r="K7" t="s">
        <v>3433</v>
      </c>
      <c r="L7" s="20" t="s">
        <v>5135</v>
      </c>
    </row>
    <row r="8" spans="1:12" x14ac:dyDescent="0.25">
      <c r="D8" s="24">
        <v>7</v>
      </c>
      <c r="E8" s="64" t="s">
        <v>2304</v>
      </c>
      <c r="G8" s="24">
        <v>7</v>
      </c>
      <c r="H8" s="64" t="s">
        <v>485</v>
      </c>
      <c r="J8" t="s">
        <v>5142</v>
      </c>
      <c r="K8" t="s">
        <v>3903</v>
      </c>
      <c r="L8" s="20" t="s">
        <v>5135</v>
      </c>
    </row>
    <row r="9" spans="1:12" x14ac:dyDescent="0.25">
      <c r="D9" s="24">
        <v>8</v>
      </c>
      <c r="E9" s="64" t="s">
        <v>2401</v>
      </c>
      <c r="G9" s="24">
        <v>8</v>
      </c>
      <c r="H9" s="64" t="s">
        <v>524</v>
      </c>
      <c r="J9" t="s">
        <v>4289</v>
      </c>
      <c r="K9" t="s">
        <v>4289</v>
      </c>
      <c r="L9" s="20" t="s">
        <v>5135</v>
      </c>
    </row>
    <row r="10" spans="1:12" x14ac:dyDescent="0.25">
      <c r="D10" s="24">
        <v>9</v>
      </c>
      <c r="E10" s="64" t="s">
        <v>2490</v>
      </c>
      <c r="G10" s="24">
        <v>9</v>
      </c>
      <c r="H10" s="64" t="s">
        <v>557</v>
      </c>
      <c r="J10" t="s">
        <v>2313</v>
      </c>
      <c r="K10" t="s">
        <v>2313</v>
      </c>
      <c r="L10" s="20" t="s">
        <v>5135</v>
      </c>
    </row>
    <row r="11" spans="1:12" x14ac:dyDescent="0.25">
      <c r="D11" s="24">
        <v>10</v>
      </c>
      <c r="E11" s="64" t="s">
        <v>2545</v>
      </c>
      <c r="G11" s="24">
        <v>10</v>
      </c>
      <c r="H11" s="64" t="s">
        <v>1073</v>
      </c>
      <c r="J11" t="s">
        <v>4788</v>
      </c>
      <c r="K11" t="s">
        <v>4788</v>
      </c>
      <c r="L11" s="20" t="s">
        <v>5137</v>
      </c>
    </row>
    <row r="12" spans="1:12" x14ac:dyDescent="0.25">
      <c r="D12" s="24">
        <v>11</v>
      </c>
      <c r="E12" s="64" t="s">
        <v>2703</v>
      </c>
      <c r="G12" s="24">
        <v>11</v>
      </c>
      <c r="H12" s="64" t="s">
        <v>1164</v>
      </c>
      <c r="J12" t="s">
        <v>566</v>
      </c>
      <c r="K12" t="s">
        <v>566</v>
      </c>
      <c r="L12" s="20" t="s">
        <v>5135</v>
      </c>
    </row>
    <row r="13" spans="1:12" x14ac:dyDescent="0.25">
      <c r="D13" s="24">
        <v>12</v>
      </c>
      <c r="E13" s="64" t="s">
        <v>2920</v>
      </c>
      <c r="G13" s="24">
        <v>12</v>
      </c>
      <c r="H13" s="64" t="s">
        <v>1207</v>
      </c>
      <c r="J13" t="s">
        <v>5143</v>
      </c>
      <c r="K13" t="s">
        <v>1122</v>
      </c>
      <c r="L13" s="20" t="s">
        <v>5137</v>
      </c>
    </row>
    <row r="14" spans="1:12" x14ac:dyDescent="0.25">
      <c r="D14" s="24">
        <v>13</v>
      </c>
      <c r="E14" s="64" t="s">
        <v>3154</v>
      </c>
      <c r="G14" s="24">
        <v>13</v>
      </c>
      <c r="H14" s="64" t="s">
        <v>1483</v>
      </c>
      <c r="J14" t="s">
        <v>5144</v>
      </c>
      <c r="K14" t="s">
        <v>4729</v>
      </c>
      <c r="L14" s="20" t="s">
        <v>5137</v>
      </c>
    </row>
    <row r="15" spans="1:12" x14ac:dyDescent="0.25">
      <c r="D15" s="24">
        <v>14</v>
      </c>
      <c r="E15" s="64" t="s">
        <v>3431</v>
      </c>
      <c r="G15" s="24">
        <v>14</v>
      </c>
      <c r="H15" s="64" t="s">
        <v>1638</v>
      </c>
      <c r="J15" t="s">
        <v>5145</v>
      </c>
      <c r="K15" t="s">
        <v>5145</v>
      </c>
      <c r="L15" s="20" t="s">
        <v>5135</v>
      </c>
    </row>
    <row r="16" spans="1:12" x14ac:dyDescent="0.25">
      <c r="D16" s="24">
        <v>15</v>
      </c>
      <c r="E16" s="64" t="s">
        <v>3592</v>
      </c>
      <c r="G16" s="24">
        <v>15</v>
      </c>
      <c r="H16" s="64" t="s">
        <v>1767</v>
      </c>
      <c r="J16" t="s">
        <v>5146</v>
      </c>
      <c r="K16" t="s">
        <v>128</v>
      </c>
      <c r="L16" s="20" t="s">
        <v>5135</v>
      </c>
    </row>
    <row r="17" spans="4:12" x14ac:dyDescent="0.25">
      <c r="D17" s="24">
        <v>16</v>
      </c>
      <c r="E17" s="64" t="s">
        <v>3891</v>
      </c>
      <c r="G17" s="24">
        <v>16</v>
      </c>
      <c r="H17" s="64" t="s">
        <v>1850</v>
      </c>
      <c r="J17" t="s">
        <v>5147</v>
      </c>
      <c r="K17" t="s">
        <v>4798</v>
      </c>
      <c r="L17" s="20" t="s">
        <v>5137</v>
      </c>
    </row>
    <row r="18" spans="4:12" x14ac:dyDescent="0.25">
      <c r="D18" s="24">
        <v>17</v>
      </c>
      <c r="E18" s="64" t="s">
        <v>4058</v>
      </c>
      <c r="G18" s="24">
        <v>17</v>
      </c>
      <c r="H18" s="64" t="s">
        <v>1881</v>
      </c>
      <c r="J18" t="s">
        <v>2930</v>
      </c>
      <c r="K18" t="s">
        <v>2930</v>
      </c>
      <c r="L18" s="20" t="s">
        <v>5135</v>
      </c>
    </row>
    <row r="19" spans="4:12" x14ac:dyDescent="0.25">
      <c r="D19" s="24">
        <v>18</v>
      </c>
      <c r="E19" s="64" t="s">
        <v>4306</v>
      </c>
      <c r="G19" s="24">
        <v>18</v>
      </c>
      <c r="H19" s="64" t="s">
        <v>2072</v>
      </c>
      <c r="J19" t="s">
        <v>5148</v>
      </c>
      <c r="K19" t="s">
        <v>4736</v>
      </c>
      <c r="L19" s="20" t="s">
        <v>5137</v>
      </c>
    </row>
    <row r="20" spans="4:12" x14ac:dyDescent="0.25">
      <c r="D20" s="24">
        <v>19</v>
      </c>
      <c r="E20" s="64" t="s">
        <v>4495</v>
      </c>
      <c r="G20" s="24">
        <v>19</v>
      </c>
      <c r="H20" s="64" t="s">
        <v>2174</v>
      </c>
      <c r="J20" t="s">
        <v>4313</v>
      </c>
      <c r="K20" t="s">
        <v>4313</v>
      </c>
      <c r="L20" s="20" t="s">
        <v>5135</v>
      </c>
    </row>
    <row r="21" spans="4:12" x14ac:dyDescent="0.25">
      <c r="D21" s="24">
        <v>20</v>
      </c>
      <c r="E21" s="64" t="s">
        <v>4613</v>
      </c>
      <c r="G21" s="24">
        <v>20</v>
      </c>
      <c r="H21" s="64" t="s">
        <v>2218</v>
      </c>
      <c r="J21" t="s">
        <v>2994</v>
      </c>
      <c r="K21" t="s">
        <v>2994</v>
      </c>
      <c r="L21" s="20" t="s">
        <v>5135</v>
      </c>
    </row>
    <row r="22" spans="4:12" x14ac:dyDescent="0.25">
      <c r="D22" s="24">
        <v>21</v>
      </c>
      <c r="E22" s="64" t="s">
        <v>4709</v>
      </c>
      <c r="G22" s="24">
        <v>21</v>
      </c>
      <c r="H22" s="64" t="s">
        <v>2233</v>
      </c>
      <c r="J22" t="s">
        <v>5149</v>
      </c>
      <c r="K22" t="s">
        <v>5149</v>
      </c>
      <c r="L22" s="20" t="s">
        <v>5137</v>
      </c>
    </row>
    <row r="23" spans="4:12" x14ac:dyDescent="0.25">
      <c r="D23" s="24">
        <v>22</v>
      </c>
      <c r="E23" s="64" t="s">
        <v>4811</v>
      </c>
      <c r="G23" s="24">
        <v>22</v>
      </c>
      <c r="H23" s="64" t="s">
        <v>2260</v>
      </c>
      <c r="J23" t="s">
        <v>1173</v>
      </c>
      <c r="K23" t="s">
        <v>1173</v>
      </c>
      <c r="L23" s="20" t="s">
        <v>5135</v>
      </c>
    </row>
    <row r="24" spans="4:12" x14ac:dyDescent="0.25">
      <c r="D24" s="24">
        <v>23</v>
      </c>
      <c r="E24" s="64" t="s">
        <v>4998</v>
      </c>
      <c r="G24" s="24">
        <v>23</v>
      </c>
      <c r="H24" s="64" t="s">
        <v>2305</v>
      </c>
      <c r="J24" t="s">
        <v>5150</v>
      </c>
      <c r="K24" t="s">
        <v>4754</v>
      </c>
      <c r="L24" s="20" t="s">
        <v>5137</v>
      </c>
    </row>
    <row r="25" spans="4:12" x14ac:dyDescent="0.25">
      <c r="D25" s="24">
        <v>24</v>
      </c>
      <c r="E25" s="64" t="s">
        <v>5069</v>
      </c>
      <c r="G25" s="24">
        <v>24</v>
      </c>
      <c r="H25" s="64" t="s">
        <v>2402</v>
      </c>
      <c r="J25" t="s">
        <v>5151</v>
      </c>
      <c r="K25" t="s">
        <v>3812</v>
      </c>
      <c r="L25" s="20" t="s">
        <v>5135</v>
      </c>
    </row>
    <row r="26" spans="4:12" x14ac:dyDescent="0.25">
      <c r="G26" s="24">
        <v>25</v>
      </c>
      <c r="H26" s="64" t="s">
        <v>2491</v>
      </c>
      <c r="J26" t="s">
        <v>4074</v>
      </c>
      <c r="K26" t="s">
        <v>4074</v>
      </c>
      <c r="L26" s="20" t="s">
        <v>5137</v>
      </c>
    </row>
    <row r="27" spans="4:12" x14ac:dyDescent="0.25">
      <c r="G27" s="24">
        <v>26</v>
      </c>
      <c r="H27" s="64" t="s">
        <v>2546</v>
      </c>
      <c r="J27" t="s">
        <v>5152</v>
      </c>
      <c r="K27" t="s">
        <v>4109</v>
      </c>
      <c r="L27" s="20" t="s">
        <v>5137</v>
      </c>
    </row>
    <row r="28" spans="4:12" x14ac:dyDescent="0.25">
      <c r="G28" s="24">
        <v>27</v>
      </c>
      <c r="H28" s="64" t="s">
        <v>2571</v>
      </c>
      <c r="J28" t="s">
        <v>4083</v>
      </c>
      <c r="K28" t="s">
        <v>4083</v>
      </c>
      <c r="L28" s="20" t="s">
        <v>5137</v>
      </c>
    </row>
    <row r="29" spans="4:12" x14ac:dyDescent="0.25">
      <c r="G29" s="24">
        <v>28</v>
      </c>
      <c r="H29" s="64" t="s">
        <v>2704</v>
      </c>
      <c r="J29" t="s">
        <v>4716</v>
      </c>
      <c r="K29" t="s">
        <v>4716</v>
      </c>
      <c r="L29" s="20" t="s">
        <v>5137</v>
      </c>
    </row>
    <row r="30" spans="4:12" x14ac:dyDescent="0.25">
      <c r="G30" s="24">
        <v>29</v>
      </c>
      <c r="H30" s="64" t="s">
        <v>2787</v>
      </c>
      <c r="J30" t="s">
        <v>5153</v>
      </c>
      <c r="K30" t="s">
        <v>4624</v>
      </c>
      <c r="L30" s="20" t="s">
        <v>5135</v>
      </c>
    </row>
    <row r="31" spans="4:12" x14ac:dyDescent="0.25">
      <c r="G31" s="24">
        <v>30</v>
      </c>
      <c r="H31" s="64" t="s">
        <v>2801</v>
      </c>
      <c r="J31" t="s">
        <v>5154</v>
      </c>
      <c r="K31" t="s">
        <v>1319</v>
      </c>
      <c r="L31" s="20" t="s">
        <v>5137</v>
      </c>
    </row>
    <row r="32" spans="4:12" x14ac:dyDescent="0.25">
      <c r="G32" s="24">
        <v>31</v>
      </c>
      <c r="H32" s="64" t="s">
        <v>2817</v>
      </c>
      <c r="J32" t="s">
        <v>4140</v>
      </c>
      <c r="K32" t="s">
        <v>4140</v>
      </c>
      <c r="L32" s="20" t="s">
        <v>5137</v>
      </c>
    </row>
    <row r="33" spans="7:12" x14ac:dyDescent="0.25">
      <c r="G33" s="24">
        <v>32</v>
      </c>
      <c r="H33" s="64" t="s">
        <v>2832</v>
      </c>
      <c r="J33" t="s">
        <v>5155</v>
      </c>
      <c r="K33" t="s">
        <v>4595</v>
      </c>
      <c r="L33" s="20" t="s">
        <v>5137</v>
      </c>
    </row>
    <row r="34" spans="7:12" x14ac:dyDescent="0.25">
      <c r="G34" s="24">
        <v>33</v>
      </c>
      <c r="H34" s="64" t="s">
        <v>2921</v>
      </c>
      <c r="J34" t="s">
        <v>5156</v>
      </c>
      <c r="K34" t="s">
        <v>4767</v>
      </c>
      <c r="L34" s="20" t="s">
        <v>5137</v>
      </c>
    </row>
    <row r="35" spans="7:12" x14ac:dyDescent="0.25">
      <c r="G35" s="24">
        <v>34</v>
      </c>
      <c r="H35" s="64" t="s">
        <v>2988</v>
      </c>
      <c r="J35" t="s">
        <v>5157</v>
      </c>
      <c r="K35" t="s">
        <v>4741</v>
      </c>
      <c r="L35" s="20" t="s">
        <v>5137</v>
      </c>
    </row>
    <row r="36" spans="7:12" x14ac:dyDescent="0.25">
      <c r="G36" s="24">
        <v>35</v>
      </c>
      <c r="H36" s="64" t="s">
        <v>3002</v>
      </c>
      <c r="J36" t="s">
        <v>2930</v>
      </c>
      <c r="K36" t="s">
        <v>3603</v>
      </c>
      <c r="L36" s="20" t="s">
        <v>5135</v>
      </c>
    </row>
    <row r="37" spans="7:12" x14ac:dyDescent="0.25">
      <c r="G37" s="24">
        <v>36</v>
      </c>
      <c r="H37" s="64" t="s">
        <v>3155</v>
      </c>
      <c r="J37" t="s">
        <v>2555</v>
      </c>
      <c r="K37" t="s">
        <v>2555</v>
      </c>
      <c r="L37" s="20" t="s">
        <v>5135</v>
      </c>
    </row>
    <row r="38" spans="7:12" x14ac:dyDescent="0.25">
      <c r="G38" s="24">
        <v>37</v>
      </c>
      <c r="H38" s="64" t="s">
        <v>3213</v>
      </c>
    </row>
    <row r="39" spans="7:12" x14ac:dyDescent="0.25">
      <c r="G39" s="24">
        <v>38</v>
      </c>
      <c r="H39" s="64" t="s">
        <v>3265</v>
      </c>
    </row>
    <row r="40" spans="7:12" x14ac:dyDescent="0.25">
      <c r="G40" s="24">
        <v>39</v>
      </c>
      <c r="H40" s="64" t="s">
        <v>3291</v>
      </c>
    </row>
    <row r="41" spans="7:12" x14ac:dyDescent="0.25">
      <c r="G41" s="24">
        <v>40</v>
      </c>
      <c r="H41" s="64" t="s">
        <v>3302</v>
      </c>
    </row>
    <row r="42" spans="7:12" x14ac:dyDescent="0.25">
      <c r="G42" s="24">
        <v>41</v>
      </c>
      <c r="H42" s="64" t="s">
        <v>3331</v>
      </c>
    </row>
    <row r="43" spans="7:12" x14ac:dyDescent="0.25">
      <c r="G43" s="24">
        <v>42</v>
      </c>
      <c r="H43" s="64" t="s">
        <v>3373</v>
      </c>
    </row>
    <row r="44" spans="7:12" x14ac:dyDescent="0.25">
      <c r="G44" s="24">
        <v>43</v>
      </c>
      <c r="H44" s="64" t="s">
        <v>3432</v>
      </c>
    </row>
    <row r="45" spans="7:12" x14ac:dyDescent="0.25">
      <c r="G45" s="24">
        <v>44</v>
      </c>
      <c r="H45" s="64" t="s">
        <v>3471</v>
      </c>
    </row>
    <row r="46" spans="7:12" x14ac:dyDescent="0.25">
      <c r="G46" s="24">
        <v>45</v>
      </c>
      <c r="H46" s="64" t="s">
        <v>3566</v>
      </c>
    </row>
    <row r="47" spans="7:12" x14ac:dyDescent="0.25">
      <c r="G47" s="24">
        <v>46</v>
      </c>
      <c r="H47" s="64" t="s">
        <v>3594</v>
      </c>
    </row>
    <row r="48" spans="7:12" x14ac:dyDescent="0.25">
      <c r="G48" s="24">
        <v>47</v>
      </c>
      <c r="H48" s="64" t="s">
        <v>3611</v>
      </c>
    </row>
    <row r="49" spans="7:8" x14ac:dyDescent="0.25">
      <c r="G49" s="24">
        <v>48</v>
      </c>
      <c r="H49" s="64" t="s">
        <v>3745</v>
      </c>
    </row>
    <row r="50" spans="7:8" x14ac:dyDescent="0.25">
      <c r="G50" s="24">
        <v>49</v>
      </c>
      <c r="H50" s="64" t="s">
        <v>3757</v>
      </c>
    </row>
    <row r="51" spans="7:8" x14ac:dyDescent="0.25">
      <c r="G51" s="24">
        <v>50</v>
      </c>
      <c r="H51" s="64" t="s">
        <v>3789</v>
      </c>
    </row>
    <row r="52" spans="7:8" x14ac:dyDescent="0.25">
      <c r="G52" s="24">
        <v>51</v>
      </c>
      <c r="H52" s="64" t="s">
        <v>3805</v>
      </c>
    </row>
    <row r="53" spans="7:8" x14ac:dyDescent="0.25">
      <c r="G53" s="24">
        <v>52</v>
      </c>
      <c r="H53" s="64" t="s">
        <v>3893</v>
      </c>
    </row>
    <row r="54" spans="7:8" x14ac:dyDescent="0.25">
      <c r="G54" s="24">
        <v>53</v>
      </c>
      <c r="H54" s="64" t="s">
        <v>3953</v>
      </c>
    </row>
    <row r="55" spans="7:8" x14ac:dyDescent="0.25">
      <c r="G55" s="24">
        <v>54</v>
      </c>
      <c r="H55" s="64" t="s">
        <v>4060</v>
      </c>
    </row>
    <row r="56" spans="7:8" x14ac:dyDescent="0.25">
      <c r="G56" s="24">
        <v>55</v>
      </c>
      <c r="H56" s="64" t="s">
        <v>4149</v>
      </c>
    </row>
    <row r="57" spans="7:8" x14ac:dyDescent="0.25">
      <c r="G57" s="24">
        <v>56</v>
      </c>
      <c r="H57" s="64" t="s">
        <v>4186</v>
      </c>
    </row>
    <row r="58" spans="7:8" x14ac:dyDescent="0.25">
      <c r="G58" s="24">
        <v>57</v>
      </c>
      <c r="H58" s="64" t="s">
        <v>4219</v>
      </c>
    </row>
    <row r="59" spans="7:8" x14ac:dyDescent="0.25">
      <c r="G59" s="24">
        <v>58</v>
      </c>
      <c r="H59" s="64" t="s">
        <v>4230</v>
      </c>
    </row>
    <row r="60" spans="7:8" x14ac:dyDescent="0.25">
      <c r="G60" s="24">
        <v>59</v>
      </c>
      <c r="H60" s="64" t="s">
        <v>4249</v>
      </c>
    </row>
    <row r="61" spans="7:8" x14ac:dyDescent="0.25">
      <c r="G61" s="24">
        <v>60</v>
      </c>
      <c r="H61" s="64" t="s">
        <v>4288</v>
      </c>
    </row>
    <row r="62" spans="7:8" x14ac:dyDescent="0.25">
      <c r="G62" s="24">
        <v>61</v>
      </c>
      <c r="H62" s="64" t="s">
        <v>4307</v>
      </c>
    </row>
    <row r="63" spans="7:8" x14ac:dyDescent="0.25">
      <c r="G63" s="24">
        <v>62</v>
      </c>
      <c r="H63" s="64" t="s">
        <v>4401</v>
      </c>
    </row>
    <row r="64" spans="7:8" x14ac:dyDescent="0.25">
      <c r="G64" s="24">
        <v>63</v>
      </c>
      <c r="H64" s="64" t="s">
        <v>4444</v>
      </c>
    </row>
    <row r="65" spans="7:8" x14ac:dyDescent="0.25">
      <c r="G65" s="24">
        <v>64</v>
      </c>
      <c r="H65" s="64" t="s">
        <v>4475</v>
      </c>
    </row>
    <row r="66" spans="7:8" x14ac:dyDescent="0.25">
      <c r="G66" s="24">
        <v>65</v>
      </c>
      <c r="H66" s="64" t="s">
        <v>4488</v>
      </c>
    </row>
    <row r="67" spans="7:8" x14ac:dyDescent="0.25">
      <c r="G67" s="24">
        <v>66</v>
      </c>
      <c r="H67" s="64" t="s">
        <v>4497</v>
      </c>
    </row>
    <row r="68" spans="7:8" x14ac:dyDescent="0.25">
      <c r="G68" s="24">
        <v>67</v>
      </c>
      <c r="H68" s="64" t="s">
        <v>4563</v>
      </c>
    </row>
    <row r="69" spans="7:8" x14ac:dyDescent="0.25">
      <c r="G69" s="24">
        <v>68</v>
      </c>
      <c r="H69" s="64" t="s">
        <v>4589</v>
      </c>
    </row>
    <row r="70" spans="7:8" x14ac:dyDescent="0.25">
      <c r="G70" s="24">
        <v>69</v>
      </c>
      <c r="H70" s="64" t="s">
        <v>4615</v>
      </c>
    </row>
    <row r="71" spans="7:8" x14ac:dyDescent="0.25">
      <c r="G71" s="24">
        <v>70</v>
      </c>
      <c r="H71" s="64" t="s">
        <v>4710</v>
      </c>
    </row>
    <row r="72" spans="7:8" x14ac:dyDescent="0.25">
      <c r="G72" s="24">
        <v>71</v>
      </c>
      <c r="H72" s="64" t="s">
        <v>4722</v>
      </c>
    </row>
    <row r="73" spans="7:8" x14ac:dyDescent="0.25">
      <c r="G73" s="24">
        <v>72</v>
      </c>
      <c r="H73" s="64" t="s">
        <v>4751</v>
      </c>
    </row>
    <row r="74" spans="7:8" x14ac:dyDescent="0.25">
      <c r="G74" s="24">
        <v>73</v>
      </c>
      <c r="H74" s="64" t="s">
        <v>4762</v>
      </c>
    </row>
    <row r="75" spans="7:8" x14ac:dyDescent="0.25">
      <c r="G75" s="24">
        <v>74</v>
      </c>
      <c r="H75" s="64" t="s">
        <v>4774</v>
      </c>
    </row>
    <row r="76" spans="7:8" x14ac:dyDescent="0.25">
      <c r="G76" s="24">
        <v>75</v>
      </c>
      <c r="H76" s="64" t="s">
        <v>4787</v>
      </c>
    </row>
    <row r="77" spans="7:8" x14ac:dyDescent="0.25">
      <c r="G77" s="24">
        <v>77</v>
      </c>
      <c r="H77" s="64" t="s">
        <v>4797</v>
      </c>
    </row>
    <row r="78" spans="7:8" x14ac:dyDescent="0.25">
      <c r="G78" s="24">
        <v>78</v>
      </c>
      <c r="H78" s="64" t="s">
        <v>4812</v>
      </c>
    </row>
    <row r="79" spans="7:8" x14ac:dyDescent="0.25">
      <c r="G79" s="24">
        <v>79</v>
      </c>
      <c r="H79" s="64" t="s">
        <v>4825</v>
      </c>
    </row>
    <row r="80" spans="7:8" x14ac:dyDescent="0.25">
      <c r="G80" s="24">
        <v>80</v>
      </c>
      <c r="H80" s="64" t="s">
        <v>4904</v>
      </c>
    </row>
    <row r="81" spans="7:8" x14ac:dyDescent="0.25">
      <c r="G81" s="24">
        <v>81</v>
      </c>
      <c r="H81" s="64" t="s">
        <v>4963</v>
      </c>
    </row>
    <row r="82" spans="7:8" x14ac:dyDescent="0.25">
      <c r="G82" s="24">
        <v>82</v>
      </c>
      <c r="H82" s="64" t="s">
        <v>4979</v>
      </c>
    </row>
    <row r="83" spans="7:8" x14ac:dyDescent="0.25">
      <c r="G83" s="24">
        <v>83</v>
      </c>
      <c r="H83" s="64" t="s">
        <v>5000</v>
      </c>
    </row>
    <row r="84" spans="7:8" x14ac:dyDescent="0.25">
      <c r="G84" s="24">
        <v>84</v>
      </c>
      <c r="H84" s="64" t="s">
        <v>5011</v>
      </c>
    </row>
    <row r="85" spans="7:8" x14ac:dyDescent="0.25">
      <c r="G85" s="24">
        <v>85</v>
      </c>
      <c r="H85" s="64" t="s">
        <v>5020</v>
      </c>
    </row>
    <row r="86" spans="7:8" x14ac:dyDescent="0.25">
      <c r="G86" s="24">
        <v>86</v>
      </c>
      <c r="H86" s="64" t="s">
        <v>5030</v>
      </c>
    </row>
    <row r="87" spans="7:8" x14ac:dyDescent="0.25">
      <c r="G87" s="24">
        <v>87</v>
      </c>
      <c r="H87" s="64" t="s">
        <v>5041</v>
      </c>
    </row>
    <row r="88" spans="7:8" x14ac:dyDescent="0.25">
      <c r="G88" s="24">
        <v>88</v>
      </c>
      <c r="H88" s="64" t="s">
        <v>5051</v>
      </c>
    </row>
    <row r="89" spans="7:8" x14ac:dyDescent="0.25">
      <c r="G89" s="24">
        <v>90</v>
      </c>
      <c r="H89" s="64" t="s">
        <v>5071</v>
      </c>
    </row>
  </sheetData>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AECF0-2D45-45FB-8623-90092FD24B72}">
  <sheetPr codeName="Hoja6"/>
  <dimension ref="A1:E469"/>
  <sheetViews>
    <sheetView workbookViewId="0">
      <selection activeCell="C9" sqref="C9"/>
    </sheetView>
  </sheetViews>
  <sheetFormatPr baseColWidth="10" defaultColWidth="11.42578125" defaultRowHeight="15" x14ac:dyDescent="0.25"/>
  <cols>
    <col min="1" max="1" width="13.42578125" bestFit="1" customWidth="1"/>
    <col min="2" max="2" width="27.85546875" bestFit="1" customWidth="1"/>
    <col min="3" max="3" width="80.85546875" bestFit="1" customWidth="1"/>
    <col min="4" max="4" width="62.85546875" bestFit="1" customWidth="1"/>
    <col min="5" max="5" width="11.140625" bestFit="1" customWidth="1"/>
  </cols>
  <sheetData>
    <row r="1" spans="1:5" x14ac:dyDescent="0.25">
      <c r="A1" t="s">
        <v>11</v>
      </c>
      <c r="B1" t="s">
        <v>31</v>
      </c>
      <c r="C1" t="s">
        <v>32</v>
      </c>
      <c r="D1" t="s">
        <v>33</v>
      </c>
      <c r="E1" t="s">
        <v>34</v>
      </c>
    </row>
    <row r="2" spans="1:5" x14ac:dyDescent="0.25">
      <c r="A2" t="s">
        <v>4183</v>
      </c>
      <c r="B2" t="s">
        <v>4192</v>
      </c>
      <c r="C2" t="s">
        <v>1489</v>
      </c>
      <c r="D2" t="s">
        <v>1049</v>
      </c>
      <c r="E2" t="s">
        <v>247</v>
      </c>
    </row>
    <row r="3" spans="1:5" x14ac:dyDescent="0.25">
      <c r="A3" t="s">
        <v>4198</v>
      </c>
      <c r="B3" t="s">
        <v>4202</v>
      </c>
      <c r="C3" t="s">
        <v>4203</v>
      </c>
      <c r="D3" t="s">
        <v>530</v>
      </c>
      <c r="E3" t="s">
        <v>247</v>
      </c>
    </row>
    <row r="4" spans="1:5" x14ac:dyDescent="0.25">
      <c r="A4" t="s">
        <v>4207</v>
      </c>
      <c r="B4" t="s">
        <v>4211</v>
      </c>
      <c r="C4" t="s">
        <v>4212</v>
      </c>
      <c r="D4" t="s">
        <v>367</v>
      </c>
      <c r="E4" t="s">
        <v>125</v>
      </c>
    </row>
    <row r="5" spans="1:5" x14ac:dyDescent="0.25">
      <c r="A5" t="s">
        <v>4417</v>
      </c>
      <c r="B5" t="s">
        <v>4421</v>
      </c>
      <c r="C5" t="s">
        <v>4422</v>
      </c>
      <c r="D5" t="s">
        <v>149</v>
      </c>
      <c r="E5" t="s">
        <v>125</v>
      </c>
    </row>
    <row r="6" spans="1:5" x14ac:dyDescent="0.25">
      <c r="A6" t="s">
        <v>4396</v>
      </c>
      <c r="B6" t="s">
        <v>4408</v>
      </c>
      <c r="C6" t="s">
        <v>4409</v>
      </c>
      <c r="D6" t="s">
        <v>149</v>
      </c>
      <c r="E6" t="s">
        <v>125</v>
      </c>
    </row>
    <row r="7" spans="1:5" x14ac:dyDescent="0.25">
      <c r="A7" t="s">
        <v>4430</v>
      </c>
      <c r="B7" t="s">
        <v>4434</v>
      </c>
      <c r="C7" t="s">
        <v>4435</v>
      </c>
      <c r="D7" t="s">
        <v>4436</v>
      </c>
      <c r="E7" t="s">
        <v>125</v>
      </c>
    </row>
    <row r="8" spans="1:5" x14ac:dyDescent="0.25">
      <c r="A8" t="s">
        <v>5026</v>
      </c>
      <c r="B8" t="s">
        <v>5034</v>
      </c>
      <c r="C8" t="s">
        <v>5035</v>
      </c>
      <c r="D8" t="s">
        <v>293</v>
      </c>
      <c r="E8" t="s">
        <v>125</v>
      </c>
    </row>
    <row r="9" spans="1:5" x14ac:dyDescent="0.25">
      <c r="A9" t="s">
        <v>2698</v>
      </c>
      <c r="B9" t="s">
        <v>2710</v>
      </c>
      <c r="C9" t="s">
        <v>2711</v>
      </c>
      <c r="D9" t="s">
        <v>2712</v>
      </c>
      <c r="E9" t="s">
        <v>125</v>
      </c>
    </row>
    <row r="10" spans="1:5" x14ac:dyDescent="0.25">
      <c r="A10" t="s">
        <v>2718</v>
      </c>
      <c r="B10" t="s">
        <v>2722</v>
      </c>
      <c r="C10" t="s">
        <v>2723</v>
      </c>
      <c r="D10" t="s">
        <v>2724</v>
      </c>
      <c r="E10" t="s">
        <v>125</v>
      </c>
    </row>
    <row r="11" spans="1:5" x14ac:dyDescent="0.25">
      <c r="A11" t="s">
        <v>4785</v>
      </c>
      <c r="B11" t="s">
        <v>2722</v>
      </c>
      <c r="C11" t="s">
        <v>2723</v>
      </c>
      <c r="D11" t="s">
        <v>2724</v>
      </c>
      <c r="E11" t="s">
        <v>125</v>
      </c>
    </row>
    <row r="12" spans="1:5" x14ac:dyDescent="0.25">
      <c r="A12" t="s">
        <v>2743</v>
      </c>
      <c r="B12" t="s">
        <v>2747</v>
      </c>
      <c r="C12" t="s">
        <v>2748</v>
      </c>
      <c r="D12" t="s">
        <v>2749</v>
      </c>
      <c r="E12" t="s">
        <v>125</v>
      </c>
    </row>
    <row r="13" spans="1:5" x14ac:dyDescent="0.25">
      <c r="A13" t="s">
        <v>2755</v>
      </c>
      <c r="B13" t="s">
        <v>2759</v>
      </c>
      <c r="C13" t="s">
        <v>2760</v>
      </c>
      <c r="D13" t="s">
        <v>2761</v>
      </c>
      <c r="E13" t="s">
        <v>125</v>
      </c>
    </row>
    <row r="14" spans="1:5" x14ac:dyDescent="0.25">
      <c r="A14" t="s">
        <v>2730</v>
      </c>
      <c r="B14" t="s">
        <v>2734</v>
      </c>
      <c r="C14" t="s">
        <v>2735</v>
      </c>
      <c r="D14" t="s">
        <v>2375</v>
      </c>
      <c r="E14" t="s">
        <v>125</v>
      </c>
    </row>
    <row r="15" spans="1:5" x14ac:dyDescent="0.25">
      <c r="A15" t="s">
        <v>2768</v>
      </c>
      <c r="B15" t="s">
        <v>2770</v>
      </c>
      <c r="C15" t="s">
        <v>1139</v>
      </c>
      <c r="D15" t="s">
        <v>530</v>
      </c>
      <c r="E15" t="s">
        <v>247</v>
      </c>
    </row>
    <row r="16" spans="1:5" x14ac:dyDescent="0.25">
      <c r="A16" t="s">
        <v>2774</v>
      </c>
      <c r="B16" t="s">
        <v>2778</v>
      </c>
      <c r="C16" t="s">
        <v>2779</v>
      </c>
      <c r="D16" t="s">
        <v>278</v>
      </c>
      <c r="E16" t="s">
        <v>125</v>
      </c>
    </row>
    <row r="17" spans="1:5" x14ac:dyDescent="0.25">
      <c r="A17" t="s">
        <v>2783</v>
      </c>
      <c r="B17" t="s">
        <v>2793</v>
      </c>
      <c r="C17" t="s">
        <v>2794</v>
      </c>
      <c r="D17" t="s">
        <v>2795</v>
      </c>
      <c r="E17" t="s">
        <v>125</v>
      </c>
    </row>
    <row r="18" spans="1:5" x14ac:dyDescent="0.25">
      <c r="A18" t="s">
        <v>2800</v>
      </c>
      <c r="B18" t="s">
        <v>2806</v>
      </c>
      <c r="C18" t="s">
        <v>2807</v>
      </c>
      <c r="D18" t="s">
        <v>2808</v>
      </c>
      <c r="E18" t="s">
        <v>125</v>
      </c>
    </row>
    <row r="19" spans="1:5" x14ac:dyDescent="0.25">
      <c r="A19" t="s">
        <v>5015</v>
      </c>
      <c r="B19" t="s">
        <v>5022</v>
      </c>
      <c r="C19" t="s">
        <v>2614</v>
      </c>
      <c r="D19" t="s">
        <v>530</v>
      </c>
      <c r="E19" t="s">
        <v>247</v>
      </c>
    </row>
    <row r="20" spans="1:5" x14ac:dyDescent="0.25">
      <c r="A20" t="s">
        <v>2812</v>
      </c>
      <c r="B20" t="s">
        <v>2823</v>
      </c>
      <c r="C20" t="s">
        <v>2824</v>
      </c>
      <c r="D20" t="s">
        <v>2712</v>
      </c>
      <c r="E20" t="s">
        <v>125</v>
      </c>
    </row>
    <row r="21" spans="1:5" x14ac:dyDescent="0.25">
      <c r="A21" t="s">
        <v>5068</v>
      </c>
      <c r="B21" t="s">
        <v>2823</v>
      </c>
      <c r="C21" t="s">
        <v>2824</v>
      </c>
      <c r="D21" t="s">
        <v>2712</v>
      </c>
      <c r="E21" t="s">
        <v>125</v>
      </c>
    </row>
    <row r="22" spans="1:5" x14ac:dyDescent="0.25">
      <c r="A22" t="s">
        <v>2831</v>
      </c>
      <c r="B22" t="s">
        <v>2837</v>
      </c>
      <c r="C22" t="s">
        <v>2838</v>
      </c>
      <c r="D22" t="s">
        <v>2839</v>
      </c>
      <c r="E22" t="s">
        <v>125</v>
      </c>
    </row>
    <row r="23" spans="1:5" x14ac:dyDescent="0.25">
      <c r="A23" t="s">
        <v>2851</v>
      </c>
      <c r="B23" t="s">
        <v>2854</v>
      </c>
      <c r="C23" t="s">
        <v>2848</v>
      </c>
      <c r="D23" t="s">
        <v>2849</v>
      </c>
      <c r="E23" t="s">
        <v>125</v>
      </c>
    </row>
    <row r="24" spans="1:5" x14ac:dyDescent="0.25">
      <c r="A24" t="s">
        <v>2844</v>
      </c>
      <c r="B24" t="s">
        <v>2847</v>
      </c>
      <c r="C24" t="s">
        <v>2848</v>
      </c>
      <c r="D24" t="s">
        <v>2849</v>
      </c>
      <c r="E24" t="s">
        <v>125</v>
      </c>
    </row>
    <row r="25" spans="1:5" x14ac:dyDescent="0.25">
      <c r="A25" t="s">
        <v>2857</v>
      </c>
      <c r="B25" t="s">
        <v>2860</v>
      </c>
      <c r="C25" t="s">
        <v>2861</v>
      </c>
      <c r="D25" t="s">
        <v>2862</v>
      </c>
      <c r="E25" t="s">
        <v>125</v>
      </c>
    </row>
    <row r="26" spans="1:5" x14ac:dyDescent="0.25">
      <c r="A26" t="s">
        <v>2876</v>
      </c>
      <c r="B26" t="s">
        <v>2879</v>
      </c>
      <c r="C26" t="s">
        <v>2880</v>
      </c>
      <c r="D26" t="s">
        <v>2881</v>
      </c>
      <c r="E26" t="s">
        <v>125</v>
      </c>
    </row>
    <row r="27" spans="1:5" x14ac:dyDescent="0.25">
      <c r="A27" t="s">
        <v>2884</v>
      </c>
      <c r="B27" t="s">
        <v>2887</v>
      </c>
      <c r="C27" t="s">
        <v>2888</v>
      </c>
      <c r="D27" t="s">
        <v>2889</v>
      </c>
      <c r="E27" t="s">
        <v>125</v>
      </c>
    </row>
    <row r="28" spans="1:5" x14ac:dyDescent="0.25">
      <c r="A28" t="s">
        <v>2892</v>
      </c>
      <c r="B28" t="s">
        <v>2895</v>
      </c>
      <c r="C28" t="s">
        <v>2896</v>
      </c>
      <c r="D28" t="s">
        <v>2897</v>
      </c>
      <c r="E28" t="s">
        <v>125</v>
      </c>
    </row>
    <row r="29" spans="1:5" x14ac:dyDescent="0.25">
      <c r="A29" t="s">
        <v>2867</v>
      </c>
      <c r="B29" t="s">
        <v>2869</v>
      </c>
      <c r="C29" t="s">
        <v>2870</v>
      </c>
      <c r="D29" t="s">
        <v>852</v>
      </c>
      <c r="E29" t="s">
        <v>125</v>
      </c>
    </row>
    <row r="30" spans="1:5" x14ac:dyDescent="0.25">
      <c r="A30" t="s">
        <v>4719</v>
      </c>
      <c r="B30" t="s">
        <v>2869</v>
      </c>
      <c r="C30" t="s">
        <v>2870</v>
      </c>
      <c r="D30" t="s">
        <v>852</v>
      </c>
      <c r="E30" t="s">
        <v>125</v>
      </c>
    </row>
    <row r="31" spans="1:5" x14ac:dyDescent="0.25">
      <c r="A31" t="s">
        <v>2901</v>
      </c>
      <c r="B31" t="s">
        <v>2905</v>
      </c>
      <c r="C31" t="s">
        <v>2906</v>
      </c>
      <c r="D31" t="s">
        <v>2907</v>
      </c>
      <c r="E31" t="s">
        <v>125</v>
      </c>
    </row>
    <row r="32" spans="1:5" x14ac:dyDescent="0.25">
      <c r="A32" t="s">
        <v>4790</v>
      </c>
      <c r="B32" t="s">
        <v>2905</v>
      </c>
      <c r="C32" t="s">
        <v>2906</v>
      </c>
      <c r="D32" t="s">
        <v>2907</v>
      </c>
      <c r="E32" t="s">
        <v>125</v>
      </c>
    </row>
    <row r="33" spans="1:5" x14ac:dyDescent="0.25">
      <c r="A33" t="s">
        <v>1157</v>
      </c>
      <c r="B33" t="s">
        <v>1170</v>
      </c>
      <c r="C33" t="s">
        <v>1171</v>
      </c>
      <c r="D33" t="s">
        <v>1172</v>
      </c>
      <c r="E33" t="s">
        <v>125</v>
      </c>
    </row>
    <row r="34" spans="1:5" x14ac:dyDescent="0.25">
      <c r="A34" t="s">
        <v>1182</v>
      </c>
      <c r="B34" t="s">
        <v>1190</v>
      </c>
      <c r="C34" t="s">
        <v>1191</v>
      </c>
      <c r="D34" t="s">
        <v>1192</v>
      </c>
      <c r="E34" t="s">
        <v>125</v>
      </c>
    </row>
    <row r="35" spans="1:5" x14ac:dyDescent="0.25">
      <c r="A35" t="s">
        <v>1364</v>
      </c>
      <c r="B35" t="s">
        <v>1190</v>
      </c>
      <c r="C35" t="s">
        <v>1191</v>
      </c>
      <c r="D35" t="s">
        <v>1192</v>
      </c>
      <c r="E35" t="s">
        <v>125</v>
      </c>
    </row>
    <row r="36" spans="1:5" x14ac:dyDescent="0.25">
      <c r="A36" t="s">
        <v>4891</v>
      </c>
      <c r="B36" t="s">
        <v>4895</v>
      </c>
      <c r="C36" t="s">
        <v>4896</v>
      </c>
      <c r="D36" t="s">
        <v>4897</v>
      </c>
      <c r="E36" t="s">
        <v>125</v>
      </c>
    </row>
    <row r="37" spans="1:5" x14ac:dyDescent="0.25">
      <c r="A37" t="s">
        <v>1278</v>
      </c>
      <c r="B37" t="s">
        <v>1281</v>
      </c>
      <c r="C37" t="s">
        <v>1282</v>
      </c>
      <c r="D37" t="s">
        <v>1283</v>
      </c>
      <c r="E37" t="s">
        <v>125</v>
      </c>
    </row>
    <row r="38" spans="1:5" x14ac:dyDescent="0.25">
      <c r="A38" t="s">
        <v>1200</v>
      </c>
      <c r="B38" t="s">
        <v>1210</v>
      </c>
      <c r="C38" t="s">
        <v>1139</v>
      </c>
      <c r="D38" t="s">
        <v>530</v>
      </c>
      <c r="E38" t="s">
        <v>247</v>
      </c>
    </row>
    <row r="39" spans="1:5" x14ac:dyDescent="0.25">
      <c r="A39" t="s">
        <v>4747</v>
      </c>
      <c r="B39" t="s">
        <v>1210</v>
      </c>
      <c r="C39" t="s">
        <v>1139</v>
      </c>
      <c r="D39" t="s">
        <v>530</v>
      </c>
      <c r="E39" t="s">
        <v>247</v>
      </c>
    </row>
    <row r="40" spans="1:5" x14ac:dyDescent="0.25">
      <c r="A40" t="s">
        <v>1287</v>
      </c>
      <c r="B40" t="s">
        <v>1290</v>
      </c>
      <c r="C40" t="s">
        <v>1291</v>
      </c>
      <c r="D40" t="s">
        <v>1292</v>
      </c>
      <c r="E40" t="s">
        <v>125</v>
      </c>
    </row>
    <row r="41" spans="1:5" x14ac:dyDescent="0.25">
      <c r="A41" t="s">
        <v>443</v>
      </c>
      <c r="B41" t="s">
        <v>452</v>
      </c>
      <c r="C41" t="s">
        <v>453</v>
      </c>
      <c r="D41" t="s">
        <v>454</v>
      </c>
      <c r="E41" t="s">
        <v>125</v>
      </c>
    </row>
    <row r="42" spans="1:5" x14ac:dyDescent="0.25">
      <c r="A42" t="s">
        <v>1214</v>
      </c>
      <c r="B42" t="s">
        <v>452</v>
      </c>
      <c r="C42" t="s">
        <v>453</v>
      </c>
      <c r="D42" t="s">
        <v>454</v>
      </c>
      <c r="E42" t="s">
        <v>125</v>
      </c>
    </row>
    <row r="43" spans="1:5" x14ac:dyDescent="0.25">
      <c r="A43" t="s">
        <v>1433</v>
      </c>
      <c r="B43" t="s">
        <v>1439</v>
      </c>
      <c r="C43" t="s">
        <v>1440</v>
      </c>
      <c r="D43" t="s">
        <v>454</v>
      </c>
      <c r="E43" t="s">
        <v>125</v>
      </c>
    </row>
    <row r="44" spans="1:5" x14ac:dyDescent="0.25">
      <c r="A44" t="s">
        <v>1382</v>
      </c>
      <c r="B44" t="s">
        <v>1386</v>
      </c>
      <c r="C44" t="s">
        <v>1387</v>
      </c>
      <c r="D44" t="s">
        <v>454</v>
      </c>
      <c r="E44" t="s">
        <v>125</v>
      </c>
    </row>
    <row r="45" spans="1:5" x14ac:dyDescent="0.25">
      <c r="A45" t="s">
        <v>1453</v>
      </c>
      <c r="B45" t="s">
        <v>1463</v>
      </c>
      <c r="C45" t="s">
        <v>1464</v>
      </c>
      <c r="D45" t="s">
        <v>454</v>
      </c>
      <c r="E45" t="s">
        <v>125</v>
      </c>
    </row>
    <row r="46" spans="1:5" x14ac:dyDescent="0.25">
      <c r="A46" t="s">
        <v>1471</v>
      </c>
      <c r="B46" t="s">
        <v>1463</v>
      </c>
      <c r="C46" t="s">
        <v>1464</v>
      </c>
      <c r="D46" t="s">
        <v>454</v>
      </c>
      <c r="E46" t="s">
        <v>125</v>
      </c>
    </row>
    <row r="47" spans="1:5" x14ac:dyDescent="0.25">
      <c r="A47" t="s">
        <v>1271</v>
      </c>
      <c r="B47" t="s">
        <v>1275</v>
      </c>
      <c r="C47" t="s">
        <v>1276</v>
      </c>
      <c r="D47" t="s">
        <v>454</v>
      </c>
      <c r="E47" t="s">
        <v>125</v>
      </c>
    </row>
    <row r="48" spans="1:5" x14ac:dyDescent="0.25">
      <c r="A48" t="s">
        <v>1255</v>
      </c>
      <c r="B48" t="s">
        <v>1259</v>
      </c>
      <c r="C48" t="s">
        <v>1260</v>
      </c>
      <c r="D48" t="s">
        <v>454</v>
      </c>
      <c r="E48" t="s">
        <v>125</v>
      </c>
    </row>
    <row r="49" spans="1:5" x14ac:dyDescent="0.25">
      <c r="A49" t="s">
        <v>1310</v>
      </c>
      <c r="B49" t="s">
        <v>1317</v>
      </c>
      <c r="C49" t="s">
        <v>1318</v>
      </c>
      <c r="D49" t="s">
        <v>454</v>
      </c>
      <c r="E49" t="s">
        <v>125</v>
      </c>
    </row>
    <row r="50" spans="1:5" x14ac:dyDescent="0.25">
      <c r="A50" t="s">
        <v>1395</v>
      </c>
      <c r="B50" t="s">
        <v>1403</v>
      </c>
      <c r="C50" t="s">
        <v>1404</v>
      </c>
      <c r="D50" t="s">
        <v>149</v>
      </c>
      <c r="E50" t="s">
        <v>125</v>
      </c>
    </row>
    <row r="51" spans="1:5" x14ac:dyDescent="0.25">
      <c r="A51" t="s">
        <v>1418</v>
      </c>
      <c r="B51" t="s">
        <v>1424</v>
      </c>
      <c r="C51" t="s">
        <v>1425</v>
      </c>
      <c r="D51" t="s">
        <v>149</v>
      </c>
      <c r="E51" t="s">
        <v>125</v>
      </c>
    </row>
    <row r="52" spans="1:5" x14ac:dyDescent="0.25">
      <c r="A52" t="s">
        <v>1346</v>
      </c>
      <c r="B52" t="s">
        <v>1354</v>
      </c>
      <c r="C52" t="s">
        <v>1355</v>
      </c>
      <c r="D52" t="s">
        <v>454</v>
      </c>
      <c r="E52" t="s">
        <v>125</v>
      </c>
    </row>
    <row r="53" spans="1:5" x14ac:dyDescent="0.25">
      <c r="A53" t="s">
        <v>1443</v>
      </c>
      <c r="B53" t="s">
        <v>1447</v>
      </c>
      <c r="C53" t="s">
        <v>1448</v>
      </c>
      <c r="D53" t="s">
        <v>1449</v>
      </c>
      <c r="E53" t="s">
        <v>125</v>
      </c>
    </row>
    <row r="54" spans="1:5" x14ac:dyDescent="0.25">
      <c r="A54" t="s">
        <v>1234</v>
      </c>
      <c r="B54" t="s">
        <v>1237</v>
      </c>
      <c r="C54" t="s">
        <v>1238</v>
      </c>
      <c r="D54" t="s">
        <v>879</v>
      </c>
      <c r="E54" t="s">
        <v>125</v>
      </c>
    </row>
    <row r="55" spans="1:5" x14ac:dyDescent="0.25">
      <c r="A55" t="s">
        <v>1245</v>
      </c>
      <c r="B55" t="s">
        <v>1237</v>
      </c>
      <c r="C55" t="s">
        <v>1238</v>
      </c>
      <c r="D55" t="s">
        <v>879</v>
      </c>
      <c r="E55" t="s">
        <v>125</v>
      </c>
    </row>
    <row r="56" spans="1:5" x14ac:dyDescent="0.25">
      <c r="A56" t="s">
        <v>1263</v>
      </c>
      <c r="B56" t="s">
        <v>1237</v>
      </c>
      <c r="C56" t="s">
        <v>1238</v>
      </c>
      <c r="D56" t="s">
        <v>879</v>
      </c>
      <c r="E56" t="s">
        <v>125</v>
      </c>
    </row>
    <row r="57" spans="1:5" x14ac:dyDescent="0.25">
      <c r="A57" t="s">
        <v>1295</v>
      </c>
      <c r="B57" t="s">
        <v>1237</v>
      </c>
      <c r="C57" t="s">
        <v>1238</v>
      </c>
      <c r="D57" t="s">
        <v>879</v>
      </c>
      <c r="E57" t="s">
        <v>125</v>
      </c>
    </row>
    <row r="58" spans="1:5" x14ac:dyDescent="0.25">
      <c r="A58" t="s">
        <v>1302</v>
      </c>
      <c r="B58" t="s">
        <v>1237</v>
      </c>
      <c r="C58" t="s">
        <v>1238</v>
      </c>
      <c r="D58" t="s">
        <v>879</v>
      </c>
      <c r="E58" t="s">
        <v>125</v>
      </c>
    </row>
    <row r="59" spans="1:5" x14ac:dyDescent="0.25">
      <c r="A59" t="s">
        <v>1324</v>
      </c>
      <c r="B59" t="s">
        <v>1237</v>
      </c>
      <c r="C59" t="s">
        <v>1238</v>
      </c>
      <c r="D59" t="s">
        <v>879</v>
      </c>
      <c r="E59" t="s">
        <v>125</v>
      </c>
    </row>
    <row r="60" spans="1:5" x14ac:dyDescent="0.25">
      <c r="A60" t="s">
        <v>1327</v>
      </c>
      <c r="B60" t="s">
        <v>1237</v>
      </c>
      <c r="C60" t="s">
        <v>1238</v>
      </c>
      <c r="D60" t="s">
        <v>879</v>
      </c>
      <c r="E60" t="s">
        <v>125</v>
      </c>
    </row>
    <row r="61" spans="1:5" x14ac:dyDescent="0.25">
      <c r="A61" t="s">
        <v>1334</v>
      </c>
      <c r="B61" t="s">
        <v>1237</v>
      </c>
      <c r="C61" t="s">
        <v>1238</v>
      </c>
      <c r="D61" t="s">
        <v>879</v>
      </c>
      <c r="E61" t="s">
        <v>125</v>
      </c>
    </row>
    <row r="62" spans="1:5" x14ac:dyDescent="0.25">
      <c r="A62" t="s">
        <v>1339</v>
      </c>
      <c r="B62" t="s">
        <v>1237</v>
      </c>
      <c r="C62" t="s">
        <v>1238</v>
      </c>
      <c r="D62" t="s">
        <v>879</v>
      </c>
      <c r="E62" t="s">
        <v>125</v>
      </c>
    </row>
    <row r="63" spans="1:5" x14ac:dyDescent="0.25">
      <c r="A63" t="s">
        <v>1344</v>
      </c>
      <c r="B63" t="s">
        <v>1237</v>
      </c>
      <c r="C63" t="s">
        <v>1238</v>
      </c>
      <c r="D63" t="s">
        <v>879</v>
      </c>
      <c r="E63" t="s">
        <v>125</v>
      </c>
    </row>
    <row r="64" spans="1:5" x14ac:dyDescent="0.25">
      <c r="A64" t="s">
        <v>1362</v>
      </c>
      <c r="B64" t="s">
        <v>1237</v>
      </c>
      <c r="C64" t="s">
        <v>1238</v>
      </c>
      <c r="D64" t="s">
        <v>879</v>
      </c>
      <c r="E64" t="s">
        <v>125</v>
      </c>
    </row>
    <row r="65" spans="1:5" x14ac:dyDescent="0.25">
      <c r="A65" t="s">
        <v>1379</v>
      </c>
      <c r="B65" t="s">
        <v>1237</v>
      </c>
      <c r="C65" t="s">
        <v>1238</v>
      </c>
      <c r="D65" t="s">
        <v>879</v>
      </c>
      <c r="E65" t="s">
        <v>125</v>
      </c>
    </row>
    <row r="66" spans="1:5" x14ac:dyDescent="0.25">
      <c r="A66" t="s">
        <v>1393</v>
      </c>
      <c r="B66" t="s">
        <v>1237</v>
      </c>
      <c r="C66" t="s">
        <v>1238</v>
      </c>
      <c r="D66" t="s">
        <v>879</v>
      </c>
      <c r="E66" t="s">
        <v>125</v>
      </c>
    </row>
    <row r="67" spans="1:5" x14ac:dyDescent="0.25">
      <c r="A67" t="s">
        <v>1415</v>
      </c>
      <c r="B67" t="s">
        <v>1237</v>
      </c>
      <c r="C67" t="s">
        <v>1238</v>
      </c>
      <c r="D67" t="s">
        <v>879</v>
      </c>
      <c r="E67" t="s">
        <v>125</v>
      </c>
    </row>
    <row r="68" spans="1:5" x14ac:dyDescent="0.25">
      <c r="A68" t="s">
        <v>1431</v>
      </c>
      <c r="B68" t="s">
        <v>1237</v>
      </c>
      <c r="C68" t="s">
        <v>1238</v>
      </c>
      <c r="D68" t="s">
        <v>879</v>
      </c>
      <c r="E68" t="s">
        <v>125</v>
      </c>
    </row>
    <row r="69" spans="1:5" x14ac:dyDescent="0.25">
      <c r="A69" t="s">
        <v>1221</v>
      </c>
      <c r="B69" t="s">
        <v>1225</v>
      </c>
      <c r="C69" t="s">
        <v>1226</v>
      </c>
      <c r="D69" t="s">
        <v>367</v>
      </c>
      <c r="E69" t="s">
        <v>125</v>
      </c>
    </row>
    <row r="70" spans="1:5" x14ac:dyDescent="0.25">
      <c r="A70" t="s">
        <v>1253</v>
      </c>
      <c r="B70" t="s">
        <v>1225</v>
      </c>
      <c r="C70" t="s">
        <v>1226</v>
      </c>
      <c r="D70" t="s">
        <v>367</v>
      </c>
      <c r="E70" t="s">
        <v>125</v>
      </c>
    </row>
    <row r="71" spans="1:5" x14ac:dyDescent="0.25">
      <c r="A71" t="s">
        <v>1270</v>
      </c>
      <c r="B71" t="s">
        <v>1225</v>
      </c>
      <c r="C71" t="s">
        <v>1226</v>
      </c>
      <c r="D71" t="s">
        <v>367</v>
      </c>
      <c r="E71" t="s">
        <v>125</v>
      </c>
    </row>
    <row r="72" spans="1:5" x14ac:dyDescent="0.25">
      <c r="A72" t="s">
        <v>1301</v>
      </c>
      <c r="B72" t="s">
        <v>1225</v>
      </c>
      <c r="C72" t="s">
        <v>1226</v>
      </c>
      <c r="D72" t="s">
        <v>367</v>
      </c>
      <c r="E72" t="s">
        <v>125</v>
      </c>
    </row>
    <row r="73" spans="1:5" x14ac:dyDescent="0.25">
      <c r="A73" t="s">
        <v>1309</v>
      </c>
      <c r="B73" t="s">
        <v>1225</v>
      </c>
      <c r="C73" t="s">
        <v>1226</v>
      </c>
      <c r="D73" t="s">
        <v>367</v>
      </c>
      <c r="E73" t="s">
        <v>125</v>
      </c>
    </row>
    <row r="74" spans="1:5" x14ac:dyDescent="0.25">
      <c r="A74" t="s">
        <v>1325</v>
      </c>
      <c r="B74" t="s">
        <v>1225</v>
      </c>
      <c r="C74" t="s">
        <v>1226</v>
      </c>
      <c r="D74" t="s">
        <v>367</v>
      </c>
      <c r="E74" t="s">
        <v>125</v>
      </c>
    </row>
    <row r="75" spans="1:5" x14ac:dyDescent="0.25">
      <c r="A75" t="s">
        <v>1333</v>
      </c>
      <c r="B75" t="s">
        <v>1225</v>
      </c>
      <c r="C75" t="s">
        <v>1226</v>
      </c>
      <c r="D75" t="s">
        <v>367</v>
      </c>
      <c r="E75" t="s">
        <v>125</v>
      </c>
    </row>
    <row r="76" spans="1:5" x14ac:dyDescent="0.25">
      <c r="A76" t="s">
        <v>1338</v>
      </c>
      <c r="B76" t="s">
        <v>1225</v>
      </c>
      <c r="C76" t="s">
        <v>1226</v>
      </c>
      <c r="D76" t="s">
        <v>367</v>
      </c>
      <c r="E76" t="s">
        <v>125</v>
      </c>
    </row>
    <row r="77" spans="1:5" x14ac:dyDescent="0.25">
      <c r="A77" t="s">
        <v>1343</v>
      </c>
      <c r="B77" t="s">
        <v>1225</v>
      </c>
      <c r="C77" t="s">
        <v>1226</v>
      </c>
      <c r="D77" t="s">
        <v>367</v>
      </c>
      <c r="E77" t="s">
        <v>125</v>
      </c>
    </row>
    <row r="78" spans="1:5" x14ac:dyDescent="0.25">
      <c r="A78" t="s">
        <v>1360</v>
      </c>
      <c r="B78" t="s">
        <v>1225</v>
      </c>
      <c r="C78" t="s">
        <v>1226</v>
      </c>
      <c r="D78" t="s">
        <v>367</v>
      </c>
      <c r="E78" t="s">
        <v>125</v>
      </c>
    </row>
    <row r="79" spans="1:5" x14ac:dyDescent="0.25">
      <c r="A79" t="s">
        <v>1374</v>
      </c>
      <c r="B79" t="s">
        <v>1225</v>
      </c>
      <c r="C79" t="s">
        <v>1226</v>
      </c>
      <c r="D79" t="s">
        <v>367</v>
      </c>
      <c r="E79" t="s">
        <v>125</v>
      </c>
    </row>
    <row r="80" spans="1:5" x14ac:dyDescent="0.25">
      <c r="A80" t="s">
        <v>1389</v>
      </c>
      <c r="B80" t="s">
        <v>1225</v>
      </c>
      <c r="C80" t="s">
        <v>1226</v>
      </c>
      <c r="D80" t="s">
        <v>367</v>
      </c>
      <c r="E80" t="s">
        <v>125</v>
      </c>
    </row>
    <row r="81" spans="1:5" x14ac:dyDescent="0.25">
      <c r="A81" t="s">
        <v>1412</v>
      </c>
      <c r="B81" t="s">
        <v>1225</v>
      </c>
      <c r="C81" t="s">
        <v>1226</v>
      </c>
      <c r="D81" t="s">
        <v>367</v>
      </c>
      <c r="E81" t="s">
        <v>125</v>
      </c>
    </row>
    <row r="82" spans="1:5" x14ac:dyDescent="0.25">
      <c r="A82" t="s">
        <v>1428</v>
      </c>
      <c r="B82" t="s">
        <v>1225</v>
      </c>
      <c r="C82" t="s">
        <v>1226</v>
      </c>
      <c r="D82" t="s">
        <v>367</v>
      </c>
      <c r="E82" t="s">
        <v>125</v>
      </c>
    </row>
    <row r="83" spans="1:5" x14ac:dyDescent="0.25">
      <c r="A83" t="s">
        <v>5007</v>
      </c>
      <c r="B83" t="s">
        <v>1225</v>
      </c>
      <c r="C83" t="s">
        <v>1226</v>
      </c>
      <c r="D83" t="s">
        <v>367</v>
      </c>
      <c r="E83" t="s">
        <v>125</v>
      </c>
    </row>
    <row r="84" spans="1:5" x14ac:dyDescent="0.25">
      <c r="A84" t="s">
        <v>1595</v>
      </c>
      <c r="B84" t="s">
        <v>1601</v>
      </c>
      <c r="C84" t="s">
        <v>1602</v>
      </c>
      <c r="D84" t="s">
        <v>1579</v>
      </c>
      <c r="E84" t="s">
        <v>125</v>
      </c>
    </row>
    <row r="85" spans="1:5" x14ac:dyDescent="0.25">
      <c r="A85" t="s">
        <v>1494</v>
      </c>
      <c r="B85" t="s">
        <v>1501</v>
      </c>
      <c r="C85" t="s">
        <v>1502</v>
      </c>
      <c r="D85" t="s">
        <v>149</v>
      </c>
      <c r="E85" t="s">
        <v>125</v>
      </c>
    </row>
    <row r="86" spans="1:5" x14ac:dyDescent="0.25">
      <c r="A86" t="s">
        <v>1582</v>
      </c>
      <c r="B86" t="s">
        <v>1585</v>
      </c>
      <c r="C86" t="s">
        <v>1586</v>
      </c>
      <c r="D86" t="s">
        <v>1579</v>
      </c>
      <c r="E86" t="s">
        <v>125</v>
      </c>
    </row>
    <row r="87" spans="1:5" x14ac:dyDescent="0.25">
      <c r="A87" t="s">
        <v>1538</v>
      </c>
      <c r="B87" t="s">
        <v>1547</v>
      </c>
      <c r="C87" t="s">
        <v>1548</v>
      </c>
      <c r="D87" t="s">
        <v>674</v>
      </c>
      <c r="E87" t="s">
        <v>125</v>
      </c>
    </row>
    <row r="88" spans="1:5" x14ac:dyDescent="0.25">
      <c r="A88" t="s">
        <v>1527</v>
      </c>
      <c r="B88" t="s">
        <v>1531</v>
      </c>
      <c r="C88" t="s">
        <v>1532</v>
      </c>
      <c r="D88" t="s">
        <v>1533</v>
      </c>
      <c r="E88" t="s">
        <v>125</v>
      </c>
    </row>
    <row r="89" spans="1:5" x14ac:dyDescent="0.25">
      <c r="A89" t="s">
        <v>1561</v>
      </c>
      <c r="B89" t="s">
        <v>1565</v>
      </c>
      <c r="C89" t="s">
        <v>1566</v>
      </c>
      <c r="D89" t="s">
        <v>1134</v>
      </c>
      <c r="E89" t="s">
        <v>125</v>
      </c>
    </row>
    <row r="90" spans="1:5" x14ac:dyDescent="0.25">
      <c r="A90" t="s">
        <v>1607</v>
      </c>
      <c r="B90" t="s">
        <v>1614</v>
      </c>
      <c r="C90" t="s">
        <v>1615</v>
      </c>
      <c r="D90" t="s">
        <v>1579</v>
      </c>
      <c r="E90" t="s">
        <v>125</v>
      </c>
    </row>
    <row r="91" spans="1:5" x14ac:dyDescent="0.25">
      <c r="A91" t="s">
        <v>1553</v>
      </c>
      <c r="B91" t="s">
        <v>1556</v>
      </c>
      <c r="C91" t="s">
        <v>1557</v>
      </c>
      <c r="D91" t="s">
        <v>1558</v>
      </c>
      <c r="E91" t="s">
        <v>125</v>
      </c>
    </row>
    <row r="92" spans="1:5" x14ac:dyDescent="0.25">
      <c r="A92" t="s">
        <v>1590</v>
      </c>
      <c r="B92" t="s">
        <v>1592</v>
      </c>
      <c r="C92" t="s">
        <v>1291</v>
      </c>
      <c r="D92" t="s">
        <v>1292</v>
      </c>
      <c r="E92" t="s">
        <v>125</v>
      </c>
    </row>
    <row r="93" spans="1:5" x14ac:dyDescent="0.25">
      <c r="A93" t="s">
        <v>1516</v>
      </c>
      <c r="B93" t="s">
        <v>1519</v>
      </c>
      <c r="C93" t="s">
        <v>1520</v>
      </c>
      <c r="D93" t="s">
        <v>1134</v>
      </c>
      <c r="E93" t="s">
        <v>125</v>
      </c>
    </row>
    <row r="94" spans="1:5" x14ac:dyDescent="0.25">
      <c r="A94" t="s">
        <v>1619</v>
      </c>
      <c r="B94" t="s">
        <v>1623</v>
      </c>
      <c r="C94" t="s">
        <v>1624</v>
      </c>
      <c r="D94" t="s">
        <v>1625</v>
      </c>
      <c r="E94" t="s">
        <v>125</v>
      </c>
    </row>
    <row r="95" spans="1:5" x14ac:dyDescent="0.25">
      <c r="A95" t="s">
        <v>1482</v>
      </c>
      <c r="B95" t="s">
        <v>1488</v>
      </c>
      <c r="C95" t="s">
        <v>1489</v>
      </c>
      <c r="D95" t="s">
        <v>1490</v>
      </c>
      <c r="E95" t="s">
        <v>247</v>
      </c>
    </row>
    <row r="96" spans="1:5" x14ac:dyDescent="0.25">
      <c r="A96" t="s">
        <v>1505</v>
      </c>
      <c r="B96" t="s">
        <v>1512</v>
      </c>
      <c r="C96" t="s">
        <v>1513</v>
      </c>
      <c r="D96" t="s">
        <v>149</v>
      </c>
      <c r="E96" t="s">
        <v>125</v>
      </c>
    </row>
    <row r="97" spans="1:5" x14ac:dyDescent="0.25">
      <c r="A97" t="s">
        <v>1572</v>
      </c>
      <c r="B97" t="s">
        <v>1577</v>
      </c>
      <c r="C97" t="s">
        <v>1578</v>
      </c>
      <c r="D97" t="s">
        <v>1579</v>
      </c>
      <c r="E97" t="s">
        <v>125</v>
      </c>
    </row>
    <row r="98" spans="1:5" x14ac:dyDescent="0.25">
      <c r="A98" t="s">
        <v>3425</v>
      </c>
      <c r="B98" t="s">
        <v>3439</v>
      </c>
      <c r="C98" t="s">
        <v>3440</v>
      </c>
      <c r="D98" t="s">
        <v>852</v>
      </c>
      <c r="E98" t="s">
        <v>125</v>
      </c>
    </row>
    <row r="99" spans="1:5" x14ac:dyDescent="0.25">
      <c r="A99" t="s">
        <v>3455</v>
      </c>
      <c r="B99" t="s">
        <v>3459</v>
      </c>
      <c r="C99" t="s">
        <v>3460</v>
      </c>
      <c r="D99" t="s">
        <v>293</v>
      </c>
      <c r="E99" t="s">
        <v>125</v>
      </c>
    </row>
    <row r="100" spans="1:5" x14ac:dyDescent="0.25">
      <c r="A100" t="s">
        <v>3443</v>
      </c>
      <c r="B100" t="s">
        <v>3447</v>
      </c>
      <c r="C100" t="s">
        <v>3448</v>
      </c>
      <c r="D100" t="s">
        <v>2929</v>
      </c>
      <c r="E100" t="s">
        <v>125</v>
      </c>
    </row>
    <row r="101" spans="1:5" x14ac:dyDescent="0.25">
      <c r="A101" t="s">
        <v>3466</v>
      </c>
      <c r="B101" t="s">
        <v>3475</v>
      </c>
      <c r="C101" t="s">
        <v>3476</v>
      </c>
      <c r="D101" t="s">
        <v>3477</v>
      </c>
      <c r="E101" t="s">
        <v>125</v>
      </c>
    </row>
    <row r="102" spans="1:5" x14ac:dyDescent="0.25">
      <c r="A102" t="s">
        <v>3507</v>
      </c>
      <c r="B102" t="s">
        <v>3510</v>
      </c>
      <c r="C102" t="s">
        <v>3511</v>
      </c>
      <c r="D102" t="s">
        <v>3512</v>
      </c>
      <c r="E102" t="s">
        <v>125</v>
      </c>
    </row>
    <row r="103" spans="1:5" x14ac:dyDescent="0.25">
      <c r="A103" t="s">
        <v>3517</v>
      </c>
      <c r="B103" t="s">
        <v>3520</v>
      </c>
      <c r="C103" t="s">
        <v>3521</v>
      </c>
      <c r="D103" t="s">
        <v>3522</v>
      </c>
      <c r="E103" t="s">
        <v>125</v>
      </c>
    </row>
    <row r="104" spans="1:5" x14ac:dyDescent="0.25">
      <c r="A104" t="s">
        <v>3482</v>
      </c>
      <c r="B104" t="s">
        <v>3486</v>
      </c>
      <c r="C104" t="s">
        <v>3487</v>
      </c>
      <c r="D104" t="s">
        <v>2929</v>
      </c>
      <c r="E104" t="s">
        <v>125</v>
      </c>
    </row>
    <row r="105" spans="1:5" x14ac:dyDescent="0.25">
      <c r="A105" t="s">
        <v>3494</v>
      </c>
      <c r="B105" t="s">
        <v>3497</v>
      </c>
      <c r="C105" t="s">
        <v>3498</v>
      </c>
      <c r="D105" t="s">
        <v>3499</v>
      </c>
      <c r="E105" t="s">
        <v>125</v>
      </c>
    </row>
    <row r="106" spans="1:5" x14ac:dyDescent="0.25">
      <c r="A106" t="s">
        <v>4727</v>
      </c>
      <c r="B106" t="s">
        <v>3497</v>
      </c>
      <c r="C106" t="s">
        <v>3498</v>
      </c>
      <c r="D106" t="s">
        <v>3499</v>
      </c>
      <c r="E106" t="s">
        <v>125</v>
      </c>
    </row>
    <row r="107" spans="1:5" x14ac:dyDescent="0.25">
      <c r="A107" t="s">
        <v>3526</v>
      </c>
      <c r="B107" t="s">
        <v>3530</v>
      </c>
      <c r="C107" t="s">
        <v>3531</v>
      </c>
      <c r="D107" t="s">
        <v>3532</v>
      </c>
      <c r="E107" t="s">
        <v>125</v>
      </c>
    </row>
    <row r="108" spans="1:5" x14ac:dyDescent="0.25">
      <c r="A108" t="s">
        <v>3537</v>
      </c>
      <c r="B108" t="s">
        <v>3540</v>
      </c>
      <c r="C108" t="s">
        <v>3541</v>
      </c>
      <c r="D108" t="s">
        <v>3532</v>
      </c>
      <c r="E108" t="s">
        <v>125</v>
      </c>
    </row>
    <row r="109" spans="1:5" x14ac:dyDescent="0.25">
      <c r="A109" t="s">
        <v>3545</v>
      </c>
      <c r="B109" t="s">
        <v>3549</v>
      </c>
      <c r="C109" t="s">
        <v>3550</v>
      </c>
      <c r="D109" t="s">
        <v>3532</v>
      </c>
      <c r="E109" t="s">
        <v>125</v>
      </c>
    </row>
    <row r="110" spans="1:5" x14ac:dyDescent="0.25">
      <c r="A110" t="s">
        <v>3555</v>
      </c>
      <c r="B110" t="s">
        <v>3558</v>
      </c>
      <c r="C110" t="s">
        <v>3559</v>
      </c>
      <c r="D110" t="s">
        <v>3532</v>
      </c>
      <c r="E110" t="s">
        <v>125</v>
      </c>
    </row>
    <row r="111" spans="1:5" x14ac:dyDescent="0.25">
      <c r="A111" t="s">
        <v>3563</v>
      </c>
      <c r="B111" t="s">
        <v>3572</v>
      </c>
      <c r="C111" t="s">
        <v>3573</v>
      </c>
      <c r="D111" t="s">
        <v>149</v>
      </c>
      <c r="E111" t="s">
        <v>125</v>
      </c>
    </row>
    <row r="112" spans="1:5" x14ac:dyDescent="0.25">
      <c r="A112" t="s">
        <v>3578</v>
      </c>
      <c r="B112" t="s">
        <v>3580</v>
      </c>
      <c r="C112" t="s">
        <v>3581</v>
      </c>
      <c r="D112" t="s">
        <v>3477</v>
      </c>
      <c r="E112" t="s">
        <v>125</v>
      </c>
    </row>
    <row r="113" spans="1:5" x14ac:dyDescent="0.25">
      <c r="A113" t="s">
        <v>548</v>
      </c>
      <c r="B113" t="s">
        <v>564</v>
      </c>
      <c r="C113" t="s">
        <v>565</v>
      </c>
      <c r="D113" t="s">
        <v>530</v>
      </c>
      <c r="E113" t="s">
        <v>247</v>
      </c>
    </row>
    <row r="114" spans="1:5" x14ac:dyDescent="0.25">
      <c r="A114" t="s">
        <v>570</v>
      </c>
      <c r="B114" t="s">
        <v>574</v>
      </c>
      <c r="C114" t="s">
        <v>575</v>
      </c>
      <c r="D114" t="s">
        <v>576</v>
      </c>
      <c r="E114" t="s">
        <v>125</v>
      </c>
    </row>
    <row r="115" spans="1:5" x14ac:dyDescent="0.25">
      <c r="A115" t="s">
        <v>584</v>
      </c>
      <c r="B115" t="s">
        <v>588</v>
      </c>
      <c r="C115" t="s">
        <v>589</v>
      </c>
      <c r="D115" t="s">
        <v>530</v>
      </c>
      <c r="E115" t="s">
        <v>125</v>
      </c>
    </row>
    <row r="116" spans="1:5" x14ac:dyDescent="0.25">
      <c r="A116" t="s">
        <v>595</v>
      </c>
      <c r="B116" t="s">
        <v>598</v>
      </c>
      <c r="C116" t="s">
        <v>529</v>
      </c>
      <c r="D116" t="s">
        <v>530</v>
      </c>
      <c r="E116" t="s">
        <v>247</v>
      </c>
    </row>
    <row r="117" spans="1:5" x14ac:dyDescent="0.25">
      <c r="A117" t="s">
        <v>602</v>
      </c>
      <c r="B117" t="s">
        <v>606</v>
      </c>
      <c r="C117" t="s">
        <v>607</v>
      </c>
      <c r="D117" t="s">
        <v>608</v>
      </c>
      <c r="E117" t="s">
        <v>125</v>
      </c>
    </row>
    <row r="118" spans="1:5" x14ac:dyDescent="0.25">
      <c r="A118" t="s">
        <v>616</v>
      </c>
      <c r="B118" t="s">
        <v>620</v>
      </c>
      <c r="C118" t="s">
        <v>621</v>
      </c>
      <c r="D118" t="s">
        <v>530</v>
      </c>
      <c r="E118" t="s">
        <v>125</v>
      </c>
    </row>
    <row r="119" spans="1:5" x14ac:dyDescent="0.25">
      <c r="A119" t="s">
        <v>1026</v>
      </c>
      <c r="B119" t="s">
        <v>1031</v>
      </c>
      <c r="C119" t="s">
        <v>1032</v>
      </c>
      <c r="D119" t="s">
        <v>674</v>
      </c>
      <c r="E119" t="s">
        <v>125</v>
      </c>
    </row>
    <row r="120" spans="1:5" x14ac:dyDescent="0.25">
      <c r="A120" t="s">
        <v>624</v>
      </c>
      <c r="B120" t="s">
        <v>628</v>
      </c>
      <c r="C120" t="s">
        <v>629</v>
      </c>
      <c r="D120" t="s">
        <v>630</v>
      </c>
      <c r="E120" t="s">
        <v>125</v>
      </c>
    </row>
    <row r="121" spans="1:5" x14ac:dyDescent="0.25">
      <c r="A121" t="s">
        <v>937</v>
      </c>
      <c r="B121" t="s">
        <v>942</v>
      </c>
      <c r="C121" t="s">
        <v>943</v>
      </c>
      <c r="D121" t="s">
        <v>944</v>
      </c>
      <c r="E121" t="s">
        <v>125</v>
      </c>
    </row>
    <row r="122" spans="1:5" x14ac:dyDescent="0.25">
      <c r="A122" t="s">
        <v>911</v>
      </c>
      <c r="B122" t="s">
        <v>916</v>
      </c>
      <c r="C122" t="s">
        <v>917</v>
      </c>
      <c r="D122" t="s">
        <v>514</v>
      </c>
      <c r="E122" t="s">
        <v>125</v>
      </c>
    </row>
    <row r="123" spans="1:5" x14ac:dyDescent="0.25">
      <c r="A123" t="s">
        <v>1052</v>
      </c>
      <c r="B123" t="s">
        <v>1061</v>
      </c>
      <c r="C123" t="s">
        <v>1062</v>
      </c>
      <c r="D123" t="s">
        <v>149</v>
      </c>
      <c r="E123" t="s">
        <v>125</v>
      </c>
    </row>
    <row r="124" spans="1:5" x14ac:dyDescent="0.25">
      <c r="A124" t="s">
        <v>924</v>
      </c>
      <c r="B124" t="s">
        <v>929</v>
      </c>
      <c r="C124" t="s">
        <v>930</v>
      </c>
      <c r="D124" t="s">
        <v>149</v>
      </c>
      <c r="E124" t="s">
        <v>125</v>
      </c>
    </row>
    <row r="125" spans="1:5" x14ac:dyDescent="0.25">
      <c r="A125" t="s">
        <v>638</v>
      </c>
      <c r="B125" t="s">
        <v>642</v>
      </c>
      <c r="C125" t="s">
        <v>643</v>
      </c>
      <c r="D125" t="s">
        <v>644</v>
      </c>
      <c r="E125" t="s">
        <v>125</v>
      </c>
    </row>
    <row r="126" spans="1:5" x14ac:dyDescent="0.25">
      <c r="A126" t="s">
        <v>2253</v>
      </c>
      <c r="B126" t="s">
        <v>642</v>
      </c>
      <c r="C126" t="s">
        <v>643</v>
      </c>
      <c r="D126" t="s">
        <v>644</v>
      </c>
      <c r="E126" t="s">
        <v>125</v>
      </c>
    </row>
    <row r="127" spans="1:5" x14ac:dyDescent="0.25">
      <c r="A127" t="s">
        <v>652</v>
      </c>
      <c r="B127" t="s">
        <v>656</v>
      </c>
      <c r="C127" t="s">
        <v>657</v>
      </c>
      <c r="D127" t="s">
        <v>658</v>
      </c>
      <c r="E127" t="s">
        <v>125</v>
      </c>
    </row>
    <row r="128" spans="1:5" x14ac:dyDescent="0.25">
      <c r="A128" t="s">
        <v>898</v>
      </c>
      <c r="B128" t="s">
        <v>903</v>
      </c>
      <c r="C128" t="s">
        <v>904</v>
      </c>
      <c r="D128" t="s">
        <v>905</v>
      </c>
      <c r="E128" t="s">
        <v>125</v>
      </c>
    </row>
    <row r="129" spans="1:5" x14ac:dyDescent="0.25">
      <c r="A129" t="s">
        <v>667</v>
      </c>
      <c r="B129" t="s">
        <v>672</v>
      </c>
      <c r="C129" t="s">
        <v>673</v>
      </c>
      <c r="D129" t="s">
        <v>674</v>
      </c>
      <c r="E129" t="s">
        <v>125</v>
      </c>
    </row>
    <row r="130" spans="1:5" x14ac:dyDescent="0.25">
      <c r="A130" t="s">
        <v>681</v>
      </c>
      <c r="B130" t="s">
        <v>686</v>
      </c>
      <c r="C130" t="s">
        <v>687</v>
      </c>
      <c r="D130" t="s">
        <v>688</v>
      </c>
      <c r="E130" t="s">
        <v>125</v>
      </c>
    </row>
    <row r="131" spans="1:5" x14ac:dyDescent="0.25">
      <c r="A131" t="s">
        <v>1012</v>
      </c>
      <c r="B131" t="s">
        <v>1017</v>
      </c>
      <c r="C131" t="s">
        <v>1018</v>
      </c>
      <c r="D131" t="s">
        <v>530</v>
      </c>
      <c r="E131" t="s">
        <v>125</v>
      </c>
    </row>
    <row r="132" spans="1:5" x14ac:dyDescent="0.25">
      <c r="A132" t="s">
        <v>695</v>
      </c>
      <c r="B132" t="s">
        <v>699</v>
      </c>
      <c r="C132" t="s">
        <v>700</v>
      </c>
      <c r="D132" t="s">
        <v>149</v>
      </c>
      <c r="E132" t="s">
        <v>125</v>
      </c>
    </row>
    <row r="133" spans="1:5" x14ac:dyDescent="0.25">
      <c r="A133" t="s">
        <v>733</v>
      </c>
      <c r="B133" t="s">
        <v>738</v>
      </c>
      <c r="C133" t="s">
        <v>739</v>
      </c>
      <c r="D133" t="s">
        <v>644</v>
      </c>
      <c r="E133" t="s">
        <v>125</v>
      </c>
    </row>
    <row r="134" spans="1:5" x14ac:dyDescent="0.25">
      <c r="A134" t="s">
        <v>953</v>
      </c>
      <c r="B134" t="s">
        <v>958</v>
      </c>
      <c r="C134" t="s">
        <v>959</v>
      </c>
      <c r="D134" t="s">
        <v>837</v>
      </c>
      <c r="E134" t="s">
        <v>125</v>
      </c>
    </row>
    <row r="135" spans="1:5" x14ac:dyDescent="0.25">
      <c r="A135" t="s">
        <v>963</v>
      </c>
      <c r="B135" t="s">
        <v>968</v>
      </c>
      <c r="C135" t="s">
        <v>969</v>
      </c>
      <c r="D135" t="s">
        <v>837</v>
      </c>
      <c r="E135" t="s">
        <v>125</v>
      </c>
    </row>
    <row r="136" spans="1:5" x14ac:dyDescent="0.25">
      <c r="A136" t="s">
        <v>747</v>
      </c>
      <c r="B136" t="s">
        <v>752</v>
      </c>
      <c r="C136" t="s">
        <v>753</v>
      </c>
      <c r="D136" t="s">
        <v>754</v>
      </c>
      <c r="E136" t="s">
        <v>125</v>
      </c>
    </row>
    <row r="137" spans="1:5" x14ac:dyDescent="0.25">
      <c r="A137" t="s">
        <v>760</v>
      </c>
      <c r="B137" t="s">
        <v>765</v>
      </c>
      <c r="C137" t="s">
        <v>766</v>
      </c>
      <c r="D137" t="s">
        <v>767</v>
      </c>
      <c r="E137" t="s">
        <v>125</v>
      </c>
    </row>
    <row r="138" spans="1:5" x14ac:dyDescent="0.25">
      <c r="A138" t="s">
        <v>774</v>
      </c>
      <c r="B138" t="s">
        <v>779</v>
      </c>
      <c r="C138" t="s">
        <v>780</v>
      </c>
      <c r="D138" t="s">
        <v>688</v>
      </c>
      <c r="E138" t="s">
        <v>125</v>
      </c>
    </row>
    <row r="139" spans="1:5" x14ac:dyDescent="0.25">
      <c r="A139" t="s">
        <v>784</v>
      </c>
      <c r="B139" t="s">
        <v>788</v>
      </c>
      <c r="C139" t="s">
        <v>789</v>
      </c>
      <c r="D139" t="s">
        <v>790</v>
      </c>
      <c r="E139" t="s">
        <v>125</v>
      </c>
    </row>
    <row r="140" spans="1:5" x14ac:dyDescent="0.25">
      <c r="A140" t="s">
        <v>794</v>
      </c>
      <c r="B140" t="s">
        <v>799</v>
      </c>
      <c r="C140" t="s">
        <v>800</v>
      </c>
      <c r="D140" t="s">
        <v>767</v>
      </c>
      <c r="E140" t="s">
        <v>125</v>
      </c>
    </row>
    <row r="141" spans="1:5" x14ac:dyDescent="0.25">
      <c r="A141" t="s">
        <v>808</v>
      </c>
      <c r="B141" t="s">
        <v>813</v>
      </c>
      <c r="C141" t="s">
        <v>814</v>
      </c>
      <c r="D141" t="s">
        <v>815</v>
      </c>
      <c r="E141" t="s">
        <v>125</v>
      </c>
    </row>
    <row r="142" spans="1:5" x14ac:dyDescent="0.25">
      <c r="A142" t="s">
        <v>988</v>
      </c>
      <c r="B142" t="s">
        <v>993</v>
      </c>
      <c r="C142" t="s">
        <v>994</v>
      </c>
      <c r="D142" t="s">
        <v>688</v>
      </c>
      <c r="E142" t="s">
        <v>125</v>
      </c>
    </row>
    <row r="143" spans="1:5" x14ac:dyDescent="0.25">
      <c r="A143" t="s">
        <v>977</v>
      </c>
      <c r="B143" t="s">
        <v>982</v>
      </c>
      <c r="C143" t="s">
        <v>983</v>
      </c>
      <c r="D143" t="s">
        <v>837</v>
      </c>
      <c r="E143" t="s">
        <v>125</v>
      </c>
    </row>
    <row r="144" spans="1:5" x14ac:dyDescent="0.25">
      <c r="A144" t="s">
        <v>859</v>
      </c>
      <c r="B144" t="s">
        <v>864</v>
      </c>
      <c r="C144" t="s">
        <v>865</v>
      </c>
      <c r="D144" t="s">
        <v>866</v>
      </c>
      <c r="E144" t="s">
        <v>125</v>
      </c>
    </row>
    <row r="145" spans="1:5" x14ac:dyDescent="0.25">
      <c r="A145" t="s">
        <v>999</v>
      </c>
      <c r="B145" t="s">
        <v>1003</v>
      </c>
      <c r="C145" t="s">
        <v>1004</v>
      </c>
      <c r="D145" t="s">
        <v>688</v>
      </c>
      <c r="E145" t="s">
        <v>125</v>
      </c>
    </row>
    <row r="146" spans="1:5" x14ac:dyDescent="0.25">
      <c r="A146" t="s">
        <v>723</v>
      </c>
      <c r="B146" t="s">
        <v>728</v>
      </c>
      <c r="C146" t="s">
        <v>729</v>
      </c>
      <c r="D146" t="s">
        <v>644</v>
      </c>
      <c r="E146" t="s">
        <v>125</v>
      </c>
    </row>
    <row r="147" spans="1:5" x14ac:dyDescent="0.25">
      <c r="A147" t="s">
        <v>708</v>
      </c>
      <c r="B147" t="s">
        <v>713</v>
      </c>
      <c r="C147" t="s">
        <v>714</v>
      </c>
      <c r="D147" t="s">
        <v>715</v>
      </c>
      <c r="E147" t="s">
        <v>125</v>
      </c>
    </row>
    <row r="148" spans="1:5" x14ac:dyDescent="0.25">
      <c r="A148" t="s">
        <v>823</v>
      </c>
      <c r="B148" t="s">
        <v>827</v>
      </c>
      <c r="C148" t="s">
        <v>828</v>
      </c>
      <c r="D148" t="s">
        <v>367</v>
      </c>
      <c r="E148" t="s">
        <v>125</v>
      </c>
    </row>
    <row r="149" spans="1:5" x14ac:dyDescent="0.25">
      <c r="A149" t="s">
        <v>830</v>
      </c>
      <c r="B149" t="s">
        <v>835</v>
      </c>
      <c r="C149" t="s">
        <v>836</v>
      </c>
      <c r="D149" t="s">
        <v>837</v>
      </c>
      <c r="E149" t="s">
        <v>125</v>
      </c>
    </row>
    <row r="150" spans="1:5" x14ac:dyDescent="0.25">
      <c r="A150" t="s">
        <v>886</v>
      </c>
      <c r="B150" t="s">
        <v>891</v>
      </c>
      <c r="C150" t="s">
        <v>892</v>
      </c>
      <c r="D150" t="s">
        <v>837</v>
      </c>
      <c r="E150" t="s">
        <v>125</v>
      </c>
    </row>
    <row r="151" spans="1:5" x14ac:dyDescent="0.25">
      <c r="A151" t="s">
        <v>845</v>
      </c>
      <c r="B151" t="s">
        <v>850</v>
      </c>
      <c r="C151" t="s">
        <v>851</v>
      </c>
      <c r="D151" t="s">
        <v>852</v>
      </c>
      <c r="E151" t="s">
        <v>125</v>
      </c>
    </row>
    <row r="152" spans="1:5" x14ac:dyDescent="0.25">
      <c r="A152" t="s">
        <v>872</v>
      </c>
      <c r="B152" t="s">
        <v>877</v>
      </c>
      <c r="C152" t="s">
        <v>878</v>
      </c>
      <c r="D152" t="s">
        <v>879</v>
      </c>
      <c r="E152" t="s">
        <v>125</v>
      </c>
    </row>
    <row r="153" spans="1:5" x14ac:dyDescent="0.25">
      <c r="A153" t="s">
        <v>1066</v>
      </c>
      <c r="B153" t="s">
        <v>1079</v>
      </c>
      <c r="C153" t="s">
        <v>1080</v>
      </c>
      <c r="D153" t="s">
        <v>1081</v>
      </c>
      <c r="E153" t="s">
        <v>125</v>
      </c>
    </row>
    <row r="154" spans="1:5" x14ac:dyDescent="0.25">
      <c r="A154" t="s">
        <v>1142</v>
      </c>
      <c r="B154" t="s">
        <v>1144</v>
      </c>
      <c r="C154" t="s">
        <v>865</v>
      </c>
      <c r="D154" t="s">
        <v>1145</v>
      </c>
      <c r="E154" t="s">
        <v>125</v>
      </c>
    </row>
    <row r="155" spans="1:5" x14ac:dyDescent="0.25">
      <c r="A155" t="s">
        <v>1086</v>
      </c>
      <c r="B155" t="s">
        <v>1092</v>
      </c>
      <c r="C155" t="s">
        <v>1093</v>
      </c>
      <c r="D155" t="s">
        <v>530</v>
      </c>
      <c r="E155" t="s">
        <v>247</v>
      </c>
    </row>
    <row r="156" spans="1:5" x14ac:dyDescent="0.25">
      <c r="A156" t="s">
        <v>1095</v>
      </c>
      <c r="B156" t="s">
        <v>1100</v>
      </c>
      <c r="C156" t="s">
        <v>1101</v>
      </c>
      <c r="D156" t="s">
        <v>514</v>
      </c>
      <c r="E156" t="s">
        <v>125</v>
      </c>
    </row>
    <row r="157" spans="1:5" x14ac:dyDescent="0.25">
      <c r="A157" t="s">
        <v>1105</v>
      </c>
      <c r="B157" t="s">
        <v>1109</v>
      </c>
      <c r="C157" t="s">
        <v>1110</v>
      </c>
      <c r="D157" t="s">
        <v>514</v>
      </c>
      <c r="E157" t="s">
        <v>125</v>
      </c>
    </row>
    <row r="158" spans="1:5" x14ac:dyDescent="0.25">
      <c r="A158" t="s">
        <v>1116</v>
      </c>
      <c r="B158" t="s">
        <v>1120</v>
      </c>
      <c r="C158" t="s">
        <v>1121</v>
      </c>
      <c r="D158" t="s">
        <v>514</v>
      </c>
      <c r="E158" t="s">
        <v>125</v>
      </c>
    </row>
    <row r="159" spans="1:5" x14ac:dyDescent="0.25">
      <c r="A159" t="s">
        <v>4759</v>
      </c>
      <c r="B159" t="s">
        <v>4765</v>
      </c>
      <c r="C159" t="s">
        <v>4766</v>
      </c>
      <c r="D159" t="s">
        <v>837</v>
      </c>
      <c r="E159" t="s">
        <v>247</v>
      </c>
    </row>
    <row r="160" spans="1:5" x14ac:dyDescent="0.25">
      <c r="A160" t="s">
        <v>1149</v>
      </c>
      <c r="B160" t="s">
        <v>1152</v>
      </c>
      <c r="C160" t="s">
        <v>1153</v>
      </c>
      <c r="D160" t="s">
        <v>837</v>
      </c>
      <c r="E160" t="s">
        <v>247</v>
      </c>
    </row>
    <row r="161" spans="1:5" x14ac:dyDescent="0.25">
      <c r="A161" t="s">
        <v>1127</v>
      </c>
      <c r="B161" t="s">
        <v>1132</v>
      </c>
      <c r="C161" t="s">
        <v>1133</v>
      </c>
      <c r="D161" t="s">
        <v>1134</v>
      </c>
      <c r="E161" t="s">
        <v>125</v>
      </c>
    </row>
    <row r="162" spans="1:5" x14ac:dyDescent="0.25">
      <c r="A162" t="s">
        <v>1135</v>
      </c>
      <c r="B162" t="s">
        <v>1138</v>
      </c>
      <c r="C162" t="s">
        <v>1139</v>
      </c>
      <c r="D162" t="s">
        <v>1140</v>
      </c>
      <c r="E162" t="s">
        <v>247</v>
      </c>
    </row>
    <row r="163" spans="1:5" x14ac:dyDescent="0.25">
      <c r="A163" t="s">
        <v>3965</v>
      </c>
      <c r="B163" t="s">
        <v>3969</v>
      </c>
      <c r="C163" t="s">
        <v>3970</v>
      </c>
      <c r="D163" t="s">
        <v>3204</v>
      </c>
      <c r="E163" t="s">
        <v>125</v>
      </c>
    </row>
    <row r="164" spans="1:5" x14ac:dyDescent="0.25">
      <c r="A164" t="s">
        <v>3974</v>
      </c>
      <c r="B164" t="s">
        <v>3978</v>
      </c>
      <c r="C164" t="s">
        <v>3979</v>
      </c>
      <c r="D164" t="s">
        <v>336</v>
      </c>
      <c r="E164" t="s">
        <v>247</v>
      </c>
    </row>
    <row r="165" spans="1:5" x14ac:dyDescent="0.25">
      <c r="A165" t="s">
        <v>5074</v>
      </c>
      <c r="B165" t="s">
        <v>3978</v>
      </c>
      <c r="C165" t="s">
        <v>3979</v>
      </c>
      <c r="D165" t="s">
        <v>336</v>
      </c>
      <c r="E165" t="s">
        <v>247</v>
      </c>
    </row>
    <row r="166" spans="1:5" x14ac:dyDescent="0.25">
      <c r="A166" t="s">
        <v>3922</v>
      </c>
      <c r="B166" t="s">
        <v>3926</v>
      </c>
      <c r="C166" t="s">
        <v>3927</v>
      </c>
      <c r="D166" t="s">
        <v>3928</v>
      </c>
      <c r="E166" t="s">
        <v>247</v>
      </c>
    </row>
    <row r="167" spans="1:5" x14ac:dyDescent="0.25">
      <c r="A167" t="s">
        <v>3886</v>
      </c>
      <c r="B167" t="s">
        <v>3900</v>
      </c>
      <c r="C167" t="s">
        <v>3901</v>
      </c>
      <c r="D167" t="s">
        <v>3902</v>
      </c>
      <c r="E167" t="s">
        <v>247</v>
      </c>
    </row>
    <row r="168" spans="1:5" x14ac:dyDescent="0.25">
      <c r="A168" t="s">
        <v>3947</v>
      </c>
      <c r="B168" t="s">
        <v>3957</v>
      </c>
      <c r="C168" t="s">
        <v>3958</v>
      </c>
      <c r="D168" t="s">
        <v>149</v>
      </c>
      <c r="E168" t="s">
        <v>125</v>
      </c>
    </row>
    <row r="169" spans="1:5" x14ac:dyDescent="0.25">
      <c r="A169" t="s">
        <v>3935</v>
      </c>
      <c r="B169" t="s">
        <v>3939</v>
      </c>
      <c r="C169" t="s">
        <v>3940</v>
      </c>
      <c r="D169" t="s">
        <v>644</v>
      </c>
      <c r="E169" t="s">
        <v>125</v>
      </c>
    </row>
    <row r="170" spans="1:5" x14ac:dyDescent="0.25">
      <c r="A170" t="s">
        <v>3911</v>
      </c>
      <c r="B170" t="s">
        <v>3915</v>
      </c>
      <c r="C170" t="s">
        <v>3916</v>
      </c>
      <c r="D170" t="s">
        <v>3917</v>
      </c>
      <c r="E170" t="s">
        <v>125</v>
      </c>
    </row>
    <row r="171" spans="1:5" x14ac:dyDescent="0.25">
      <c r="A171" t="s">
        <v>4738</v>
      </c>
      <c r="B171" t="s">
        <v>3915</v>
      </c>
      <c r="C171" t="s">
        <v>3916</v>
      </c>
      <c r="D171" t="s">
        <v>3917</v>
      </c>
      <c r="E171" t="s">
        <v>125</v>
      </c>
    </row>
    <row r="172" spans="1:5" x14ac:dyDescent="0.25">
      <c r="A172" t="s">
        <v>4743</v>
      </c>
      <c r="B172" t="s">
        <v>3915</v>
      </c>
      <c r="C172" t="s">
        <v>3916</v>
      </c>
      <c r="D172" t="s">
        <v>3917</v>
      </c>
      <c r="E172" t="s">
        <v>125</v>
      </c>
    </row>
    <row r="173" spans="1:5" x14ac:dyDescent="0.25">
      <c r="A173" t="s">
        <v>3983</v>
      </c>
      <c r="B173" t="s">
        <v>3986</v>
      </c>
      <c r="C173" t="s">
        <v>2870</v>
      </c>
      <c r="D173" t="s">
        <v>1292</v>
      </c>
      <c r="E173" t="s">
        <v>125</v>
      </c>
    </row>
    <row r="174" spans="1:5" x14ac:dyDescent="0.25">
      <c r="A174" t="s">
        <v>4017</v>
      </c>
      <c r="B174" t="s">
        <v>4021</v>
      </c>
      <c r="C174" t="s">
        <v>4022</v>
      </c>
      <c r="D174" t="s">
        <v>4023</v>
      </c>
      <c r="E174" t="s">
        <v>125</v>
      </c>
    </row>
    <row r="175" spans="1:5" x14ac:dyDescent="0.25">
      <c r="A175" t="s">
        <v>4004</v>
      </c>
      <c r="B175" t="s">
        <v>4008</v>
      </c>
      <c r="C175" t="s">
        <v>4009</v>
      </c>
      <c r="D175" t="s">
        <v>4010</v>
      </c>
      <c r="E175" t="s">
        <v>125</v>
      </c>
    </row>
    <row r="176" spans="1:5" x14ac:dyDescent="0.25">
      <c r="A176" t="s">
        <v>4028</v>
      </c>
      <c r="B176" t="s">
        <v>4036</v>
      </c>
      <c r="C176" t="s">
        <v>4037</v>
      </c>
      <c r="D176" t="s">
        <v>674</v>
      </c>
      <c r="E176" t="s">
        <v>125</v>
      </c>
    </row>
    <row r="177" spans="1:5" x14ac:dyDescent="0.25">
      <c r="A177" t="s">
        <v>3990</v>
      </c>
      <c r="B177" t="s">
        <v>3996</v>
      </c>
      <c r="C177" t="s">
        <v>3997</v>
      </c>
      <c r="D177" t="s">
        <v>3998</v>
      </c>
      <c r="E177" t="s">
        <v>125</v>
      </c>
    </row>
    <row r="178" spans="1:5" x14ac:dyDescent="0.25">
      <c r="A178" t="s">
        <v>4044</v>
      </c>
      <c r="B178" t="s">
        <v>4048</v>
      </c>
      <c r="C178" t="s">
        <v>4049</v>
      </c>
      <c r="D178" t="s">
        <v>4050</v>
      </c>
      <c r="E178" t="s">
        <v>125</v>
      </c>
    </row>
    <row r="179" spans="1:5" x14ac:dyDescent="0.25">
      <c r="A179" t="s">
        <v>3586</v>
      </c>
      <c r="B179" t="s">
        <v>3599</v>
      </c>
      <c r="C179" t="s">
        <v>3600</v>
      </c>
      <c r="D179" t="s">
        <v>3601</v>
      </c>
      <c r="E179" t="s">
        <v>125</v>
      </c>
    </row>
    <row r="180" spans="1:5" x14ac:dyDescent="0.25">
      <c r="A180" t="s">
        <v>3645</v>
      </c>
      <c r="B180" t="s">
        <v>3648</v>
      </c>
      <c r="C180" t="s">
        <v>3649</v>
      </c>
      <c r="D180" t="s">
        <v>3650</v>
      </c>
      <c r="E180" t="s">
        <v>125</v>
      </c>
    </row>
    <row r="181" spans="1:5" x14ac:dyDescent="0.25">
      <c r="A181" t="s">
        <v>3659</v>
      </c>
      <c r="B181" t="s">
        <v>3662</v>
      </c>
      <c r="C181" t="s">
        <v>3663</v>
      </c>
      <c r="D181" t="s">
        <v>3650</v>
      </c>
      <c r="E181" t="s">
        <v>125</v>
      </c>
    </row>
    <row r="182" spans="1:5" x14ac:dyDescent="0.25">
      <c r="A182" t="s">
        <v>4735</v>
      </c>
      <c r="B182" t="s">
        <v>3662</v>
      </c>
      <c r="C182" t="s">
        <v>3663</v>
      </c>
      <c r="D182" t="s">
        <v>3650</v>
      </c>
      <c r="E182" t="s">
        <v>125</v>
      </c>
    </row>
    <row r="183" spans="1:5" x14ac:dyDescent="0.25">
      <c r="A183" t="s">
        <v>3667</v>
      </c>
      <c r="B183" t="s">
        <v>3671</v>
      </c>
      <c r="C183" t="s">
        <v>3672</v>
      </c>
      <c r="D183" t="s">
        <v>3650</v>
      </c>
      <c r="E183" t="s">
        <v>125</v>
      </c>
    </row>
    <row r="184" spans="1:5" x14ac:dyDescent="0.25">
      <c r="A184" t="s">
        <v>3677</v>
      </c>
      <c r="B184" t="s">
        <v>3683</v>
      </c>
      <c r="C184" t="s">
        <v>3684</v>
      </c>
      <c r="D184" t="s">
        <v>3685</v>
      </c>
      <c r="E184" t="s">
        <v>125</v>
      </c>
    </row>
    <row r="185" spans="1:5" x14ac:dyDescent="0.25">
      <c r="A185" t="s">
        <v>3715</v>
      </c>
      <c r="B185" t="s">
        <v>3719</v>
      </c>
      <c r="C185" t="s">
        <v>3720</v>
      </c>
      <c r="D185" t="s">
        <v>3721</v>
      </c>
      <c r="E185" t="s">
        <v>125</v>
      </c>
    </row>
    <row r="186" spans="1:5" x14ac:dyDescent="0.25">
      <c r="A186" t="s">
        <v>3693</v>
      </c>
      <c r="B186" t="s">
        <v>3696</v>
      </c>
      <c r="C186" t="s">
        <v>3697</v>
      </c>
      <c r="D186" t="s">
        <v>3685</v>
      </c>
      <c r="E186" t="s">
        <v>125</v>
      </c>
    </row>
    <row r="187" spans="1:5" x14ac:dyDescent="0.25">
      <c r="A187" t="s">
        <v>3703</v>
      </c>
      <c r="B187" t="s">
        <v>3707</v>
      </c>
      <c r="C187" t="s">
        <v>3708</v>
      </c>
      <c r="D187" t="s">
        <v>3685</v>
      </c>
      <c r="E187" t="s">
        <v>125</v>
      </c>
    </row>
    <row r="188" spans="1:5" x14ac:dyDescent="0.25">
      <c r="A188" t="s">
        <v>3626</v>
      </c>
      <c r="B188" t="s">
        <v>3629</v>
      </c>
      <c r="C188" t="s">
        <v>3630</v>
      </c>
      <c r="D188" t="s">
        <v>3617</v>
      </c>
      <c r="E188" t="s">
        <v>125</v>
      </c>
    </row>
    <row r="189" spans="1:5" x14ac:dyDescent="0.25">
      <c r="A189" t="s">
        <v>3606</v>
      </c>
      <c r="B189" t="s">
        <v>3615</v>
      </c>
      <c r="C189" t="s">
        <v>3616</v>
      </c>
      <c r="D189" t="s">
        <v>3617</v>
      </c>
      <c r="E189" t="s">
        <v>125</v>
      </c>
    </row>
    <row r="190" spans="1:5" x14ac:dyDescent="0.25">
      <c r="A190" t="s">
        <v>3635</v>
      </c>
      <c r="B190" t="s">
        <v>3638</v>
      </c>
      <c r="C190" t="s">
        <v>2870</v>
      </c>
      <c r="D190" t="s">
        <v>1292</v>
      </c>
      <c r="E190" t="s">
        <v>125</v>
      </c>
    </row>
    <row r="191" spans="1:5" x14ac:dyDescent="0.25">
      <c r="A191" t="s">
        <v>3724</v>
      </c>
      <c r="B191" t="s">
        <v>3727</v>
      </c>
      <c r="C191" t="s">
        <v>3728</v>
      </c>
      <c r="D191" t="s">
        <v>3721</v>
      </c>
      <c r="E191" t="s">
        <v>125</v>
      </c>
    </row>
    <row r="192" spans="1:5" x14ac:dyDescent="0.25">
      <c r="A192" t="s">
        <v>3732</v>
      </c>
      <c r="B192" t="s">
        <v>3736</v>
      </c>
      <c r="C192" t="s">
        <v>3737</v>
      </c>
      <c r="D192" t="s">
        <v>3738</v>
      </c>
      <c r="E192" t="s">
        <v>125</v>
      </c>
    </row>
    <row r="193" spans="1:5" x14ac:dyDescent="0.25">
      <c r="A193" t="s">
        <v>3741</v>
      </c>
      <c r="B193" t="s">
        <v>3749</v>
      </c>
      <c r="C193" t="s">
        <v>3750</v>
      </c>
      <c r="D193" t="s">
        <v>3751</v>
      </c>
      <c r="E193" t="s">
        <v>125</v>
      </c>
    </row>
    <row r="194" spans="1:5" x14ac:dyDescent="0.25">
      <c r="A194" t="s">
        <v>3774</v>
      </c>
      <c r="B194" t="s">
        <v>3778</v>
      </c>
      <c r="C194" t="s">
        <v>3779</v>
      </c>
      <c r="D194" t="s">
        <v>3780</v>
      </c>
      <c r="E194" t="s">
        <v>125</v>
      </c>
    </row>
    <row r="195" spans="1:5" x14ac:dyDescent="0.25">
      <c r="A195" t="s">
        <v>3765</v>
      </c>
      <c r="B195" t="s">
        <v>3769</v>
      </c>
      <c r="C195" t="s">
        <v>3770</v>
      </c>
      <c r="D195" t="s">
        <v>3771</v>
      </c>
      <c r="E195" t="s">
        <v>125</v>
      </c>
    </row>
    <row r="196" spans="1:5" x14ac:dyDescent="0.25">
      <c r="A196" t="s">
        <v>3754</v>
      </c>
      <c r="B196" t="s">
        <v>3761</v>
      </c>
      <c r="D196" t="s">
        <v>3762</v>
      </c>
      <c r="E196" t="s">
        <v>125</v>
      </c>
    </row>
    <row r="197" spans="1:5" x14ac:dyDescent="0.25">
      <c r="A197" t="s">
        <v>3785</v>
      </c>
      <c r="B197" t="s">
        <v>3794</v>
      </c>
      <c r="C197" t="s">
        <v>3795</v>
      </c>
      <c r="D197" t="s">
        <v>1049</v>
      </c>
      <c r="E197" t="s">
        <v>125</v>
      </c>
    </row>
    <row r="198" spans="1:5" x14ac:dyDescent="0.25">
      <c r="A198" t="s">
        <v>3818</v>
      </c>
      <c r="B198" t="s">
        <v>3821</v>
      </c>
      <c r="D198" t="s">
        <v>149</v>
      </c>
      <c r="E198" t="s">
        <v>125</v>
      </c>
    </row>
    <row r="199" spans="1:5" x14ac:dyDescent="0.25">
      <c r="A199" t="s">
        <v>3846</v>
      </c>
      <c r="B199" t="s">
        <v>3850</v>
      </c>
      <c r="D199" t="s">
        <v>674</v>
      </c>
      <c r="E199" t="s">
        <v>125</v>
      </c>
    </row>
    <row r="200" spans="1:5" x14ac:dyDescent="0.25">
      <c r="A200" t="s">
        <v>3838</v>
      </c>
      <c r="B200" t="s">
        <v>3842</v>
      </c>
      <c r="C200" t="s">
        <v>3843</v>
      </c>
      <c r="D200" t="s">
        <v>367</v>
      </c>
      <c r="E200" t="s">
        <v>125</v>
      </c>
    </row>
    <row r="201" spans="1:5" x14ac:dyDescent="0.25">
      <c r="A201" t="s">
        <v>3829</v>
      </c>
      <c r="B201" t="s">
        <v>3833</v>
      </c>
      <c r="C201" t="s">
        <v>3834</v>
      </c>
      <c r="D201" t="s">
        <v>530</v>
      </c>
      <c r="E201" t="s">
        <v>247</v>
      </c>
    </row>
    <row r="202" spans="1:5" x14ac:dyDescent="0.25">
      <c r="A202" t="s">
        <v>3854</v>
      </c>
      <c r="B202" t="s">
        <v>3858</v>
      </c>
      <c r="C202" t="s">
        <v>3859</v>
      </c>
      <c r="D202" t="s">
        <v>3860</v>
      </c>
      <c r="E202" t="s">
        <v>125</v>
      </c>
    </row>
    <row r="203" spans="1:5" x14ac:dyDescent="0.25">
      <c r="A203" t="s">
        <v>3883</v>
      </c>
      <c r="B203" t="s">
        <v>3858</v>
      </c>
      <c r="C203" t="s">
        <v>3859</v>
      </c>
      <c r="D203" t="s">
        <v>3860</v>
      </c>
      <c r="E203" t="s">
        <v>125</v>
      </c>
    </row>
    <row r="204" spans="1:5" x14ac:dyDescent="0.25">
      <c r="A204" t="s">
        <v>3798</v>
      </c>
      <c r="B204" t="s">
        <v>3810</v>
      </c>
      <c r="C204" t="s">
        <v>3811</v>
      </c>
      <c r="D204" t="s">
        <v>530</v>
      </c>
      <c r="E204" t="s">
        <v>247</v>
      </c>
    </row>
    <row r="205" spans="1:5" x14ac:dyDescent="0.25">
      <c r="A205" t="s">
        <v>3877</v>
      </c>
      <c r="B205" t="s">
        <v>3880</v>
      </c>
      <c r="C205" t="s">
        <v>3881</v>
      </c>
      <c r="D205" t="s">
        <v>3871</v>
      </c>
      <c r="E205" t="s">
        <v>125</v>
      </c>
    </row>
    <row r="206" spans="1:5" x14ac:dyDescent="0.25">
      <c r="A206" t="s">
        <v>3865</v>
      </c>
      <c r="B206" t="s">
        <v>3869</v>
      </c>
      <c r="C206" t="s">
        <v>3870</v>
      </c>
      <c r="D206" t="s">
        <v>3871</v>
      </c>
      <c r="E206" t="s">
        <v>125</v>
      </c>
    </row>
    <row r="207" spans="1:5" x14ac:dyDescent="0.25">
      <c r="A207" t="s">
        <v>4439</v>
      </c>
      <c r="B207" t="s">
        <v>4450</v>
      </c>
      <c r="C207" t="s">
        <v>4451</v>
      </c>
      <c r="D207" t="s">
        <v>149</v>
      </c>
      <c r="E207" t="s">
        <v>125</v>
      </c>
    </row>
    <row r="208" spans="1:5" x14ac:dyDescent="0.25">
      <c r="A208" t="s">
        <v>3148</v>
      </c>
      <c r="B208" t="s">
        <v>3161</v>
      </c>
      <c r="C208" t="s">
        <v>529</v>
      </c>
      <c r="D208" t="s">
        <v>530</v>
      </c>
      <c r="E208" t="s">
        <v>247</v>
      </c>
    </row>
    <row r="209" spans="1:5" x14ac:dyDescent="0.25">
      <c r="A209" t="s">
        <v>3163</v>
      </c>
      <c r="B209" t="s">
        <v>3167</v>
      </c>
      <c r="C209" t="s">
        <v>3168</v>
      </c>
      <c r="D209" t="s">
        <v>3169</v>
      </c>
      <c r="E209" t="s">
        <v>125</v>
      </c>
    </row>
    <row r="210" spans="1:5" x14ac:dyDescent="0.25">
      <c r="A210" t="s">
        <v>3174</v>
      </c>
      <c r="B210" t="s">
        <v>3178</v>
      </c>
      <c r="C210" t="s">
        <v>3179</v>
      </c>
      <c r="D210" t="s">
        <v>293</v>
      </c>
      <c r="E210" t="s">
        <v>125</v>
      </c>
    </row>
    <row r="211" spans="1:5" x14ac:dyDescent="0.25">
      <c r="A211" t="s">
        <v>3206</v>
      </c>
      <c r="B211" t="s">
        <v>3219</v>
      </c>
      <c r="C211" t="s">
        <v>3220</v>
      </c>
      <c r="D211" t="s">
        <v>3221</v>
      </c>
      <c r="E211" t="s">
        <v>247</v>
      </c>
    </row>
    <row r="212" spans="1:5" x14ac:dyDescent="0.25">
      <c r="A212" t="s">
        <v>3228</v>
      </c>
      <c r="B212" t="s">
        <v>3231</v>
      </c>
      <c r="C212" t="s">
        <v>3232</v>
      </c>
      <c r="D212" t="s">
        <v>149</v>
      </c>
      <c r="E212" t="s">
        <v>125</v>
      </c>
    </row>
    <row r="213" spans="1:5" x14ac:dyDescent="0.25">
      <c r="A213" t="s">
        <v>3251</v>
      </c>
      <c r="B213" t="s">
        <v>3255</v>
      </c>
      <c r="C213" t="s">
        <v>3256</v>
      </c>
      <c r="D213" t="s">
        <v>3257</v>
      </c>
      <c r="E213" t="s">
        <v>125</v>
      </c>
    </row>
    <row r="214" spans="1:5" x14ac:dyDescent="0.25">
      <c r="A214" t="s">
        <v>3238</v>
      </c>
      <c r="B214" t="s">
        <v>3242</v>
      </c>
      <c r="C214" t="s">
        <v>3243</v>
      </c>
      <c r="D214" t="s">
        <v>3221</v>
      </c>
      <c r="E214" t="s">
        <v>125</v>
      </c>
    </row>
    <row r="215" spans="1:5" x14ac:dyDescent="0.25">
      <c r="A215" t="s">
        <v>3245</v>
      </c>
      <c r="B215" t="s">
        <v>3248</v>
      </c>
      <c r="C215" t="s">
        <v>2870</v>
      </c>
      <c r="D215" t="s">
        <v>1292</v>
      </c>
      <c r="E215" t="s">
        <v>125</v>
      </c>
    </row>
    <row r="216" spans="1:5" x14ac:dyDescent="0.25">
      <c r="A216" t="s">
        <v>3260</v>
      </c>
      <c r="B216" t="s">
        <v>3271</v>
      </c>
      <c r="C216" t="s">
        <v>3272</v>
      </c>
      <c r="D216" t="s">
        <v>3273</v>
      </c>
      <c r="E216" t="s">
        <v>125</v>
      </c>
    </row>
    <row r="217" spans="1:5" x14ac:dyDescent="0.25">
      <c r="A217" t="s">
        <v>3276</v>
      </c>
      <c r="B217" t="s">
        <v>3280</v>
      </c>
      <c r="C217" t="s">
        <v>3281</v>
      </c>
      <c r="D217" t="s">
        <v>3282</v>
      </c>
      <c r="E217" t="s">
        <v>125</v>
      </c>
    </row>
    <row r="218" spans="1:5" x14ac:dyDescent="0.25">
      <c r="A218" t="s">
        <v>3285</v>
      </c>
      <c r="B218" t="s">
        <v>3296</v>
      </c>
      <c r="C218" t="s">
        <v>3297</v>
      </c>
      <c r="D218" t="s">
        <v>3204</v>
      </c>
      <c r="E218" t="s">
        <v>125</v>
      </c>
    </row>
    <row r="219" spans="1:5" x14ac:dyDescent="0.25">
      <c r="A219" t="s">
        <v>4704</v>
      </c>
      <c r="B219" t="s">
        <v>4714</v>
      </c>
      <c r="C219" t="s">
        <v>4715</v>
      </c>
      <c r="D219" t="s">
        <v>530</v>
      </c>
      <c r="E219" t="s">
        <v>247</v>
      </c>
    </row>
    <row r="220" spans="1:5" x14ac:dyDescent="0.25">
      <c r="A220" t="s">
        <v>3323</v>
      </c>
      <c r="B220" t="s">
        <v>3328</v>
      </c>
      <c r="C220" t="s">
        <v>3329</v>
      </c>
      <c r="D220" t="s">
        <v>530</v>
      </c>
      <c r="E220" t="s">
        <v>247</v>
      </c>
    </row>
    <row r="221" spans="1:5" x14ac:dyDescent="0.25">
      <c r="A221" t="s">
        <v>3299</v>
      </c>
      <c r="B221" t="s">
        <v>3307</v>
      </c>
      <c r="C221" t="s">
        <v>3308</v>
      </c>
      <c r="D221" t="s">
        <v>3309</v>
      </c>
      <c r="E221" t="s">
        <v>125</v>
      </c>
    </row>
    <row r="222" spans="1:5" x14ac:dyDescent="0.25">
      <c r="A222" t="s">
        <v>3313</v>
      </c>
      <c r="B222" t="s">
        <v>3318</v>
      </c>
      <c r="C222" t="s">
        <v>3319</v>
      </c>
      <c r="D222" t="s">
        <v>3320</v>
      </c>
      <c r="E222" t="s">
        <v>125</v>
      </c>
    </row>
    <row r="223" spans="1:5" x14ac:dyDescent="0.25">
      <c r="A223" t="s">
        <v>3340</v>
      </c>
      <c r="B223" t="s">
        <v>3344</v>
      </c>
      <c r="C223" t="s">
        <v>3345</v>
      </c>
      <c r="D223" t="s">
        <v>3346</v>
      </c>
      <c r="E223" t="s">
        <v>125</v>
      </c>
    </row>
    <row r="224" spans="1:5" x14ac:dyDescent="0.25">
      <c r="A224" t="s">
        <v>3330</v>
      </c>
      <c r="B224" t="s">
        <v>3336</v>
      </c>
      <c r="C224" t="s">
        <v>3337</v>
      </c>
      <c r="D224" t="s">
        <v>149</v>
      </c>
      <c r="E224" t="s">
        <v>125</v>
      </c>
    </row>
    <row r="225" spans="1:5" x14ac:dyDescent="0.25">
      <c r="A225" t="s">
        <v>3350</v>
      </c>
      <c r="B225" t="s">
        <v>3354</v>
      </c>
      <c r="C225" t="s">
        <v>3355</v>
      </c>
      <c r="D225" t="s">
        <v>454</v>
      </c>
      <c r="E225" t="s">
        <v>125</v>
      </c>
    </row>
    <row r="226" spans="1:5" x14ac:dyDescent="0.25">
      <c r="A226" t="s">
        <v>3360</v>
      </c>
      <c r="B226" t="s">
        <v>3363</v>
      </c>
      <c r="C226" t="s">
        <v>3364</v>
      </c>
      <c r="D226" t="s">
        <v>674</v>
      </c>
      <c r="E226" t="s">
        <v>125</v>
      </c>
    </row>
    <row r="227" spans="1:5" x14ac:dyDescent="0.25">
      <c r="A227" t="s">
        <v>3368</v>
      </c>
      <c r="B227" t="s">
        <v>3379</v>
      </c>
      <c r="C227" t="s">
        <v>3380</v>
      </c>
      <c r="D227" t="s">
        <v>3381</v>
      </c>
      <c r="E227" t="s">
        <v>125</v>
      </c>
    </row>
    <row r="228" spans="1:5" x14ac:dyDescent="0.25">
      <c r="A228" t="s">
        <v>3383</v>
      </c>
      <c r="B228" t="s">
        <v>3393</v>
      </c>
      <c r="C228" t="s">
        <v>3394</v>
      </c>
      <c r="D228" t="s">
        <v>367</v>
      </c>
      <c r="E228" t="s">
        <v>125</v>
      </c>
    </row>
    <row r="229" spans="1:5" x14ac:dyDescent="0.25">
      <c r="A229" t="s">
        <v>3398</v>
      </c>
      <c r="B229" t="s">
        <v>3402</v>
      </c>
      <c r="C229" t="s">
        <v>3403</v>
      </c>
      <c r="D229" t="s">
        <v>293</v>
      </c>
      <c r="E229" t="s">
        <v>125</v>
      </c>
    </row>
    <row r="230" spans="1:5" x14ac:dyDescent="0.25">
      <c r="A230" t="s">
        <v>3414</v>
      </c>
      <c r="B230" t="s">
        <v>3418</v>
      </c>
      <c r="C230" t="s">
        <v>3419</v>
      </c>
      <c r="D230" t="s">
        <v>454</v>
      </c>
      <c r="E230" t="s">
        <v>125</v>
      </c>
    </row>
    <row r="231" spans="1:5" x14ac:dyDescent="0.25">
      <c r="A231" t="s">
        <v>3405</v>
      </c>
      <c r="B231" t="s">
        <v>3408</v>
      </c>
      <c r="C231" t="s">
        <v>3409</v>
      </c>
      <c r="D231" t="s">
        <v>149</v>
      </c>
      <c r="E231" t="s">
        <v>125</v>
      </c>
    </row>
    <row r="232" spans="1:5" x14ac:dyDescent="0.25">
      <c r="A232" t="s">
        <v>1874</v>
      </c>
      <c r="B232" t="s">
        <v>1885</v>
      </c>
      <c r="C232" t="s">
        <v>1886</v>
      </c>
      <c r="D232" t="s">
        <v>149</v>
      </c>
      <c r="E232" t="s">
        <v>125</v>
      </c>
    </row>
    <row r="233" spans="1:5" x14ac:dyDescent="0.25">
      <c r="A233" t="s">
        <v>1891</v>
      </c>
      <c r="B233" t="s">
        <v>1894</v>
      </c>
      <c r="C233" t="s">
        <v>1895</v>
      </c>
      <c r="D233" t="s">
        <v>149</v>
      </c>
      <c r="E233" t="s">
        <v>125</v>
      </c>
    </row>
    <row r="234" spans="1:5" x14ac:dyDescent="0.25">
      <c r="A234" t="s">
        <v>1897</v>
      </c>
      <c r="B234" t="s">
        <v>1901</v>
      </c>
      <c r="C234" t="s">
        <v>1902</v>
      </c>
      <c r="D234" t="s">
        <v>1903</v>
      </c>
      <c r="E234" t="s">
        <v>125</v>
      </c>
    </row>
    <row r="235" spans="1:5" x14ac:dyDescent="0.25">
      <c r="A235" t="s">
        <v>2054</v>
      </c>
      <c r="B235" t="s">
        <v>2062</v>
      </c>
      <c r="C235" t="s">
        <v>2063</v>
      </c>
      <c r="D235" t="s">
        <v>1797</v>
      </c>
      <c r="E235" t="s">
        <v>125</v>
      </c>
    </row>
    <row r="236" spans="1:5" x14ac:dyDescent="0.25">
      <c r="A236" t="s">
        <v>1911</v>
      </c>
      <c r="B236" t="s">
        <v>1915</v>
      </c>
      <c r="C236" t="s">
        <v>1916</v>
      </c>
      <c r="D236" t="s">
        <v>149</v>
      </c>
      <c r="E236" t="s">
        <v>125</v>
      </c>
    </row>
    <row r="237" spans="1:5" x14ac:dyDescent="0.25">
      <c r="A237" t="s">
        <v>1923</v>
      </c>
      <c r="B237" t="s">
        <v>1931</v>
      </c>
      <c r="C237" t="s">
        <v>1932</v>
      </c>
      <c r="D237" t="s">
        <v>149</v>
      </c>
      <c r="E237" t="s">
        <v>125</v>
      </c>
    </row>
    <row r="238" spans="1:5" x14ac:dyDescent="0.25">
      <c r="A238" t="s">
        <v>1939</v>
      </c>
      <c r="B238" t="s">
        <v>1942</v>
      </c>
      <c r="C238" t="s">
        <v>1943</v>
      </c>
      <c r="D238" t="s">
        <v>149</v>
      </c>
      <c r="E238" t="s">
        <v>125</v>
      </c>
    </row>
    <row r="239" spans="1:5" x14ac:dyDescent="0.25">
      <c r="A239" t="s">
        <v>1951</v>
      </c>
      <c r="B239" t="s">
        <v>1955</v>
      </c>
      <c r="C239" t="s">
        <v>1956</v>
      </c>
      <c r="D239" t="s">
        <v>530</v>
      </c>
      <c r="E239" t="s">
        <v>247</v>
      </c>
    </row>
    <row r="240" spans="1:5" x14ac:dyDescent="0.25">
      <c r="A240" t="s">
        <v>1959</v>
      </c>
      <c r="B240" t="s">
        <v>1963</v>
      </c>
      <c r="C240" t="s">
        <v>1964</v>
      </c>
      <c r="D240" t="s">
        <v>1965</v>
      </c>
      <c r="E240" t="s">
        <v>125</v>
      </c>
    </row>
    <row r="241" spans="1:5" x14ac:dyDescent="0.25">
      <c r="A241" t="s">
        <v>1974</v>
      </c>
      <c r="B241" t="s">
        <v>1978</v>
      </c>
      <c r="C241" t="s">
        <v>1979</v>
      </c>
      <c r="D241" t="s">
        <v>1980</v>
      </c>
      <c r="E241" t="s">
        <v>125</v>
      </c>
    </row>
    <row r="242" spans="1:5" x14ac:dyDescent="0.25">
      <c r="A242" t="s">
        <v>1988</v>
      </c>
      <c r="B242" t="s">
        <v>1993</v>
      </c>
      <c r="C242" t="s">
        <v>1994</v>
      </c>
      <c r="D242" t="s">
        <v>1995</v>
      </c>
      <c r="E242" t="s">
        <v>125</v>
      </c>
    </row>
    <row r="243" spans="1:5" x14ac:dyDescent="0.25">
      <c r="A243" t="s">
        <v>2000</v>
      </c>
      <c r="B243" t="s">
        <v>2003</v>
      </c>
      <c r="C243" t="s">
        <v>2004</v>
      </c>
      <c r="D243" t="s">
        <v>1995</v>
      </c>
      <c r="E243" t="s">
        <v>125</v>
      </c>
    </row>
    <row r="244" spans="1:5" x14ac:dyDescent="0.25">
      <c r="A244" t="s">
        <v>2009</v>
      </c>
      <c r="B244" t="s">
        <v>2012</v>
      </c>
      <c r="C244" t="s">
        <v>2013</v>
      </c>
      <c r="D244" t="s">
        <v>149</v>
      </c>
      <c r="E244" t="s">
        <v>125</v>
      </c>
    </row>
    <row r="245" spans="1:5" x14ac:dyDescent="0.25">
      <c r="A245" t="s">
        <v>2019</v>
      </c>
      <c r="B245" t="s">
        <v>2023</v>
      </c>
      <c r="C245" t="s">
        <v>2024</v>
      </c>
      <c r="D245" t="s">
        <v>2025</v>
      </c>
      <c r="E245" t="s">
        <v>125</v>
      </c>
    </row>
    <row r="246" spans="1:5" x14ac:dyDescent="0.25">
      <c r="A246" t="s">
        <v>2031</v>
      </c>
      <c r="B246" t="s">
        <v>2035</v>
      </c>
      <c r="C246" t="s">
        <v>2036</v>
      </c>
      <c r="D246" t="s">
        <v>2037</v>
      </c>
      <c r="E246" t="s">
        <v>125</v>
      </c>
    </row>
    <row r="247" spans="1:5" x14ac:dyDescent="0.25">
      <c r="A247" t="s">
        <v>2042</v>
      </c>
      <c r="B247" t="s">
        <v>2046</v>
      </c>
      <c r="C247" t="s">
        <v>2047</v>
      </c>
      <c r="D247" t="s">
        <v>2048</v>
      </c>
      <c r="E247" t="s">
        <v>125</v>
      </c>
    </row>
    <row r="248" spans="1:5" x14ac:dyDescent="0.25">
      <c r="A248" t="s">
        <v>2069</v>
      </c>
      <c r="B248" t="s">
        <v>2076</v>
      </c>
      <c r="C248" t="s">
        <v>2077</v>
      </c>
      <c r="D248" t="s">
        <v>530</v>
      </c>
      <c r="E248" t="s">
        <v>125</v>
      </c>
    </row>
    <row r="249" spans="1:5" x14ac:dyDescent="0.25">
      <c r="A249" t="s">
        <v>2083</v>
      </c>
      <c r="B249" t="s">
        <v>2088</v>
      </c>
      <c r="C249" t="s">
        <v>2089</v>
      </c>
      <c r="D249" t="s">
        <v>1861</v>
      </c>
      <c r="E249" t="s">
        <v>125</v>
      </c>
    </row>
    <row r="250" spans="1:5" x14ac:dyDescent="0.25">
      <c r="A250" t="s">
        <v>2097</v>
      </c>
      <c r="B250" t="s">
        <v>2102</v>
      </c>
      <c r="C250" t="s">
        <v>2103</v>
      </c>
      <c r="D250" t="s">
        <v>1861</v>
      </c>
      <c r="E250" t="s">
        <v>125</v>
      </c>
    </row>
    <row r="251" spans="1:5" x14ac:dyDescent="0.25">
      <c r="A251" t="s">
        <v>2107</v>
      </c>
      <c r="B251" t="s">
        <v>2111</v>
      </c>
      <c r="C251" t="s">
        <v>2112</v>
      </c>
      <c r="D251" t="s">
        <v>879</v>
      </c>
      <c r="E251" t="s">
        <v>125</v>
      </c>
    </row>
    <row r="252" spans="1:5" x14ac:dyDescent="0.25">
      <c r="A252" t="s">
        <v>2118</v>
      </c>
      <c r="B252" t="s">
        <v>2122</v>
      </c>
      <c r="C252" t="s">
        <v>2123</v>
      </c>
      <c r="D252" t="s">
        <v>879</v>
      </c>
      <c r="E252" t="s">
        <v>125</v>
      </c>
    </row>
    <row r="253" spans="1:5" x14ac:dyDescent="0.25">
      <c r="A253" t="s">
        <v>2127</v>
      </c>
      <c r="B253" t="s">
        <v>2131</v>
      </c>
      <c r="C253" t="s">
        <v>2132</v>
      </c>
      <c r="D253" t="s">
        <v>2133</v>
      </c>
      <c r="E253" t="s">
        <v>125</v>
      </c>
    </row>
    <row r="254" spans="1:5" x14ac:dyDescent="0.25">
      <c r="A254" t="s">
        <v>2135</v>
      </c>
      <c r="B254" t="s">
        <v>2140</v>
      </c>
      <c r="C254" t="s">
        <v>2141</v>
      </c>
      <c r="D254" t="s">
        <v>2142</v>
      </c>
      <c r="E254" t="s">
        <v>125</v>
      </c>
    </row>
    <row r="255" spans="1:5" x14ac:dyDescent="0.25">
      <c r="A255" t="s">
        <v>2146</v>
      </c>
      <c r="B255" t="s">
        <v>2150</v>
      </c>
      <c r="C255" t="s">
        <v>2151</v>
      </c>
      <c r="D255" t="s">
        <v>2152</v>
      </c>
      <c r="E255" t="s">
        <v>125</v>
      </c>
    </row>
    <row r="256" spans="1:5" x14ac:dyDescent="0.25">
      <c r="A256" t="s">
        <v>2321</v>
      </c>
      <c r="B256" t="s">
        <v>2325</v>
      </c>
      <c r="C256" t="s">
        <v>2326</v>
      </c>
      <c r="D256" t="s">
        <v>2327</v>
      </c>
      <c r="E256" t="s">
        <v>125</v>
      </c>
    </row>
    <row r="257" spans="1:5" x14ac:dyDescent="0.25">
      <c r="A257" t="s">
        <v>2379</v>
      </c>
      <c r="B257" t="s">
        <v>2383</v>
      </c>
      <c r="C257" t="s">
        <v>2384</v>
      </c>
      <c r="D257" t="s">
        <v>2338</v>
      </c>
      <c r="E257" t="s">
        <v>125</v>
      </c>
    </row>
    <row r="258" spans="1:5" x14ac:dyDescent="0.25">
      <c r="A258" t="s">
        <v>2298</v>
      </c>
      <c r="B258" t="s">
        <v>2310</v>
      </c>
      <c r="C258" t="s">
        <v>2311</v>
      </c>
      <c r="D258" t="s">
        <v>2312</v>
      </c>
      <c r="E258" t="s">
        <v>125</v>
      </c>
    </row>
    <row r="259" spans="1:5" x14ac:dyDescent="0.25">
      <c r="A259" t="s">
        <v>2386</v>
      </c>
      <c r="B259" t="s">
        <v>2391</v>
      </c>
      <c r="C259" t="s">
        <v>2392</v>
      </c>
      <c r="D259" t="s">
        <v>2393</v>
      </c>
      <c r="E259" t="s">
        <v>125</v>
      </c>
    </row>
    <row r="260" spans="1:5" x14ac:dyDescent="0.25">
      <c r="A260" t="s">
        <v>2351</v>
      </c>
      <c r="B260" t="s">
        <v>2355</v>
      </c>
      <c r="C260" t="s">
        <v>2356</v>
      </c>
      <c r="D260" t="s">
        <v>293</v>
      </c>
      <c r="E260" t="s">
        <v>125</v>
      </c>
    </row>
    <row r="261" spans="1:5" x14ac:dyDescent="0.25">
      <c r="A261" t="s">
        <v>2369</v>
      </c>
      <c r="B261" t="s">
        <v>2373</v>
      </c>
      <c r="C261" t="s">
        <v>2374</v>
      </c>
      <c r="D261" t="s">
        <v>2375</v>
      </c>
      <c r="E261" t="s">
        <v>125</v>
      </c>
    </row>
    <row r="262" spans="1:5" x14ac:dyDescent="0.25">
      <c r="A262" t="s">
        <v>2360</v>
      </c>
      <c r="B262" t="s">
        <v>2364</v>
      </c>
      <c r="C262" t="s">
        <v>2365</v>
      </c>
      <c r="D262" t="s">
        <v>293</v>
      </c>
      <c r="E262" t="s">
        <v>125</v>
      </c>
    </row>
    <row r="263" spans="1:5" x14ac:dyDescent="0.25">
      <c r="A263" t="s">
        <v>3190</v>
      </c>
      <c r="B263" t="s">
        <v>3194</v>
      </c>
      <c r="C263" t="s">
        <v>3195</v>
      </c>
      <c r="D263" t="s">
        <v>293</v>
      </c>
      <c r="E263" t="s">
        <v>125</v>
      </c>
    </row>
    <row r="264" spans="1:5" x14ac:dyDescent="0.25">
      <c r="A264" t="s">
        <v>2343</v>
      </c>
      <c r="B264" t="s">
        <v>2347</v>
      </c>
      <c r="C264" t="s">
        <v>2348</v>
      </c>
      <c r="D264" t="s">
        <v>2338</v>
      </c>
      <c r="E264" t="s">
        <v>125</v>
      </c>
    </row>
    <row r="265" spans="1:5" x14ac:dyDescent="0.25">
      <c r="A265" t="s">
        <v>2332</v>
      </c>
      <c r="B265" t="s">
        <v>2336</v>
      </c>
      <c r="C265" t="s">
        <v>2337</v>
      </c>
      <c r="D265" t="s">
        <v>2338</v>
      </c>
      <c r="E265" t="s">
        <v>125</v>
      </c>
    </row>
    <row r="266" spans="1:5" x14ac:dyDescent="0.25">
      <c r="A266" t="s">
        <v>2160</v>
      </c>
      <c r="B266" t="s">
        <v>2166</v>
      </c>
      <c r="C266" t="s">
        <v>2167</v>
      </c>
      <c r="D266" t="s">
        <v>149</v>
      </c>
      <c r="E266" t="s">
        <v>125</v>
      </c>
    </row>
    <row r="267" spans="1:5" x14ac:dyDescent="0.25">
      <c r="A267" t="s">
        <v>2400</v>
      </c>
      <c r="B267" t="s">
        <v>2406</v>
      </c>
      <c r="C267" t="s">
        <v>2407</v>
      </c>
      <c r="D267" t="s">
        <v>293</v>
      </c>
      <c r="E267" t="s">
        <v>125</v>
      </c>
    </row>
    <row r="268" spans="1:5" x14ac:dyDescent="0.25">
      <c r="A268" t="s">
        <v>2410</v>
      </c>
      <c r="B268" t="s">
        <v>2414</v>
      </c>
      <c r="C268" t="s">
        <v>2415</v>
      </c>
      <c r="D268" t="s">
        <v>293</v>
      </c>
      <c r="E268" t="s">
        <v>125</v>
      </c>
    </row>
    <row r="269" spans="1:5" x14ac:dyDescent="0.25">
      <c r="A269" t="s">
        <v>2428</v>
      </c>
      <c r="B269" t="s">
        <v>2432</v>
      </c>
      <c r="C269" t="s">
        <v>2433</v>
      </c>
      <c r="D269" t="s">
        <v>2434</v>
      </c>
      <c r="E269" t="s">
        <v>125</v>
      </c>
    </row>
    <row r="270" spans="1:5" x14ac:dyDescent="0.25">
      <c r="A270" t="s">
        <v>2169</v>
      </c>
      <c r="B270" t="s">
        <v>2178</v>
      </c>
      <c r="C270" t="s">
        <v>2179</v>
      </c>
      <c r="D270" t="s">
        <v>149</v>
      </c>
      <c r="E270" t="s">
        <v>125</v>
      </c>
    </row>
    <row r="271" spans="1:5" x14ac:dyDescent="0.25">
      <c r="A271" t="s">
        <v>2183</v>
      </c>
      <c r="B271" t="s">
        <v>2187</v>
      </c>
      <c r="C271" t="s">
        <v>2188</v>
      </c>
      <c r="D271" t="s">
        <v>454</v>
      </c>
      <c r="E271" t="s">
        <v>125</v>
      </c>
    </row>
    <row r="272" spans="1:5" x14ac:dyDescent="0.25">
      <c r="A272" t="s">
        <v>2438</v>
      </c>
      <c r="B272" t="s">
        <v>2187</v>
      </c>
      <c r="C272" t="s">
        <v>2188</v>
      </c>
      <c r="D272" t="s">
        <v>454</v>
      </c>
      <c r="E272" t="s">
        <v>125</v>
      </c>
    </row>
    <row r="273" spans="1:5" x14ac:dyDescent="0.25">
      <c r="A273" t="s">
        <v>2482</v>
      </c>
      <c r="B273" t="s">
        <v>2484</v>
      </c>
      <c r="C273" t="s">
        <v>2485</v>
      </c>
      <c r="D273" t="s">
        <v>530</v>
      </c>
      <c r="E273" t="s">
        <v>247</v>
      </c>
    </row>
    <row r="274" spans="1:5" x14ac:dyDescent="0.25">
      <c r="A274" t="s">
        <v>2192</v>
      </c>
      <c r="B274" t="s">
        <v>2196</v>
      </c>
      <c r="C274" t="s">
        <v>2197</v>
      </c>
      <c r="D274" t="s">
        <v>2198</v>
      </c>
      <c r="E274" t="s">
        <v>125</v>
      </c>
    </row>
    <row r="275" spans="1:5" x14ac:dyDescent="0.25">
      <c r="A275" t="s">
        <v>2473</v>
      </c>
      <c r="B275" t="s">
        <v>2476</v>
      </c>
      <c r="C275" t="s">
        <v>2477</v>
      </c>
      <c r="D275" t="s">
        <v>2478</v>
      </c>
      <c r="E275" t="s">
        <v>125</v>
      </c>
    </row>
    <row r="276" spans="1:5" x14ac:dyDescent="0.25">
      <c r="A276" t="s">
        <v>2419</v>
      </c>
      <c r="B276" t="s">
        <v>2422</v>
      </c>
      <c r="C276" t="s">
        <v>2423</v>
      </c>
      <c r="D276" t="s">
        <v>2424</v>
      </c>
      <c r="E276" t="s">
        <v>125</v>
      </c>
    </row>
    <row r="277" spans="1:5" x14ac:dyDescent="0.25">
      <c r="A277" t="s">
        <v>2444</v>
      </c>
      <c r="B277" t="s">
        <v>2447</v>
      </c>
      <c r="C277" t="s">
        <v>2448</v>
      </c>
      <c r="D277" t="s">
        <v>2449</v>
      </c>
      <c r="E277" t="s">
        <v>125</v>
      </c>
    </row>
    <row r="278" spans="1:5" x14ac:dyDescent="0.25">
      <c r="A278" t="s">
        <v>2464</v>
      </c>
      <c r="B278" t="s">
        <v>2467</v>
      </c>
      <c r="C278" t="s">
        <v>2468</v>
      </c>
      <c r="D278" t="s">
        <v>2469</v>
      </c>
      <c r="E278" t="s">
        <v>125</v>
      </c>
    </row>
    <row r="279" spans="1:5" x14ac:dyDescent="0.25">
      <c r="A279" t="s">
        <v>2452</v>
      </c>
      <c r="B279" t="s">
        <v>2455</v>
      </c>
      <c r="C279" t="s">
        <v>2456</v>
      </c>
      <c r="D279" t="s">
        <v>2457</v>
      </c>
      <c r="E279" t="s">
        <v>125</v>
      </c>
    </row>
    <row r="280" spans="1:5" x14ac:dyDescent="0.25">
      <c r="A280" t="s">
        <v>2202</v>
      </c>
      <c r="B280" t="s">
        <v>2206</v>
      </c>
      <c r="C280" t="s">
        <v>2207</v>
      </c>
      <c r="D280" t="s">
        <v>1980</v>
      </c>
      <c r="E280" t="s">
        <v>125</v>
      </c>
    </row>
    <row r="281" spans="1:5" x14ac:dyDescent="0.25">
      <c r="A281" t="s">
        <v>3181</v>
      </c>
      <c r="B281" t="s">
        <v>3185</v>
      </c>
      <c r="C281" t="s">
        <v>3186</v>
      </c>
      <c r="D281" t="s">
        <v>2338</v>
      </c>
      <c r="E281" t="s">
        <v>125</v>
      </c>
    </row>
    <row r="282" spans="1:5" x14ac:dyDescent="0.25">
      <c r="A282" t="s">
        <v>156</v>
      </c>
      <c r="B282" t="s">
        <v>168</v>
      </c>
      <c r="C282" t="s">
        <v>169</v>
      </c>
      <c r="D282" t="s">
        <v>170</v>
      </c>
      <c r="E282" t="s">
        <v>125</v>
      </c>
    </row>
    <row r="283" spans="1:5" x14ac:dyDescent="0.25">
      <c r="A283" t="s">
        <v>2487</v>
      </c>
      <c r="B283" t="s">
        <v>168</v>
      </c>
      <c r="C283" t="s">
        <v>169</v>
      </c>
      <c r="D283" t="s">
        <v>170</v>
      </c>
      <c r="E283" t="s">
        <v>125</v>
      </c>
    </row>
    <row r="284" spans="1:5" x14ac:dyDescent="0.25">
      <c r="A284" t="s">
        <v>2505</v>
      </c>
      <c r="B284" t="s">
        <v>2509</v>
      </c>
      <c r="C284" t="s">
        <v>2510</v>
      </c>
      <c r="D284" t="s">
        <v>149</v>
      </c>
      <c r="E284" t="s">
        <v>125</v>
      </c>
    </row>
    <row r="285" spans="1:5" x14ac:dyDescent="0.25">
      <c r="A285" t="s">
        <v>2497</v>
      </c>
      <c r="B285" t="s">
        <v>2501</v>
      </c>
      <c r="C285" t="s">
        <v>2502</v>
      </c>
      <c r="D285" t="s">
        <v>2503</v>
      </c>
      <c r="E285" t="s">
        <v>125</v>
      </c>
    </row>
    <row r="286" spans="1:5" x14ac:dyDescent="0.25">
      <c r="A286" t="s">
        <v>2515</v>
      </c>
      <c r="B286" t="s">
        <v>2519</v>
      </c>
      <c r="C286" t="s">
        <v>2520</v>
      </c>
      <c r="D286" t="s">
        <v>2521</v>
      </c>
      <c r="E286" t="s">
        <v>125</v>
      </c>
    </row>
    <row r="287" spans="1:5" x14ac:dyDescent="0.25">
      <c r="A287" t="s">
        <v>2269</v>
      </c>
      <c r="B287" t="s">
        <v>2276</v>
      </c>
      <c r="C287" t="s">
        <v>2277</v>
      </c>
      <c r="D287" t="s">
        <v>149</v>
      </c>
      <c r="E287" t="s">
        <v>125</v>
      </c>
    </row>
    <row r="288" spans="1:5" x14ac:dyDescent="0.25">
      <c r="A288" t="s">
        <v>2529</v>
      </c>
      <c r="B288" t="s">
        <v>2534</v>
      </c>
      <c r="C288" t="s">
        <v>2535</v>
      </c>
      <c r="D288" t="s">
        <v>530</v>
      </c>
      <c r="E288" t="s">
        <v>125</v>
      </c>
    </row>
    <row r="289" spans="1:5" x14ac:dyDescent="0.25">
      <c r="A289" t="s">
        <v>238</v>
      </c>
      <c r="B289" t="s">
        <v>244</v>
      </c>
      <c r="C289" t="s">
        <v>245</v>
      </c>
      <c r="D289" t="s">
        <v>246</v>
      </c>
      <c r="E289" t="s">
        <v>247</v>
      </c>
    </row>
    <row r="290" spans="1:5" x14ac:dyDescent="0.25">
      <c r="A290" t="s">
        <v>2539</v>
      </c>
      <c r="B290" t="s">
        <v>2552</v>
      </c>
      <c r="C290" t="s">
        <v>2553</v>
      </c>
      <c r="D290" t="s">
        <v>2554</v>
      </c>
      <c r="E290" t="s">
        <v>125</v>
      </c>
    </row>
    <row r="291" spans="1:5" x14ac:dyDescent="0.25">
      <c r="A291" t="s">
        <v>2559</v>
      </c>
      <c r="B291" t="s">
        <v>2562</v>
      </c>
      <c r="C291" t="s">
        <v>2563</v>
      </c>
      <c r="D291" t="s">
        <v>2564</v>
      </c>
      <c r="E291" t="s">
        <v>125</v>
      </c>
    </row>
    <row r="292" spans="1:5" x14ac:dyDescent="0.25">
      <c r="A292" t="s">
        <v>2648</v>
      </c>
      <c r="B292" t="s">
        <v>2653</v>
      </c>
      <c r="C292" t="s">
        <v>2654</v>
      </c>
      <c r="D292" t="s">
        <v>149</v>
      </c>
      <c r="E292" t="s">
        <v>125</v>
      </c>
    </row>
    <row r="293" spans="1:5" x14ac:dyDescent="0.25">
      <c r="A293" t="s">
        <v>2659</v>
      </c>
      <c r="B293" t="s">
        <v>2664</v>
      </c>
      <c r="C293" t="s">
        <v>2665</v>
      </c>
      <c r="D293" t="s">
        <v>2666</v>
      </c>
      <c r="E293" t="s">
        <v>125</v>
      </c>
    </row>
    <row r="294" spans="1:5" x14ac:dyDescent="0.25">
      <c r="A294" t="s">
        <v>2669</v>
      </c>
      <c r="B294" t="s">
        <v>2674</v>
      </c>
      <c r="C294" t="s">
        <v>2675</v>
      </c>
      <c r="D294" t="s">
        <v>2666</v>
      </c>
      <c r="E294" t="s">
        <v>125</v>
      </c>
    </row>
    <row r="295" spans="1:5" x14ac:dyDescent="0.25">
      <c r="A295" t="s">
        <v>2679</v>
      </c>
      <c r="B295" t="s">
        <v>2684</v>
      </c>
      <c r="C295" t="s">
        <v>2685</v>
      </c>
      <c r="D295" t="s">
        <v>2666</v>
      </c>
      <c r="E295" t="s">
        <v>125</v>
      </c>
    </row>
    <row r="296" spans="1:5" x14ac:dyDescent="0.25">
      <c r="A296" t="s">
        <v>2638</v>
      </c>
      <c r="B296" t="s">
        <v>2643</v>
      </c>
      <c r="C296" t="s">
        <v>2644</v>
      </c>
      <c r="D296" t="s">
        <v>658</v>
      </c>
      <c r="E296" t="s">
        <v>125</v>
      </c>
    </row>
    <row r="297" spans="1:5" x14ac:dyDescent="0.25">
      <c r="A297" t="s">
        <v>2583</v>
      </c>
      <c r="B297" t="s">
        <v>2588</v>
      </c>
      <c r="C297" t="s">
        <v>2589</v>
      </c>
      <c r="D297" t="s">
        <v>658</v>
      </c>
      <c r="E297" t="s">
        <v>125</v>
      </c>
    </row>
    <row r="298" spans="1:5" x14ac:dyDescent="0.25">
      <c r="A298" t="s">
        <v>2688</v>
      </c>
      <c r="B298" t="s">
        <v>2692</v>
      </c>
      <c r="C298" t="s">
        <v>2693</v>
      </c>
      <c r="D298" t="s">
        <v>367</v>
      </c>
      <c r="E298" t="s">
        <v>125</v>
      </c>
    </row>
    <row r="299" spans="1:5" x14ac:dyDescent="0.25">
      <c r="A299" t="s">
        <v>2619</v>
      </c>
      <c r="B299" t="s">
        <v>2622</v>
      </c>
      <c r="C299" t="s">
        <v>2623</v>
      </c>
      <c r="D299" t="s">
        <v>1140</v>
      </c>
      <c r="E299" t="s">
        <v>247</v>
      </c>
    </row>
    <row r="300" spans="1:5" x14ac:dyDescent="0.25">
      <c r="A300" t="s">
        <v>2569</v>
      </c>
      <c r="B300" t="s">
        <v>2577</v>
      </c>
      <c r="C300" t="s">
        <v>2578</v>
      </c>
      <c r="D300" t="s">
        <v>2579</v>
      </c>
      <c r="E300" t="s">
        <v>125</v>
      </c>
    </row>
    <row r="301" spans="1:5" x14ac:dyDescent="0.25">
      <c r="A301" t="s">
        <v>2610</v>
      </c>
      <c r="B301" t="s">
        <v>2613</v>
      </c>
      <c r="C301" t="s">
        <v>2614</v>
      </c>
      <c r="D301" t="s">
        <v>1140</v>
      </c>
      <c r="E301" t="s">
        <v>247</v>
      </c>
    </row>
    <row r="302" spans="1:5" x14ac:dyDescent="0.25">
      <c r="A302" t="s">
        <v>2626</v>
      </c>
      <c r="B302" t="s">
        <v>2631</v>
      </c>
      <c r="C302" t="s">
        <v>2632</v>
      </c>
      <c r="D302" t="s">
        <v>2338</v>
      </c>
      <c r="E302" t="s">
        <v>125</v>
      </c>
    </row>
    <row r="303" spans="1:5" x14ac:dyDescent="0.25">
      <c r="A303" t="s">
        <v>2591</v>
      </c>
      <c r="B303" t="s">
        <v>2595</v>
      </c>
      <c r="C303" t="s">
        <v>2596</v>
      </c>
      <c r="D303" t="s">
        <v>2597</v>
      </c>
      <c r="E303" t="s">
        <v>247</v>
      </c>
    </row>
    <row r="304" spans="1:5" x14ac:dyDescent="0.25">
      <c r="A304" t="s">
        <v>2600</v>
      </c>
      <c r="B304" t="s">
        <v>2604</v>
      </c>
      <c r="C304" t="s">
        <v>2605</v>
      </c>
      <c r="D304" t="s">
        <v>2037</v>
      </c>
      <c r="E304" t="s">
        <v>247</v>
      </c>
    </row>
    <row r="305" spans="1:5" x14ac:dyDescent="0.25">
      <c r="A305" t="s">
        <v>2963</v>
      </c>
      <c r="B305" t="s">
        <v>2967</v>
      </c>
      <c r="D305" t="s">
        <v>2968</v>
      </c>
      <c r="E305" t="s">
        <v>125</v>
      </c>
    </row>
    <row r="306" spans="1:5" x14ac:dyDescent="0.25">
      <c r="A306" t="s">
        <v>2943</v>
      </c>
      <c r="B306" t="s">
        <v>2946</v>
      </c>
      <c r="C306" t="s">
        <v>2947</v>
      </c>
      <c r="D306" t="s">
        <v>790</v>
      </c>
      <c r="E306" t="s">
        <v>125</v>
      </c>
    </row>
    <row r="307" spans="1:5" x14ac:dyDescent="0.25">
      <c r="A307" t="s">
        <v>2934</v>
      </c>
      <c r="B307" t="s">
        <v>2938</v>
      </c>
      <c r="C307" t="s">
        <v>2939</v>
      </c>
      <c r="D307" t="s">
        <v>2940</v>
      </c>
      <c r="E307" t="s">
        <v>125</v>
      </c>
    </row>
    <row r="308" spans="1:5" x14ac:dyDescent="0.25">
      <c r="A308" t="s">
        <v>2975</v>
      </c>
      <c r="B308" t="s">
        <v>2979</v>
      </c>
      <c r="C308" t="s">
        <v>2980</v>
      </c>
      <c r="D308" t="s">
        <v>2940</v>
      </c>
      <c r="E308" t="s">
        <v>125</v>
      </c>
    </row>
    <row r="309" spans="1:5" x14ac:dyDescent="0.25">
      <c r="A309" t="s">
        <v>2913</v>
      </c>
      <c r="B309" t="s">
        <v>2927</v>
      </c>
      <c r="C309" t="s">
        <v>2928</v>
      </c>
      <c r="D309" t="s">
        <v>2929</v>
      </c>
      <c r="E309" t="s">
        <v>125</v>
      </c>
    </row>
    <row r="310" spans="1:5" x14ac:dyDescent="0.25">
      <c r="A310" t="s">
        <v>2952</v>
      </c>
      <c r="B310" t="s">
        <v>2955</v>
      </c>
      <c r="C310" t="s">
        <v>2956</v>
      </c>
      <c r="D310" t="s">
        <v>2929</v>
      </c>
      <c r="E310" t="s">
        <v>125</v>
      </c>
    </row>
    <row r="311" spans="1:5" x14ac:dyDescent="0.25">
      <c r="A311" t="s">
        <v>4226</v>
      </c>
      <c r="B311" t="s">
        <v>4236</v>
      </c>
      <c r="C311" t="s">
        <v>2614</v>
      </c>
      <c r="D311" t="s">
        <v>530</v>
      </c>
      <c r="E311" t="s">
        <v>247</v>
      </c>
    </row>
    <row r="312" spans="1:5" x14ac:dyDescent="0.25">
      <c r="A312" t="s">
        <v>2997</v>
      </c>
      <c r="B312" t="s">
        <v>3008</v>
      </c>
      <c r="C312" t="s">
        <v>3009</v>
      </c>
      <c r="D312" t="s">
        <v>293</v>
      </c>
      <c r="E312" t="s">
        <v>125</v>
      </c>
    </row>
    <row r="313" spans="1:5" x14ac:dyDescent="0.25">
      <c r="A313" t="s">
        <v>3125</v>
      </c>
      <c r="B313" t="s">
        <v>3132</v>
      </c>
      <c r="C313" t="s">
        <v>3133</v>
      </c>
      <c r="D313" t="s">
        <v>3131</v>
      </c>
      <c r="E313" t="s">
        <v>125</v>
      </c>
    </row>
    <row r="314" spans="1:5" x14ac:dyDescent="0.25">
      <c r="A314" t="s">
        <v>3011</v>
      </c>
      <c r="B314" t="s">
        <v>3016</v>
      </c>
      <c r="C314" t="s">
        <v>3017</v>
      </c>
      <c r="D314" t="s">
        <v>3018</v>
      </c>
      <c r="E314" t="s">
        <v>125</v>
      </c>
    </row>
    <row r="315" spans="1:5" x14ac:dyDescent="0.25">
      <c r="A315" t="s">
        <v>3024</v>
      </c>
      <c r="B315" t="s">
        <v>3027</v>
      </c>
      <c r="C315" t="s">
        <v>3028</v>
      </c>
      <c r="D315" t="s">
        <v>3018</v>
      </c>
      <c r="E315" t="s">
        <v>125</v>
      </c>
    </row>
    <row r="316" spans="1:5" x14ac:dyDescent="0.25">
      <c r="A316" t="s">
        <v>3035</v>
      </c>
      <c r="B316" t="s">
        <v>3038</v>
      </c>
      <c r="C316" t="s">
        <v>3039</v>
      </c>
      <c r="D316" t="s">
        <v>3018</v>
      </c>
      <c r="E316" t="s">
        <v>125</v>
      </c>
    </row>
    <row r="317" spans="1:5" x14ac:dyDescent="0.25">
      <c r="A317" t="s">
        <v>3084</v>
      </c>
      <c r="B317" t="s">
        <v>3091</v>
      </c>
      <c r="C317" t="s">
        <v>3092</v>
      </c>
      <c r="D317" t="s">
        <v>3093</v>
      </c>
      <c r="E317" t="s">
        <v>125</v>
      </c>
    </row>
    <row r="318" spans="1:5" x14ac:dyDescent="0.25">
      <c r="A318" t="s">
        <v>3098</v>
      </c>
      <c r="B318" t="s">
        <v>3101</v>
      </c>
      <c r="C318" t="s">
        <v>3102</v>
      </c>
      <c r="D318" t="s">
        <v>3093</v>
      </c>
      <c r="E318" t="s">
        <v>125</v>
      </c>
    </row>
    <row r="319" spans="1:5" x14ac:dyDescent="0.25">
      <c r="A319" t="s">
        <v>3105</v>
      </c>
      <c r="B319" t="s">
        <v>3108</v>
      </c>
      <c r="C319" t="s">
        <v>3109</v>
      </c>
      <c r="D319" t="s">
        <v>3093</v>
      </c>
      <c r="E319" t="s">
        <v>125</v>
      </c>
    </row>
    <row r="320" spans="1:5" x14ac:dyDescent="0.25">
      <c r="A320" t="s">
        <v>3138</v>
      </c>
      <c r="B320" t="s">
        <v>3142</v>
      </c>
      <c r="D320" t="s">
        <v>149</v>
      </c>
      <c r="E320" t="s">
        <v>125</v>
      </c>
    </row>
    <row r="321" spans="1:5" x14ac:dyDescent="0.25">
      <c r="A321" t="s">
        <v>4781</v>
      </c>
      <c r="B321" t="s">
        <v>3142</v>
      </c>
      <c r="D321" t="s">
        <v>149</v>
      </c>
      <c r="E321" t="s">
        <v>125</v>
      </c>
    </row>
    <row r="322" spans="1:5" x14ac:dyDescent="0.25">
      <c r="A322" t="s">
        <v>3198</v>
      </c>
      <c r="B322" t="s">
        <v>3202</v>
      </c>
      <c r="C322" t="s">
        <v>3203</v>
      </c>
      <c r="D322" t="s">
        <v>3204</v>
      </c>
      <c r="E322" t="s">
        <v>125</v>
      </c>
    </row>
    <row r="323" spans="1:5" x14ac:dyDescent="0.25">
      <c r="A323" t="s">
        <v>3054</v>
      </c>
      <c r="B323" t="s">
        <v>3056</v>
      </c>
      <c r="C323" t="s">
        <v>2947</v>
      </c>
      <c r="D323" t="s">
        <v>790</v>
      </c>
      <c r="E323" t="s">
        <v>125</v>
      </c>
    </row>
    <row r="324" spans="1:5" x14ac:dyDescent="0.25">
      <c r="A324" t="s">
        <v>4770</v>
      </c>
      <c r="B324" t="s">
        <v>3056</v>
      </c>
      <c r="C324" t="s">
        <v>2947</v>
      </c>
      <c r="D324" t="s">
        <v>790</v>
      </c>
      <c r="E324" t="s">
        <v>125</v>
      </c>
    </row>
    <row r="325" spans="1:5" x14ac:dyDescent="0.25">
      <c r="A325" t="s">
        <v>3063</v>
      </c>
      <c r="B325" t="s">
        <v>3067</v>
      </c>
      <c r="D325" t="s">
        <v>2929</v>
      </c>
      <c r="E325" t="s">
        <v>125</v>
      </c>
    </row>
    <row r="326" spans="1:5" x14ac:dyDescent="0.25">
      <c r="A326" t="s">
        <v>3071</v>
      </c>
      <c r="B326" t="s">
        <v>3076</v>
      </c>
      <c r="C326" t="s">
        <v>3077</v>
      </c>
      <c r="D326" t="s">
        <v>2338</v>
      </c>
      <c r="E326" t="s">
        <v>125</v>
      </c>
    </row>
    <row r="327" spans="1:5" x14ac:dyDescent="0.25">
      <c r="A327" t="s">
        <v>3115</v>
      </c>
      <c r="B327" t="s">
        <v>3118</v>
      </c>
      <c r="C327" t="s">
        <v>3119</v>
      </c>
      <c r="D327" t="s">
        <v>879</v>
      </c>
      <c r="E327" t="s">
        <v>125</v>
      </c>
    </row>
    <row r="328" spans="1:5" x14ac:dyDescent="0.25">
      <c r="A328" t="s">
        <v>5086</v>
      </c>
      <c r="B328" t="s">
        <v>5091</v>
      </c>
      <c r="C328" t="s">
        <v>5092</v>
      </c>
      <c r="D328" t="s">
        <v>2152</v>
      </c>
      <c r="E328" t="s">
        <v>125</v>
      </c>
    </row>
    <row r="329" spans="1:5" x14ac:dyDescent="0.25">
      <c r="A329" t="s">
        <v>4929</v>
      </c>
      <c r="B329" t="s">
        <v>4935</v>
      </c>
      <c r="C329" t="s">
        <v>4936</v>
      </c>
      <c r="D329" t="s">
        <v>228</v>
      </c>
      <c r="E329" t="s">
        <v>125</v>
      </c>
    </row>
    <row r="330" spans="1:5" x14ac:dyDescent="0.25">
      <c r="A330" t="s">
        <v>4881</v>
      </c>
      <c r="B330" t="s">
        <v>4885</v>
      </c>
      <c r="C330" t="s">
        <v>4886</v>
      </c>
      <c r="D330" t="s">
        <v>4887</v>
      </c>
      <c r="E330" t="s">
        <v>125</v>
      </c>
    </row>
    <row r="331" spans="1:5" x14ac:dyDescent="0.25">
      <c r="A331" t="s">
        <v>4829</v>
      </c>
      <c r="B331" t="s">
        <v>4833</v>
      </c>
      <c r="C331" t="s">
        <v>4834</v>
      </c>
      <c r="D331" t="s">
        <v>336</v>
      </c>
      <c r="E331" t="s">
        <v>125</v>
      </c>
    </row>
    <row r="332" spans="1:5" x14ac:dyDescent="0.25">
      <c r="A332" t="s">
        <v>4838</v>
      </c>
      <c r="B332" t="s">
        <v>4842</v>
      </c>
      <c r="C332" t="s">
        <v>4843</v>
      </c>
      <c r="D332" t="s">
        <v>149</v>
      </c>
      <c r="E332" t="s">
        <v>125</v>
      </c>
    </row>
    <row r="333" spans="1:5" x14ac:dyDescent="0.25">
      <c r="A333" t="s">
        <v>4860</v>
      </c>
      <c r="B333" t="s">
        <v>4864</v>
      </c>
      <c r="C333" t="s">
        <v>4865</v>
      </c>
      <c r="D333" t="s">
        <v>4866</v>
      </c>
      <c r="E333" t="s">
        <v>125</v>
      </c>
    </row>
    <row r="334" spans="1:5" x14ac:dyDescent="0.25">
      <c r="A334" t="s">
        <v>4957</v>
      </c>
      <c r="B334" t="s">
        <v>4967</v>
      </c>
      <c r="C334" t="s">
        <v>4968</v>
      </c>
      <c r="D334" t="s">
        <v>3998</v>
      </c>
      <c r="E334" t="s">
        <v>125</v>
      </c>
    </row>
    <row r="335" spans="1:5" x14ac:dyDescent="0.25">
      <c r="A335" t="s">
        <v>4899</v>
      </c>
      <c r="B335" t="s">
        <v>4908</v>
      </c>
      <c r="C335" t="s">
        <v>4909</v>
      </c>
      <c r="D335" t="s">
        <v>4910</v>
      </c>
      <c r="E335" t="s">
        <v>125</v>
      </c>
    </row>
    <row r="336" spans="1:5" x14ac:dyDescent="0.25">
      <c r="A336" t="s">
        <v>4940</v>
      </c>
      <c r="B336" t="s">
        <v>4943</v>
      </c>
      <c r="C336" t="s">
        <v>4944</v>
      </c>
      <c r="D336" t="s">
        <v>454</v>
      </c>
      <c r="E336" t="s">
        <v>125</v>
      </c>
    </row>
    <row r="337" spans="1:5" x14ac:dyDescent="0.25">
      <c r="A337" t="s">
        <v>4871</v>
      </c>
      <c r="B337" t="s">
        <v>4875</v>
      </c>
      <c r="C337" t="s">
        <v>4876</v>
      </c>
      <c r="D337" t="s">
        <v>2940</v>
      </c>
      <c r="E337" t="s">
        <v>125</v>
      </c>
    </row>
    <row r="338" spans="1:5" x14ac:dyDescent="0.25">
      <c r="A338" t="s">
        <v>4916</v>
      </c>
      <c r="B338" t="s">
        <v>4923</v>
      </c>
      <c r="C338" t="s">
        <v>4924</v>
      </c>
      <c r="D338" t="s">
        <v>293</v>
      </c>
      <c r="E338" t="s">
        <v>125</v>
      </c>
    </row>
    <row r="339" spans="1:5" x14ac:dyDescent="0.25">
      <c r="A339" t="s">
        <v>4948</v>
      </c>
      <c r="B339" t="s">
        <v>4952</v>
      </c>
      <c r="C339" t="s">
        <v>4953</v>
      </c>
      <c r="D339" t="s">
        <v>4887</v>
      </c>
      <c r="E339" t="s">
        <v>125</v>
      </c>
    </row>
    <row r="340" spans="1:5" x14ac:dyDescent="0.25">
      <c r="A340" t="s">
        <v>4850</v>
      </c>
      <c r="B340" t="s">
        <v>4854</v>
      </c>
      <c r="C340" t="s">
        <v>4855</v>
      </c>
      <c r="D340" t="s">
        <v>2940</v>
      </c>
      <c r="E340" t="s">
        <v>125</v>
      </c>
    </row>
    <row r="341" spans="1:5" x14ac:dyDescent="0.25">
      <c r="A341" t="s">
        <v>4804</v>
      </c>
      <c r="B341" t="s">
        <v>4816</v>
      </c>
      <c r="C341" t="s">
        <v>4817</v>
      </c>
      <c r="D341" t="s">
        <v>530</v>
      </c>
      <c r="E341" t="s">
        <v>247</v>
      </c>
    </row>
    <row r="342" spans="1:5" x14ac:dyDescent="0.25">
      <c r="A342" t="s">
        <v>4819</v>
      </c>
      <c r="B342" t="s">
        <v>4816</v>
      </c>
      <c r="C342" t="s">
        <v>4817</v>
      </c>
      <c r="D342" t="s">
        <v>530</v>
      </c>
      <c r="E342" t="s">
        <v>247</v>
      </c>
    </row>
    <row r="343" spans="1:5" x14ac:dyDescent="0.25">
      <c r="A343" t="s">
        <v>208</v>
      </c>
      <c r="B343" t="s">
        <v>212</v>
      </c>
      <c r="C343" t="s">
        <v>213</v>
      </c>
      <c r="D343" t="s">
        <v>214</v>
      </c>
      <c r="E343" t="s">
        <v>125</v>
      </c>
    </row>
    <row r="344" spans="1:5" x14ac:dyDescent="0.25">
      <c r="A344" t="s">
        <v>4469</v>
      </c>
      <c r="B344" t="s">
        <v>4479</v>
      </c>
      <c r="C344" t="s">
        <v>4480</v>
      </c>
      <c r="D344" t="s">
        <v>336</v>
      </c>
      <c r="E344" t="s">
        <v>125</v>
      </c>
    </row>
    <row r="345" spans="1:5" x14ac:dyDescent="0.25">
      <c r="A345" t="s">
        <v>521</v>
      </c>
      <c r="B345" t="s">
        <v>528</v>
      </c>
      <c r="C345" t="s">
        <v>529</v>
      </c>
      <c r="D345" t="s">
        <v>530</v>
      </c>
      <c r="E345" t="s">
        <v>247</v>
      </c>
    </row>
    <row r="346" spans="1:5" x14ac:dyDescent="0.25">
      <c r="A346" t="s">
        <v>178</v>
      </c>
      <c r="B346" t="s">
        <v>183</v>
      </c>
      <c r="C346" t="s">
        <v>184</v>
      </c>
      <c r="D346" t="s">
        <v>185</v>
      </c>
      <c r="E346" t="s">
        <v>125</v>
      </c>
    </row>
    <row r="347" spans="1:5" x14ac:dyDescent="0.25">
      <c r="A347" t="s">
        <v>194</v>
      </c>
      <c r="B347" t="s">
        <v>183</v>
      </c>
      <c r="C347" t="s">
        <v>184</v>
      </c>
      <c r="D347" t="s">
        <v>185</v>
      </c>
      <c r="E347" t="s">
        <v>125</v>
      </c>
    </row>
    <row r="348" spans="1:5" x14ac:dyDescent="0.25">
      <c r="A348" t="s">
        <v>272</v>
      </c>
      <c r="B348" t="s">
        <v>276</v>
      </c>
      <c r="C348" t="s">
        <v>277</v>
      </c>
      <c r="D348" t="s">
        <v>278</v>
      </c>
      <c r="E348" t="s">
        <v>125</v>
      </c>
    </row>
    <row r="349" spans="1:5" x14ac:dyDescent="0.25">
      <c r="A349" t="s">
        <v>253</v>
      </c>
      <c r="B349" t="s">
        <v>258</v>
      </c>
      <c r="C349" t="s">
        <v>259</v>
      </c>
      <c r="D349" t="s">
        <v>149</v>
      </c>
      <c r="E349" t="s">
        <v>125</v>
      </c>
    </row>
    <row r="350" spans="1:5" x14ac:dyDescent="0.25">
      <c r="A350" t="s">
        <v>266</v>
      </c>
      <c r="B350" t="s">
        <v>258</v>
      </c>
      <c r="C350" t="s">
        <v>259</v>
      </c>
      <c r="D350" t="s">
        <v>149</v>
      </c>
      <c r="E350" t="s">
        <v>125</v>
      </c>
    </row>
    <row r="351" spans="1:5" x14ac:dyDescent="0.25">
      <c r="A351" t="s">
        <v>477</v>
      </c>
      <c r="B351" t="s">
        <v>258</v>
      </c>
      <c r="C351" t="s">
        <v>259</v>
      </c>
      <c r="D351" t="s">
        <v>149</v>
      </c>
      <c r="E351" t="s">
        <v>125</v>
      </c>
    </row>
    <row r="352" spans="1:5" x14ac:dyDescent="0.25">
      <c r="A352" t="s">
        <v>482</v>
      </c>
      <c r="B352" t="s">
        <v>258</v>
      </c>
      <c r="C352" t="s">
        <v>259</v>
      </c>
      <c r="D352" t="s">
        <v>149</v>
      </c>
      <c r="E352" t="s">
        <v>125</v>
      </c>
    </row>
    <row r="353" spans="1:5" x14ac:dyDescent="0.25">
      <c r="A353" t="s">
        <v>102</v>
      </c>
      <c r="B353" t="s">
        <v>122</v>
      </c>
      <c r="C353" t="s">
        <v>123</v>
      </c>
      <c r="D353" t="s">
        <v>124</v>
      </c>
      <c r="E353" t="s">
        <v>125</v>
      </c>
    </row>
    <row r="354" spans="1:5" x14ac:dyDescent="0.25">
      <c r="A354" t="s">
        <v>506</v>
      </c>
      <c r="B354" t="s">
        <v>512</v>
      </c>
      <c r="C354" t="s">
        <v>513</v>
      </c>
      <c r="D354" t="s">
        <v>514</v>
      </c>
      <c r="E354" t="s">
        <v>125</v>
      </c>
    </row>
    <row r="355" spans="1:5" x14ac:dyDescent="0.25">
      <c r="A355" t="s">
        <v>331</v>
      </c>
      <c r="B355" t="s">
        <v>334</v>
      </c>
      <c r="C355" t="s">
        <v>335</v>
      </c>
      <c r="D355" t="s">
        <v>336</v>
      </c>
      <c r="E355" t="s">
        <v>125</v>
      </c>
    </row>
    <row r="356" spans="1:5" x14ac:dyDescent="0.25">
      <c r="A356" t="s">
        <v>298</v>
      </c>
      <c r="B356" t="s">
        <v>308</v>
      </c>
      <c r="C356" t="s">
        <v>309</v>
      </c>
      <c r="D356" t="s">
        <v>310</v>
      </c>
      <c r="E356" t="s">
        <v>125</v>
      </c>
    </row>
    <row r="357" spans="1:5" x14ac:dyDescent="0.25">
      <c r="A357" t="s">
        <v>318</v>
      </c>
      <c r="B357" t="s">
        <v>322</v>
      </c>
      <c r="C357" t="s">
        <v>323</v>
      </c>
      <c r="D357" t="s">
        <v>324</v>
      </c>
      <c r="E357" t="s">
        <v>125</v>
      </c>
    </row>
    <row r="358" spans="1:5" x14ac:dyDescent="0.25">
      <c r="A358" t="s">
        <v>356</v>
      </c>
      <c r="B358" t="s">
        <v>322</v>
      </c>
      <c r="C358" t="s">
        <v>323</v>
      </c>
      <c r="D358" t="s">
        <v>324</v>
      </c>
      <c r="E358" t="s">
        <v>125</v>
      </c>
    </row>
    <row r="359" spans="1:5" x14ac:dyDescent="0.25">
      <c r="A359" t="s">
        <v>339</v>
      </c>
      <c r="B359" t="s">
        <v>346</v>
      </c>
      <c r="C359" t="s">
        <v>347</v>
      </c>
      <c r="D359" t="s">
        <v>149</v>
      </c>
      <c r="E359" t="s">
        <v>125</v>
      </c>
    </row>
    <row r="360" spans="1:5" x14ac:dyDescent="0.25">
      <c r="A360" t="s">
        <v>539</v>
      </c>
      <c r="B360" t="s">
        <v>543</v>
      </c>
      <c r="C360" t="s">
        <v>544</v>
      </c>
      <c r="D360" t="s">
        <v>149</v>
      </c>
      <c r="E360" t="s">
        <v>125</v>
      </c>
    </row>
    <row r="361" spans="1:5" x14ac:dyDescent="0.25">
      <c r="A361" t="s">
        <v>533</v>
      </c>
      <c r="B361" t="s">
        <v>536</v>
      </c>
      <c r="C361" t="s">
        <v>537</v>
      </c>
      <c r="D361" t="s">
        <v>336</v>
      </c>
      <c r="E361" t="s">
        <v>125</v>
      </c>
    </row>
    <row r="362" spans="1:5" x14ac:dyDescent="0.25">
      <c r="A362" t="s">
        <v>1630</v>
      </c>
      <c r="B362" t="s">
        <v>1642</v>
      </c>
      <c r="C362" t="s">
        <v>1643</v>
      </c>
      <c r="D362" t="s">
        <v>149</v>
      </c>
      <c r="E362" t="s">
        <v>125</v>
      </c>
    </row>
    <row r="363" spans="1:5" x14ac:dyDescent="0.25">
      <c r="A363" t="s">
        <v>1693</v>
      </c>
      <c r="B363" t="s">
        <v>1703</v>
      </c>
      <c r="C363" t="s">
        <v>1704</v>
      </c>
      <c r="D363" t="s">
        <v>1705</v>
      </c>
      <c r="E363" t="s">
        <v>125</v>
      </c>
    </row>
    <row r="364" spans="1:5" x14ac:dyDescent="0.25">
      <c r="A364" t="s">
        <v>1651</v>
      </c>
      <c r="B364" t="s">
        <v>1654</v>
      </c>
      <c r="C364" t="s">
        <v>1655</v>
      </c>
      <c r="D364" t="s">
        <v>530</v>
      </c>
      <c r="E364" t="s">
        <v>125</v>
      </c>
    </row>
    <row r="365" spans="1:5" x14ac:dyDescent="0.25">
      <c r="A365" t="s">
        <v>1660</v>
      </c>
      <c r="B365" t="s">
        <v>1664</v>
      </c>
      <c r="C365" t="s">
        <v>1665</v>
      </c>
      <c r="D365" t="s">
        <v>124</v>
      </c>
      <c r="E365" t="s">
        <v>125</v>
      </c>
    </row>
    <row r="366" spans="1:5" x14ac:dyDescent="0.25">
      <c r="A366" t="s">
        <v>1757</v>
      </c>
      <c r="B366" t="s">
        <v>1760</v>
      </c>
      <c r="C366" t="s">
        <v>1761</v>
      </c>
      <c r="D366" t="s">
        <v>1762</v>
      </c>
      <c r="E366" t="s">
        <v>125</v>
      </c>
    </row>
    <row r="367" spans="1:5" x14ac:dyDescent="0.25">
      <c r="A367" t="s">
        <v>1739</v>
      </c>
      <c r="B367" t="s">
        <v>1742</v>
      </c>
      <c r="C367" t="s">
        <v>1743</v>
      </c>
      <c r="D367" t="s">
        <v>1719</v>
      </c>
      <c r="E367" t="s">
        <v>247</v>
      </c>
    </row>
    <row r="368" spans="1:5" x14ac:dyDescent="0.25">
      <c r="A368" t="s">
        <v>1713</v>
      </c>
      <c r="B368" t="s">
        <v>1717</v>
      </c>
      <c r="C368" t="s">
        <v>1718</v>
      </c>
      <c r="D368" t="s">
        <v>1719</v>
      </c>
      <c r="E368" t="s">
        <v>125</v>
      </c>
    </row>
    <row r="369" spans="1:5" x14ac:dyDescent="0.25">
      <c r="A369" t="s">
        <v>1747</v>
      </c>
      <c r="B369" t="s">
        <v>1750</v>
      </c>
      <c r="C369" t="s">
        <v>1751</v>
      </c>
      <c r="D369" t="s">
        <v>1752</v>
      </c>
      <c r="E369" t="s">
        <v>247</v>
      </c>
    </row>
    <row r="370" spans="1:5" x14ac:dyDescent="0.25">
      <c r="A370" t="s">
        <v>1726</v>
      </c>
      <c r="B370" t="s">
        <v>1730</v>
      </c>
      <c r="C370" t="s">
        <v>1731</v>
      </c>
      <c r="D370" t="s">
        <v>790</v>
      </c>
      <c r="E370" t="s">
        <v>125</v>
      </c>
    </row>
    <row r="371" spans="1:5" x14ac:dyDescent="0.25">
      <c r="A371" t="s">
        <v>462</v>
      </c>
      <c r="B371" t="s">
        <v>470</v>
      </c>
      <c r="C371" t="s">
        <v>471</v>
      </c>
      <c r="D371" t="s">
        <v>149</v>
      </c>
      <c r="E371" t="s">
        <v>125</v>
      </c>
    </row>
    <row r="372" spans="1:5" x14ac:dyDescent="0.25">
      <c r="A372" t="s">
        <v>1671</v>
      </c>
      <c r="B372" t="s">
        <v>470</v>
      </c>
      <c r="C372" t="s">
        <v>471</v>
      </c>
      <c r="D372" t="s">
        <v>149</v>
      </c>
      <c r="E372" t="s">
        <v>125</v>
      </c>
    </row>
    <row r="373" spans="1:5" x14ac:dyDescent="0.25">
      <c r="A373" t="s">
        <v>1679</v>
      </c>
      <c r="B373" t="s">
        <v>1683</v>
      </c>
      <c r="C373" t="s">
        <v>1684</v>
      </c>
      <c r="D373" t="s">
        <v>149</v>
      </c>
      <c r="E373" t="s">
        <v>125</v>
      </c>
    </row>
    <row r="374" spans="1:5" x14ac:dyDescent="0.25">
      <c r="A374" t="s">
        <v>1777</v>
      </c>
      <c r="B374" t="s">
        <v>1781</v>
      </c>
      <c r="C374" t="s">
        <v>1782</v>
      </c>
      <c r="D374" t="s">
        <v>1783</v>
      </c>
      <c r="E374" t="s">
        <v>125</v>
      </c>
    </row>
    <row r="375" spans="1:5" x14ac:dyDescent="0.25">
      <c r="A375" t="s">
        <v>1791</v>
      </c>
      <c r="B375" t="s">
        <v>1795</v>
      </c>
      <c r="C375" t="s">
        <v>1796</v>
      </c>
      <c r="D375" t="s">
        <v>1797</v>
      </c>
      <c r="E375" t="s">
        <v>125</v>
      </c>
    </row>
    <row r="376" spans="1:5" x14ac:dyDescent="0.25">
      <c r="A376" t="s">
        <v>1804</v>
      </c>
      <c r="B376" t="s">
        <v>1808</v>
      </c>
      <c r="C376" t="s">
        <v>1809</v>
      </c>
      <c r="D376" t="s">
        <v>1783</v>
      </c>
      <c r="E376" t="s">
        <v>125</v>
      </c>
    </row>
    <row r="377" spans="1:5" x14ac:dyDescent="0.25">
      <c r="A377" t="s">
        <v>1816</v>
      </c>
      <c r="B377" t="s">
        <v>1820</v>
      </c>
      <c r="C377" t="s">
        <v>1821</v>
      </c>
      <c r="D377" t="s">
        <v>1822</v>
      </c>
      <c r="E377" t="s">
        <v>125</v>
      </c>
    </row>
    <row r="378" spans="1:5" x14ac:dyDescent="0.25">
      <c r="A378" t="s">
        <v>1849</v>
      </c>
      <c r="B378" t="s">
        <v>1852</v>
      </c>
      <c r="C378" t="s">
        <v>529</v>
      </c>
      <c r="D378" t="s">
        <v>530</v>
      </c>
      <c r="E378" t="s">
        <v>247</v>
      </c>
    </row>
    <row r="379" spans="1:5" x14ac:dyDescent="0.25">
      <c r="A379" t="s">
        <v>1829</v>
      </c>
      <c r="B379" t="s">
        <v>1832</v>
      </c>
      <c r="C379" t="s">
        <v>1761</v>
      </c>
      <c r="D379" t="s">
        <v>1833</v>
      </c>
      <c r="E379" t="s">
        <v>125</v>
      </c>
    </row>
    <row r="380" spans="1:5" x14ac:dyDescent="0.25">
      <c r="A380" t="s">
        <v>1856</v>
      </c>
      <c r="B380" t="s">
        <v>1859</v>
      </c>
      <c r="C380" t="s">
        <v>1860</v>
      </c>
      <c r="D380" t="s">
        <v>1861</v>
      </c>
      <c r="E380" t="s">
        <v>125</v>
      </c>
    </row>
    <row r="381" spans="1:5" x14ac:dyDescent="0.25">
      <c r="A381" t="s">
        <v>1837</v>
      </c>
      <c r="B381" t="s">
        <v>1841</v>
      </c>
      <c r="C381" t="s">
        <v>1842</v>
      </c>
      <c r="D381" t="s">
        <v>1843</v>
      </c>
      <c r="E381" t="s">
        <v>125</v>
      </c>
    </row>
    <row r="382" spans="1:5" x14ac:dyDescent="0.25">
      <c r="A382" t="s">
        <v>1766</v>
      </c>
      <c r="B382" t="s">
        <v>1772</v>
      </c>
      <c r="C382" t="s">
        <v>1773</v>
      </c>
      <c r="D382" t="s">
        <v>1774</v>
      </c>
      <c r="E382" t="s">
        <v>125</v>
      </c>
    </row>
    <row r="383" spans="1:5" x14ac:dyDescent="0.25">
      <c r="A383" t="s">
        <v>4301</v>
      </c>
      <c r="B383" t="s">
        <v>4311</v>
      </c>
      <c r="C383" t="s">
        <v>4312</v>
      </c>
      <c r="D383" t="s">
        <v>530</v>
      </c>
      <c r="E383" t="s">
        <v>125</v>
      </c>
    </row>
    <row r="384" spans="1:5" x14ac:dyDescent="0.25">
      <c r="A384" t="s">
        <v>5048</v>
      </c>
      <c r="B384" t="s">
        <v>4311</v>
      </c>
      <c r="C384" t="s">
        <v>4312</v>
      </c>
      <c r="D384" t="s">
        <v>530</v>
      </c>
      <c r="E384" t="s">
        <v>125</v>
      </c>
    </row>
    <row r="385" spans="1:5" x14ac:dyDescent="0.25">
      <c r="A385" t="s">
        <v>4317</v>
      </c>
      <c r="B385" t="s">
        <v>4321</v>
      </c>
      <c r="C385" t="s">
        <v>4322</v>
      </c>
      <c r="D385" t="s">
        <v>4323</v>
      </c>
      <c r="E385" t="s">
        <v>125</v>
      </c>
    </row>
    <row r="386" spans="1:5" x14ac:dyDescent="0.25">
      <c r="A386" t="s">
        <v>4331</v>
      </c>
      <c r="B386" t="s">
        <v>4334</v>
      </c>
      <c r="C386" t="s">
        <v>4335</v>
      </c>
      <c r="D386" t="s">
        <v>530</v>
      </c>
      <c r="E386" t="s">
        <v>247</v>
      </c>
    </row>
    <row r="387" spans="1:5" x14ac:dyDescent="0.25">
      <c r="A387" t="s">
        <v>2284</v>
      </c>
      <c r="B387" t="s">
        <v>2289</v>
      </c>
      <c r="C387" t="s">
        <v>2290</v>
      </c>
      <c r="D387" t="s">
        <v>149</v>
      </c>
      <c r="E387" t="s">
        <v>125</v>
      </c>
    </row>
    <row r="388" spans="1:5" x14ac:dyDescent="0.25">
      <c r="A388" t="s">
        <v>4338</v>
      </c>
      <c r="B388" t="s">
        <v>4343</v>
      </c>
      <c r="C388" t="s">
        <v>4344</v>
      </c>
      <c r="D388" t="s">
        <v>4345</v>
      </c>
      <c r="E388" t="s">
        <v>125</v>
      </c>
    </row>
    <row r="389" spans="1:5" x14ac:dyDescent="0.25">
      <c r="A389" t="s">
        <v>4352</v>
      </c>
      <c r="B389" t="s">
        <v>4356</v>
      </c>
      <c r="C389" t="s">
        <v>4357</v>
      </c>
      <c r="D389" t="s">
        <v>4358</v>
      </c>
      <c r="E389" t="s">
        <v>125</v>
      </c>
    </row>
    <row r="390" spans="1:5" x14ac:dyDescent="0.25">
      <c r="A390" t="s">
        <v>4584</v>
      </c>
      <c r="B390" t="s">
        <v>4593</v>
      </c>
      <c r="C390" t="s">
        <v>4594</v>
      </c>
      <c r="D390" t="s">
        <v>2037</v>
      </c>
      <c r="E390" t="s">
        <v>125</v>
      </c>
    </row>
    <row r="391" spans="1:5" x14ac:dyDescent="0.25">
      <c r="A391" t="s">
        <v>4599</v>
      </c>
      <c r="B391" t="s">
        <v>4603</v>
      </c>
      <c r="C391" t="s">
        <v>4604</v>
      </c>
      <c r="D391" t="s">
        <v>4605</v>
      </c>
      <c r="E391" t="s">
        <v>125</v>
      </c>
    </row>
    <row r="392" spans="1:5" x14ac:dyDescent="0.25">
      <c r="A392" t="s">
        <v>4135</v>
      </c>
      <c r="B392" t="s">
        <v>4138</v>
      </c>
      <c r="C392" t="s">
        <v>4139</v>
      </c>
      <c r="D392" t="s">
        <v>2037</v>
      </c>
      <c r="E392" t="s">
        <v>125</v>
      </c>
    </row>
    <row r="393" spans="1:5" x14ac:dyDescent="0.25">
      <c r="A393" t="s">
        <v>4366</v>
      </c>
      <c r="B393" t="s">
        <v>4369</v>
      </c>
      <c r="C393" t="s">
        <v>4370</v>
      </c>
      <c r="D393" t="s">
        <v>2037</v>
      </c>
      <c r="E393" t="s">
        <v>125</v>
      </c>
    </row>
    <row r="394" spans="1:5" x14ac:dyDescent="0.25">
      <c r="A394" t="s">
        <v>4376</v>
      </c>
      <c r="B394" t="s">
        <v>4380</v>
      </c>
      <c r="C394" t="s">
        <v>4381</v>
      </c>
      <c r="D394" t="s">
        <v>3499</v>
      </c>
      <c r="E394" t="s">
        <v>125</v>
      </c>
    </row>
    <row r="395" spans="1:5" x14ac:dyDescent="0.25">
      <c r="A395" t="s">
        <v>4484</v>
      </c>
      <c r="B395" t="s">
        <v>4380</v>
      </c>
      <c r="C395" t="s">
        <v>4381</v>
      </c>
      <c r="D395" t="s">
        <v>3499</v>
      </c>
      <c r="E395" t="s">
        <v>125</v>
      </c>
    </row>
    <row r="396" spans="1:5" x14ac:dyDescent="0.25">
      <c r="A396" t="s">
        <v>222</v>
      </c>
      <c r="B396" t="s">
        <v>226</v>
      </c>
      <c r="C396" t="s">
        <v>227</v>
      </c>
      <c r="D396" t="s">
        <v>228</v>
      </c>
      <c r="E396" t="s">
        <v>125</v>
      </c>
    </row>
    <row r="397" spans="1:5" x14ac:dyDescent="0.25">
      <c r="A397" t="s">
        <v>435</v>
      </c>
      <c r="B397" t="s">
        <v>226</v>
      </c>
      <c r="C397" t="s">
        <v>227</v>
      </c>
      <c r="D397" t="s">
        <v>228</v>
      </c>
      <c r="E397" t="s">
        <v>125</v>
      </c>
    </row>
    <row r="398" spans="1:5" x14ac:dyDescent="0.25">
      <c r="A398" t="s">
        <v>499</v>
      </c>
      <c r="B398" t="s">
        <v>226</v>
      </c>
      <c r="C398" t="s">
        <v>227</v>
      </c>
      <c r="D398" t="s">
        <v>228</v>
      </c>
      <c r="E398" t="s">
        <v>125</v>
      </c>
    </row>
    <row r="399" spans="1:5" x14ac:dyDescent="0.25">
      <c r="A399" t="s">
        <v>4218</v>
      </c>
      <c r="B399" t="s">
        <v>226</v>
      </c>
      <c r="C399" t="s">
        <v>227</v>
      </c>
      <c r="D399" t="s">
        <v>228</v>
      </c>
      <c r="E399" t="s">
        <v>125</v>
      </c>
    </row>
    <row r="400" spans="1:5" x14ac:dyDescent="0.25">
      <c r="A400" t="s">
        <v>4458</v>
      </c>
      <c r="B400" t="s">
        <v>226</v>
      </c>
      <c r="C400" t="s">
        <v>227</v>
      </c>
      <c r="D400" t="s">
        <v>228</v>
      </c>
      <c r="E400" t="s">
        <v>125</v>
      </c>
    </row>
    <row r="401" spans="1:5" x14ac:dyDescent="0.25">
      <c r="A401" t="s">
        <v>4490</v>
      </c>
      <c r="B401" t="s">
        <v>226</v>
      </c>
      <c r="C401" t="s">
        <v>227</v>
      </c>
      <c r="D401" t="s">
        <v>228</v>
      </c>
      <c r="E401" t="s">
        <v>125</v>
      </c>
    </row>
    <row r="402" spans="1:5" x14ac:dyDescent="0.25">
      <c r="A402" t="s">
        <v>4560</v>
      </c>
      <c r="B402" t="s">
        <v>226</v>
      </c>
      <c r="C402" t="s">
        <v>227</v>
      </c>
      <c r="D402" t="s">
        <v>228</v>
      </c>
      <c r="E402" t="s">
        <v>125</v>
      </c>
    </row>
    <row r="403" spans="1:5" x14ac:dyDescent="0.25">
      <c r="A403" t="s">
        <v>4794</v>
      </c>
      <c r="B403" t="s">
        <v>226</v>
      </c>
      <c r="C403" t="s">
        <v>227</v>
      </c>
      <c r="D403" t="s">
        <v>228</v>
      </c>
      <c r="E403" t="s">
        <v>125</v>
      </c>
    </row>
    <row r="404" spans="1:5" x14ac:dyDescent="0.25">
      <c r="A404" t="s">
        <v>4975</v>
      </c>
      <c r="B404" t="s">
        <v>226</v>
      </c>
      <c r="C404" t="s">
        <v>227</v>
      </c>
      <c r="D404" t="s">
        <v>228</v>
      </c>
      <c r="E404" t="s">
        <v>125</v>
      </c>
    </row>
    <row r="405" spans="1:5" x14ac:dyDescent="0.25">
      <c r="A405" t="s">
        <v>4995</v>
      </c>
      <c r="B405" t="s">
        <v>226</v>
      </c>
      <c r="C405" t="s">
        <v>227</v>
      </c>
      <c r="D405" t="s">
        <v>228</v>
      </c>
      <c r="E405" t="s">
        <v>125</v>
      </c>
    </row>
    <row r="406" spans="1:5" x14ac:dyDescent="0.25">
      <c r="A406" t="s">
        <v>5038</v>
      </c>
      <c r="B406" t="s">
        <v>226</v>
      </c>
      <c r="C406" t="s">
        <v>227</v>
      </c>
      <c r="D406" t="s">
        <v>228</v>
      </c>
      <c r="E406" t="s">
        <v>125</v>
      </c>
    </row>
    <row r="407" spans="1:5" x14ac:dyDescent="0.25">
      <c r="A407" t="s">
        <v>4510</v>
      </c>
      <c r="B407" t="s">
        <v>4514</v>
      </c>
      <c r="C407" t="s">
        <v>4515</v>
      </c>
      <c r="D407" t="s">
        <v>4516</v>
      </c>
      <c r="E407" t="s">
        <v>125</v>
      </c>
    </row>
    <row r="408" spans="1:5" x14ac:dyDescent="0.25">
      <c r="A408" t="s">
        <v>287</v>
      </c>
      <c r="B408" t="s">
        <v>291</v>
      </c>
      <c r="C408" t="s">
        <v>292</v>
      </c>
      <c r="D408" t="s">
        <v>293</v>
      </c>
      <c r="E408" t="s">
        <v>125</v>
      </c>
    </row>
    <row r="409" spans="1:5" x14ac:dyDescent="0.25">
      <c r="A409" t="s">
        <v>4506</v>
      </c>
      <c r="B409" t="s">
        <v>291</v>
      </c>
      <c r="C409" t="s">
        <v>292</v>
      </c>
      <c r="D409" t="s">
        <v>293</v>
      </c>
      <c r="E409" t="s">
        <v>125</v>
      </c>
    </row>
    <row r="410" spans="1:5" x14ac:dyDescent="0.25">
      <c r="A410" t="s">
        <v>2211</v>
      </c>
      <c r="B410" t="s">
        <v>2221</v>
      </c>
      <c r="C410" t="s">
        <v>2222</v>
      </c>
      <c r="D410" t="s">
        <v>2223</v>
      </c>
      <c r="E410" t="s">
        <v>125</v>
      </c>
    </row>
    <row r="411" spans="1:5" x14ac:dyDescent="0.25">
      <c r="A411" t="s">
        <v>4575</v>
      </c>
      <c r="B411" t="s">
        <v>2221</v>
      </c>
      <c r="C411" t="s">
        <v>2222</v>
      </c>
      <c r="D411" t="s">
        <v>2223</v>
      </c>
      <c r="E411" t="s">
        <v>125</v>
      </c>
    </row>
    <row r="412" spans="1:5" x14ac:dyDescent="0.25">
      <c r="A412" t="s">
        <v>390</v>
      </c>
      <c r="B412" t="s">
        <v>394</v>
      </c>
      <c r="C412" t="s">
        <v>395</v>
      </c>
      <c r="D412" t="s">
        <v>396</v>
      </c>
      <c r="E412" t="s">
        <v>125</v>
      </c>
    </row>
    <row r="413" spans="1:5" x14ac:dyDescent="0.25">
      <c r="A413" t="s">
        <v>4528</v>
      </c>
      <c r="B413" t="s">
        <v>4532</v>
      </c>
      <c r="C413" t="s">
        <v>4533</v>
      </c>
      <c r="D413" t="s">
        <v>4534</v>
      </c>
      <c r="E413" t="s">
        <v>125</v>
      </c>
    </row>
    <row r="414" spans="1:5" x14ac:dyDescent="0.25">
      <c r="A414" t="s">
        <v>4521</v>
      </c>
      <c r="B414" t="s">
        <v>4523</v>
      </c>
      <c r="C414" t="s">
        <v>4524</v>
      </c>
      <c r="D414" t="s">
        <v>530</v>
      </c>
      <c r="E414" t="s">
        <v>125</v>
      </c>
    </row>
    <row r="415" spans="1:5" x14ac:dyDescent="0.25">
      <c r="A415" t="s">
        <v>4992</v>
      </c>
      <c r="B415" t="s">
        <v>4523</v>
      </c>
      <c r="C415" t="s">
        <v>4524</v>
      </c>
      <c r="D415" t="s">
        <v>530</v>
      </c>
      <c r="E415" t="s">
        <v>125</v>
      </c>
    </row>
    <row r="416" spans="1:5" x14ac:dyDescent="0.25">
      <c r="A416" t="s">
        <v>371</v>
      </c>
      <c r="B416" t="s">
        <v>379</v>
      </c>
      <c r="C416" t="s">
        <v>380</v>
      </c>
      <c r="D416" t="s">
        <v>381</v>
      </c>
      <c r="E416" t="s">
        <v>125</v>
      </c>
    </row>
    <row r="417" spans="1:5" x14ac:dyDescent="0.25">
      <c r="A417" t="s">
        <v>138</v>
      </c>
      <c r="B417" t="s">
        <v>147</v>
      </c>
      <c r="C417" t="s">
        <v>148</v>
      </c>
      <c r="D417" t="s">
        <v>149</v>
      </c>
      <c r="E417" t="s">
        <v>125</v>
      </c>
    </row>
    <row r="418" spans="1:5" x14ac:dyDescent="0.25">
      <c r="A418" t="s">
        <v>426</v>
      </c>
      <c r="B418" t="s">
        <v>147</v>
      </c>
      <c r="C418" t="s">
        <v>148</v>
      </c>
      <c r="D418" t="s">
        <v>149</v>
      </c>
      <c r="E418" t="s">
        <v>125</v>
      </c>
    </row>
    <row r="419" spans="1:5" x14ac:dyDescent="0.25">
      <c r="A419" t="s">
        <v>4569</v>
      </c>
      <c r="B419" t="s">
        <v>147</v>
      </c>
      <c r="C419" t="s">
        <v>148</v>
      </c>
      <c r="D419" t="s">
        <v>149</v>
      </c>
      <c r="E419" t="s">
        <v>125</v>
      </c>
    </row>
    <row r="420" spans="1:5" x14ac:dyDescent="0.25">
      <c r="A420" t="s">
        <v>5077</v>
      </c>
      <c r="B420" t="s">
        <v>147</v>
      </c>
      <c r="C420" t="s">
        <v>148</v>
      </c>
      <c r="D420" t="s">
        <v>149</v>
      </c>
      <c r="E420" t="s">
        <v>125</v>
      </c>
    </row>
    <row r="421" spans="1:5" x14ac:dyDescent="0.25">
      <c r="A421" t="s">
        <v>2226</v>
      </c>
      <c r="B421" t="s">
        <v>2228</v>
      </c>
      <c r="C421" t="s">
        <v>1139</v>
      </c>
      <c r="D421" t="s">
        <v>530</v>
      </c>
      <c r="E421" t="s">
        <v>247</v>
      </c>
    </row>
    <row r="422" spans="1:5" x14ac:dyDescent="0.25">
      <c r="A422" t="s">
        <v>361</v>
      </c>
      <c r="B422" t="s">
        <v>365</v>
      </c>
      <c r="C422" t="s">
        <v>366</v>
      </c>
      <c r="D422" t="s">
        <v>367</v>
      </c>
      <c r="E422" t="s">
        <v>125</v>
      </c>
    </row>
    <row r="423" spans="1:5" x14ac:dyDescent="0.25">
      <c r="A423" t="s">
        <v>418</v>
      </c>
      <c r="B423" t="s">
        <v>365</v>
      </c>
      <c r="C423" t="s">
        <v>366</v>
      </c>
      <c r="D423" t="s">
        <v>367</v>
      </c>
      <c r="E423" t="s">
        <v>125</v>
      </c>
    </row>
    <row r="424" spans="1:5" x14ac:dyDescent="0.25">
      <c r="A424" t="s">
        <v>4387</v>
      </c>
      <c r="B424" t="s">
        <v>365</v>
      </c>
      <c r="C424" t="s">
        <v>366</v>
      </c>
      <c r="D424" t="s">
        <v>367</v>
      </c>
      <c r="E424" t="s">
        <v>125</v>
      </c>
    </row>
    <row r="425" spans="1:5" x14ac:dyDescent="0.25">
      <c r="A425" t="s">
        <v>4537</v>
      </c>
      <c r="B425" t="s">
        <v>365</v>
      </c>
      <c r="C425" t="s">
        <v>366</v>
      </c>
      <c r="D425" t="s">
        <v>367</v>
      </c>
      <c r="E425" t="s">
        <v>125</v>
      </c>
    </row>
    <row r="426" spans="1:5" x14ac:dyDescent="0.25">
      <c r="A426" t="s">
        <v>4582</v>
      </c>
      <c r="B426" t="s">
        <v>365</v>
      </c>
      <c r="C426" t="s">
        <v>366</v>
      </c>
      <c r="D426" t="s">
        <v>367</v>
      </c>
      <c r="E426" t="s">
        <v>125</v>
      </c>
    </row>
    <row r="427" spans="1:5" x14ac:dyDescent="0.25">
      <c r="A427" t="s">
        <v>4986</v>
      </c>
      <c r="B427" t="s">
        <v>365</v>
      </c>
      <c r="C427" t="s">
        <v>366</v>
      </c>
      <c r="D427" t="s">
        <v>367</v>
      </c>
      <c r="E427" t="s">
        <v>125</v>
      </c>
    </row>
    <row r="428" spans="1:5" x14ac:dyDescent="0.25">
      <c r="A428" t="s">
        <v>404</v>
      </c>
      <c r="B428" t="s">
        <v>408</v>
      </c>
      <c r="C428" t="s">
        <v>409</v>
      </c>
      <c r="D428" t="s">
        <v>410</v>
      </c>
      <c r="E428" t="s">
        <v>125</v>
      </c>
    </row>
    <row r="429" spans="1:5" x14ac:dyDescent="0.25">
      <c r="A429" t="s">
        <v>492</v>
      </c>
      <c r="B429" t="s">
        <v>408</v>
      </c>
      <c r="C429" t="s">
        <v>409</v>
      </c>
      <c r="D429" t="s">
        <v>410</v>
      </c>
      <c r="E429" t="s">
        <v>125</v>
      </c>
    </row>
    <row r="430" spans="1:5" x14ac:dyDescent="0.25">
      <c r="A430" t="s">
        <v>4645</v>
      </c>
      <c r="B430" t="s">
        <v>4647</v>
      </c>
      <c r="C430" t="s">
        <v>148</v>
      </c>
      <c r="D430" t="s">
        <v>149</v>
      </c>
      <c r="E430" t="s">
        <v>125</v>
      </c>
    </row>
    <row r="431" spans="1:5" x14ac:dyDescent="0.25">
      <c r="A431" t="s">
        <v>4607</v>
      </c>
      <c r="B431" t="s">
        <v>4621</v>
      </c>
      <c r="C431" t="s">
        <v>4622</v>
      </c>
      <c r="D431" t="s">
        <v>4623</v>
      </c>
      <c r="E431" t="s">
        <v>125</v>
      </c>
    </row>
    <row r="432" spans="1:5" x14ac:dyDescent="0.25">
      <c r="A432" t="s">
        <v>4694</v>
      </c>
      <c r="B432" t="s">
        <v>4697</v>
      </c>
      <c r="C432" t="s">
        <v>4698</v>
      </c>
      <c r="D432" t="s">
        <v>3204</v>
      </c>
      <c r="E432" t="s">
        <v>247</v>
      </c>
    </row>
    <row r="433" spans="1:5" x14ac:dyDescent="0.25">
      <c r="A433" t="s">
        <v>4655</v>
      </c>
      <c r="B433" t="s">
        <v>4659</v>
      </c>
      <c r="C433" t="s">
        <v>4660</v>
      </c>
      <c r="D433" t="s">
        <v>1049</v>
      </c>
      <c r="E433" t="s">
        <v>125</v>
      </c>
    </row>
    <row r="434" spans="1:5" x14ac:dyDescent="0.25">
      <c r="A434" t="s">
        <v>4632</v>
      </c>
      <c r="B434" t="s">
        <v>4637</v>
      </c>
      <c r="C434" t="s">
        <v>4638</v>
      </c>
      <c r="D434" t="s">
        <v>2142</v>
      </c>
      <c r="E434" t="s">
        <v>125</v>
      </c>
    </row>
    <row r="435" spans="1:5" x14ac:dyDescent="0.25">
      <c r="A435" t="s">
        <v>4664</v>
      </c>
      <c r="B435" t="s">
        <v>4666</v>
      </c>
      <c r="C435" t="s">
        <v>2614</v>
      </c>
      <c r="D435" t="s">
        <v>530</v>
      </c>
      <c r="E435" t="s">
        <v>247</v>
      </c>
    </row>
    <row r="436" spans="1:5" x14ac:dyDescent="0.25">
      <c r="A436" t="s">
        <v>4672</v>
      </c>
      <c r="B436" t="s">
        <v>4676</v>
      </c>
      <c r="C436" t="s">
        <v>4677</v>
      </c>
      <c r="D436" t="s">
        <v>149</v>
      </c>
      <c r="E436" t="s">
        <v>125</v>
      </c>
    </row>
    <row r="437" spans="1:5" x14ac:dyDescent="0.25">
      <c r="A437" t="s">
        <v>4684</v>
      </c>
      <c r="B437" t="s">
        <v>4688</v>
      </c>
      <c r="C437" t="s">
        <v>4689</v>
      </c>
      <c r="D437" t="s">
        <v>4690</v>
      </c>
      <c r="E437" t="s">
        <v>125</v>
      </c>
    </row>
    <row r="438" spans="1:5" x14ac:dyDescent="0.25">
      <c r="A438" t="s">
        <v>4256</v>
      </c>
      <c r="B438" t="s">
        <v>4260</v>
      </c>
      <c r="C438" t="s">
        <v>4261</v>
      </c>
      <c r="D438" t="s">
        <v>107</v>
      </c>
      <c r="E438" t="s">
        <v>125</v>
      </c>
    </row>
    <row r="439" spans="1:5" x14ac:dyDescent="0.25">
      <c r="A439" t="s">
        <v>4269</v>
      </c>
      <c r="B439" t="s">
        <v>4273</v>
      </c>
      <c r="C439" t="s">
        <v>4274</v>
      </c>
      <c r="D439" t="s">
        <v>107</v>
      </c>
      <c r="E439" t="s">
        <v>125</v>
      </c>
    </row>
    <row r="440" spans="1:5" x14ac:dyDescent="0.25">
      <c r="A440" t="s">
        <v>4171</v>
      </c>
      <c r="B440" t="s">
        <v>4173</v>
      </c>
      <c r="C440" t="s">
        <v>2870</v>
      </c>
      <c r="D440" t="s">
        <v>1292</v>
      </c>
      <c r="E440" t="s">
        <v>125</v>
      </c>
    </row>
    <row r="441" spans="1:5" x14ac:dyDescent="0.25">
      <c r="A441" t="s">
        <v>1868</v>
      </c>
      <c r="B441" t="s">
        <v>1871</v>
      </c>
      <c r="C441" t="s">
        <v>1872</v>
      </c>
      <c r="D441" t="s">
        <v>837</v>
      </c>
      <c r="E441" t="s">
        <v>247</v>
      </c>
    </row>
    <row r="442" spans="1:5" x14ac:dyDescent="0.25">
      <c r="A442" t="s">
        <v>4543</v>
      </c>
      <c r="B442" t="s">
        <v>1871</v>
      </c>
      <c r="C442" t="s">
        <v>1872</v>
      </c>
      <c r="D442" t="s">
        <v>837</v>
      </c>
      <c r="E442" t="s">
        <v>247</v>
      </c>
    </row>
    <row r="443" spans="1:5" x14ac:dyDescent="0.25">
      <c r="A443" t="s">
        <v>4053</v>
      </c>
      <c r="B443" t="s">
        <v>4063</v>
      </c>
      <c r="C443" t="s">
        <v>4064</v>
      </c>
      <c r="D443" t="s">
        <v>837</v>
      </c>
      <c r="E443" t="s">
        <v>247</v>
      </c>
    </row>
    <row r="444" spans="1:5" x14ac:dyDescent="0.25">
      <c r="A444" t="s">
        <v>4556</v>
      </c>
      <c r="B444" t="s">
        <v>4063</v>
      </c>
      <c r="C444" t="s">
        <v>4064</v>
      </c>
      <c r="D444" t="s">
        <v>837</v>
      </c>
      <c r="E444" t="s">
        <v>247</v>
      </c>
    </row>
    <row r="445" spans="1:5" x14ac:dyDescent="0.25">
      <c r="A445" t="s">
        <v>4069</v>
      </c>
      <c r="B445" t="s">
        <v>4072</v>
      </c>
      <c r="C445" t="s">
        <v>4073</v>
      </c>
      <c r="D445" t="s">
        <v>837</v>
      </c>
      <c r="E445" t="s">
        <v>125</v>
      </c>
    </row>
    <row r="446" spans="1:5" x14ac:dyDescent="0.25">
      <c r="A446" t="s">
        <v>1040</v>
      </c>
      <c r="B446" t="s">
        <v>1047</v>
      </c>
      <c r="C446" t="s">
        <v>1048</v>
      </c>
      <c r="D446" t="s">
        <v>1049</v>
      </c>
      <c r="E446" t="s">
        <v>247</v>
      </c>
    </row>
    <row r="447" spans="1:5" x14ac:dyDescent="0.25">
      <c r="A447" t="s">
        <v>2232</v>
      </c>
      <c r="B447" t="s">
        <v>1047</v>
      </c>
      <c r="C447" t="s">
        <v>1048</v>
      </c>
      <c r="D447" t="s">
        <v>1049</v>
      </c>
      <c r="E447" t="s">
        <v>247</v>
      </c>
    </row>
    <row r="448" spans="1:5" x14ac:dyDescent="0.25">
      <c r="A448" t="s">
        <v>4076</v>
      </c>
      <c r="B448" t="s">
        <v>1047</v>
      </c>
      <c r="C448" t="s">
        <v>1048</v>
      </c>
      <c r="D448" t="s">
        <v>1049</v>
      </c>
      <c r="E448" t="s">
        <v>247</v>
      </c>
    </row>
    <row r="449" spans="1:5" x14ac:dyDescent="0.25">
      <c r="A449" t="s">
        <v>4079</v>
      </c>
      <c r="B449" t="s">
        <v>4081</v>
      </c>
      <c r="C449" t="s">
        <v>4082</v>
      </c>
      <c r="D449" t="s">
        <v>530</v>
      </c>
      <c r="E449" t="s">
        <v>247</v>
      </c>
    </row>
    <row r="450" spans="1:5" x14ac:dyDescent="0.25">
      <c r="A450" t="s">
        <v>4279</v>
      </c>
      <c r="B450" t="s">
        <v>4281</v>
      </c>
      <c r="C450" t="s">
        <v>4282</v>
      </c>
      <c r="D450" t="s">
        <v>530</v>
      </c>
      <c r="E450" t="s">
        <v>125</v>
      </c>
    </row>
    <row r="451" spans="1:5" x14ac:dyDescent="0.25">
      <c r="A451" t="s">
        <v>4145</v>
      </c>
      <c r="B451" t="s">
        <v>4153</v>
      </c>
      <c r="C451" t="s">
        <v>4154</v>
      </c>
      <c r="D451" t="s">
        <v>1049</v>
      </c>
      <c r="E451" t="s">
        <v>125</v>
      </c>
    </row>
    <row r="452" spans="1:5" x14ac:dyDescent="0.25">
      <c r="A452" t="s">
        <v>2238</v>
      </c>
      <c r="B452" t="s">
        <v>2240</v>
      </c>
      <c r="C452" t="s">
        <v>1489</v>
      </c>
      <c r="D452" t="s">
        <v>1490</v>
      </c>
      <c r="E452" t="s">
        <v>247</v>
      </c>
    </row>
    <row r="453" spans="1:5" x14ac:dyDescent="0.25">
      <c r="A453" t="s">
        <v>4178</v>
      </c>
      <c r="B453" t="s">
        <v>2240</v>
      </c>
      <c r="C453" t="s">
        <v>1489</v>
      </c>
      <c r="D453" t="s">
        <v>1490</v>
      </c>
      <c r="E453" t="s">
        <v>247</v>
      </c>
    </row>
    <row r="454" spans="1:5" x14ac:dyDescent="0.25">
      <c r="A454" t="s">
        <v>4242</v>
      </c>
      <c r="B454" t="s">
        <v>2240</v>
      </c>
      <c r="C454" t="s">
        <v>1489</v>
      </c>
      <c r="D454" t="s">
        <v>1490</v>
      </c>
      <c r="E454" t="s">
        <v>247</v>
      </c>
    </row>
    <row r="455" spans="1:5" x14ac:dyDescent="0.25">
      <c r="A455" t="s">
        <v>4286</v>
      </c>
      <c r="B455" t="s">
        <v>2240</v>
      </c>
      <c r="C455" t="s">
        <v>1489</v>
      </c>
      <c r="D455" t="s">
        <v>1490</v>
      </c>
      <c r="E455" t="s">
        <v>247</v>
      </c>
    </row>
    <row r="456" spans="1:5" x14ac:dyDescent="0.25">
      <c r="A456" t="s">
        <v>2245</v>
      </c>
      <c r="B456" t="s">
        <v>2249</v>
      </c>
      <c r="C456" t="s">
        <v>245</v>
      </c>
      <c r="D456" t="s">
        <v>1490</v>
      </c>
      <c r="E456" t="s">
        <v>247</v>
      </c>
    </row>
    <row r="457" spans="1:5" x14ac:dyDescent="0.25">
      <c r="A457" t="s">
        <v>4090</v>
      </c>
      <c r="B457" t="s">
        <v>4092</v>
      </c>
      <c r="C457" t="s">
        <v>380</v>
      </c>
      <c r="D457" t="s">
        <v>381</v>
      </c>
      <c r="E457" t="s">
        <v>125</v>
      </c>
    </row>
    <row r="458" spans="1:5" x14ac:dyDescent="0.25">
      <c r="A458" t="s">
        <v>3047</v>
      </c>
      <c r="B458" t="s">
        <v>3049</v>
      </c>
      <c r="C458" t="s">
        <v>148</v>
      </c>
      <c r="D458" t="s">
        <v>149</v>
      </c>
      <c r="E458" t="s">
        <v>125</v>
      </c>
    </row>
    <row r="459" spans="1:5" x14ac:dyDescent="0.25">
      <c r="A459" t="s">
        <v>4099</v>
      </c>
      <c r="B459" t="s">
        <v>3049</v>
      </c>
      <c r="C459" t="s">
        <v>148</v>
      </c>
      <c r="D459" t="s">
        <v>149</v>
      </c>
      <c r="E459" t="s">
        <v>125</v>
      </c>
    </row>
    <row r="460" spans="1:5" x14ac:dyDescent="0.25">
      <c r="A460" t="s">
        <v>4296</v>
      </c>
      <c r="B460" t="s">
        <v>3049</v>
      </c>
      <c r="C460" t="s">
        <v>148</v>
      </c>
      <c r="D460" t="s">
        <v>149</v>
      </c>
      <c r="E460" t="s">
        <v>125</v>
      </c>
    </row>
    <row r="461" spans="1:5" x14ac:dyDescent="0.25">
      <c r="A461" t="s">
        <v>2986</v>
      </c>
      <c r="B461" t="s">
        <v>2991</v>
      </c>
      <c r="C461" t="s">
        <v>2992</v>
      </c>
      <c r="D461" t="s">
        <v>2993</v>
      </c>
      <c r="E461" t="s">
        <v>125</v>
      </c>
    </row>
    <row r="462" spans="1:5" x14ac:dyDescent="0.25">
      <c r="A462" t="s">
        <v>4157</v>
      </c>
      <c r="B462" t="s">
        <v>2991</v>
      </c>
      <c r="C462" t="s">
        <v>2992</v>
      </c>
      <c r="D462" t="s">
        <v>2993</v>
      </c>
      <c r="E462" t="s">
        <v>125</v>
      </c>
    </row>
    <row r="463" spans="1:5" x14ac:dyDescent="0.25">
      <c r="A463" t="s">
        <v>4549</v>
      </c>
      <c r="B463" t="s">
        <v>2991</v>
      </c>
      <c r="C463" t="s">
        <v>2992</v>
      </c>
      <c r="D463" t="s">
        <v>2993</v>
      </c>
      <c r="E463" t="s">
        <v>125</v>
      </c>
    </row>
    <row r="464" spans="1:5" x14ac:dyDescent="0.25">
      <c r="A464" t="s">
        <v>4105</v>
      </c>
      <c r="B464" t="s">
        <v>4107</v>
      </c>
      <c r="C464" t="s">
        <v>4108</v>
      </c>
      <c r="D464" t="s">
        <v>837</v>
      </c>
      <c r="E464" t="s">
        <v>247</v>
      </c>
    </row>
    <row r="465" spans="1:5" x14ac:dyDescent="0.25">
      <c r="A465" t="s">
        <v>4167</v>
      </c>
      <c r="B465" t="s">
        <v>4107</v>
      </c>
      <c r="C465" t="s">
        <v>4108</v>
      </c>
      <c r="D465" t="s">
        <v>837</v>
      </c>
      <c r="E465" t="s">
        <v>247</v>
      </c>
    </row>
    <row r="466" spans="1:5" x14ac:dyDescent="0.25">
      <c r="A466" t="s">
        <v>4546</v>
      </c>
      <c r="B466" t="s">
        <v>4107</v>
      </c>
      <c r="C466" t="s">
        <v>4108</v>
      </c>
      <c r="D466" t="s">
        <v>837</v>
      </c>
      <c r="E466" t="s">
        <v>247</v>
      </c>
    </row>
    <row r="467" spans="1:5" x14ac:dyDescent="0.25">
      <c r="A467" t="s">
        <v>4115</v>
      </c>
      <c r="B467" t="s">
        <v>4119</v>
      </c>
      <c r="C467" t="s">
        <v>4120</v>
      </c>
      <c r="D467" t="s">
        <v>1049</v>
      </c>
      <c r="E467" t="s">
        <v>247</v>
      </c>
    </row>
    <row r="468" spans="1:5" x14ac:dyDescent="0.25">
      <c r="A468" t="s">
        <v>4122</v>
      </c>
      <c r="B468" t="s">
        <v>4126</v>
      </c>
      <c r="C468" t="s">
        <v>4127</v>
      </c>
      <c r="D468" t="s">
        <v>4128</v>
      </c>
      <c r="E468" t="s">
        <v>125</v>
      </c>
    </row>
    <row r="469" spans="1:5" x14ac:dyDescent="0.25">
      <c r="A469" t="s">
        <v>5055</v>
      </c>
      <c r="B469" t="s">
        <v>5060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EDD-6DF7-48E9-963F-6F4E376788B8}">
  <sheetPr codeName="Hoja7"/>
  <dimension ref="A1:D469"/>
  <sheetViews>
    <sheetView workbookViewId="0">
      <selection activeCell="D4" sqref="D4"/>
    </sheetView>
  </sheetViews>
  <sheetFormatPr baseColWidth="10" defaultColWidth="11.42578125" defaultRowHeight="15" x14ac:dyDescent="0.25"/>
  <cols>
    <col min="1" max="1" width="27.85546875" customWidth="1"/>
    <col min="2" max="2" width="49.140625" customWidth="1"/>
    <col min="3" max="3" width="16.140625" customWidth="1"/>
    <col min="4" max="4" width="39.85546875" customWidth="1"/>
  </cols>
  <sheetData>
    <row r="1" spans="1:4" ht="19.5" thickBot="1" x14ac:dyDescent="0.3">
      <c r="A1" s="1" t="s">
        <v>13</v>
      </c>
      <c r="B1" s="1" t="s">
        <v>14</v>
      </c>
      <c r="C1" s="1" t="s">
        <v>21</v>
      </c>
      <c r="D1" s="2" t="s">
        <v>38</v>
      </c>
    </row>
    <row r="2" spans="1:4" ht="150" x14ac:dyDescent="0.25">
      <c r="A2" s="3" t="s">
        <v>104</v>
      </c>
      <c r="B2" s="3" t="s">
        <v>105</v>
      </c>
      <c r="C2" s="3" t="s">
        <v>112</v>
      </c>
      <c r="D2" s="3" t="s">
        <v>128</v>
      </c>
    </row>
    <row r="3" spans="1:4" ht="150" x14ac:dyDescent="0.25">
      <c r="A3" s="4" t="s">
        <v>104</v>
      </c>
      <c r="B3" s="4" t="s">
        <v>105</v>
      </c>
      <c r="C3" s="4" t="s">
        <v>112</v>
      </c>
      <c r="D3" s="4" t="s">
        <v>128</v>
      </c>
    </row>
    <row r="4" spans="1:4" ht="75" x14ac:dyDescent="0.25">
      <c r="A4" s="5" t="s">
        <v>104</v>
      </c>
      <c r="B4" s="5" t="s">
        <v>157</v>
      </c>
      <c r="C4" s="5" t="s">
        <v>112</v>
      </c>
      <c r="D4" s="5" t="s">
        <v>128</v>
      </c>
    </row>
    <row r="5" spans="1:4" ht="75" x14ac:dyDescent="0.25">
      <c r="A5" s="4" t="s">
        <v>104</v>
      </c>
      <c r="B5" s="4" t="s">
        <v>157</v>
      </c>
      <c r="C5" s="4" t="s">
        <v>112</v>
      </c>
      <c r="D5" s="4" t="s">
        <v>128</v>
      </c>
    </row>
    <row r="6" spans="1:4" ht="93.75" x14ac:dyDescent="0.25">
      <c r="A6" s="5" t="s">
        <v>104</v>
      </c>
      <c r="B6" s="5" t="s">
        <v>195</v>
      </c>
      <c r="C6" s="5" t="s">
        <v>112</v>
      </c>
      <c r="D6" s="5" t="s">
        <v>128</v>
      </c>
    </row>
    <row r="7" spans="1:4" ht="150" x14ac:dyDescent="0.25">
      <c r="A7" s="4" t="s">
        <v>104</v>
      </c>
      <c r="B7" s="4" t="s">
        <v>105</v>
      </c>
      <c r="C7" s="4" t="s">
        <v>112</v>
      </c>
      <c r="D7" s="4" t="s">
        <v>128</v>
      </c>
    </row>
    <row r="8" spans="1:4" ht="75" x14ac:dyDescent="0.25">
      <c r="A8" s="5" t="s">
        <v>104</v>
      </c>
      <c r="B8" s="5" t="s">
        <v>157</v>
      </c>
      <c r="C8" s="5" t="s">
        <v>112</v>
      </c>
      <c r="D8" s="5" t="s">
        <v>128</v>
      </c>
    </row>
    <row r="9" spans="1:4" ht="75" x14ac:dyDescent="0.25">
      <c r="A9" s="4" t="s">
        <v>104</v>
      </c>
      <c r="B9" s="4" t="s">
        <v>157</v>
      </c>
      <c r="C9" s="4" t="s">
        <v>112</v>
      </c>
      <c r="D9" s="4" t="s">
        <v>128</v>
      </c>
    </row>
    <row r="10" spans="1:4" ht="75" x14ac:dyDescent="0.25">
      <c r="A10" s="5" t="s">
        <v>104</v>
      </c>
      <c r="B10" s="5" t="s">
        <v>157</v>
      </c>
      <c r="C10" s="5" t="s">
        <v>112</v>
      </c>
      <c r="D10" s="5" t="s">
        <v>128</v>
      </c>
    </row>
    <row r="11" spans="1:4" ht="93.75" x14ac:dyDescent="0.25">
      <c r="A11" s="4" t="s">
        <v>104</v>
      </c>
      <c r="B11" s="4" t="s">
        <v>195</v>
      </c>
      <c r="C11" s="4" t="s">
        <v>112</v>
      </c>
      <c r="D11" s="4" t="s">
        <v>128</v>
      </c>
    </row>
    <row r="12" spans="1:4" ht="93.75" x14ac:dyDescent="0.25">
      <c r="A12" s="5" t="s">
        <v>104</v>
      </c>
      <c r="B12" s="5" t="s">
        <v>195</v>
      </c>
      <c r="C12" s="5" t="s">
        <v>112</v>
      </c>
      <c r="D12" s="5" t="s">
        <v>128</v>
      </c>
    </row>
    <row r="13" spans="1:4" ht="93.75" x14ac:dyDescent="0.25">
      <c r="A13" s="4" t="s">
        <v>104</v>
      </c>
      <c r="B13" s="4" t="s">
        <v>195</v>
      </c>
      <c r="C13" s="4" t="s">
        <v>112</v>
      </c>
      <c r="D13" s="4" t="s">
        <v>128</v>
      </c>
    </row>
    <row r="14" spans="1:4" ht="75" x14ac:dyDescent="0.25">
      <c r="A14" s="5" t="s">
        <v>104</v>
      </c>
      <c r="B14" s="5" t="s">
        <v>299</v>
      </c>
      <c r="C14" s="5" t="s">
        <v>112</v>
      </c>
      <c r="D14" s="5" t="s">
        <v>128</v>
      </c>
    </row>
    <row r="15" spans="1:4" ht="75" x14ac:dyDescent="0.25">
      <c r="A15" s="4" t="s">
        <v>104</v>
      </c>
      <c r="B15" s="4" t="s">
        <v>299</v>
      </c>
      <c r="C15" s="4" t="s">
        <v>112</v>
      </c>
      <c r="D15" s="4" t="s">
        <v>128</v>
      </c>
    </row>
    <row r="16" spans="1:4" ht="75" x14ac:dyDescent="0.25">
      <c r="A16" s="5" t="s">
        <v>104</v>
      </c>
      <c r="B16" s="5" t="s">
        <v>299</v>
      </c>
      <c r="C16" s="5" t="s">
        <v>112</v>
      </c>
      <c r="D16" s="5" t="s">
        <v>128</v>
      </c>
    </row>
    <row r="17" spans="1:4" ht="93.75" x14ac:dyDescent="0.25">
      <c r="A17" s="4" t="s">
        <v>104</v>
      </c>
      <c r="B17" s="4" t="s">
        <v>340</v>
      </c>
      <c r="C17" s="4" t="s">
        <v>112</v>
      </c>
      <c r="D17" s="4" t="s">
        <v>128</v>
      </c>
    </row>
    <row r="18" spans="1:4" ht="93.75" x14ac:dyDescent="0.25">
      <c r="A18" s="5" t="s">
        <v>104</v>
      </c>
      <c r="B18" s="5" t="s">
        <v>340</v>
      </c>
      <c r="C18" s="5" t="s">
        <v>112</v>
      </c>
      <c r="D18" s="5" t="s">
        <v>128</v>
      </c>
    </row>
    <row r="19" spans="1:4" ht="93.75" x14ac:dyDescent="0.25">
      <c r="A19" s="4" t="s">
        <v>104</v>
      </c>
      <c r="B19" s="4" t="s">
        <v>340</v>
      </c>
      <c r="C19" s="4" t="s">
        <v>112</v>
      </c>
      <c r="D19" s="4" t="s">
        <v>128</v>
      </c>
    </row>
    <row r="20" spans="1:4" ht="93.75" x14ac:dyDescent="0.25">
      <c r="A20" s="5" t="s">
        <v>104</v>
      </c>
      <c r="B20" s="5" t="s">
        <v>372</v>
      </c>
      <c r="C20" s="5" t="s">
        <v>112</v>
      </c>
      <c r="D20" s="5" t="s">
        <v>128</v>
      </c>
    </row>
    <row r="21" spans="1:4" ht="93.75" x14ac:dyDescent="0.25">
      <c r="A21" s="4" t="s">
        <v>104</v>
      </c>
      <c r="B21" s="4" t="s">
        <v>372</v>
      </c>
      <c r="C21" s="4" t="s">
        <v>112</v>
      </c>
      <c r="D21" s="4" t="s">
        <v>128</v>
      </c>
    </row>
    <row r="22" spans="1:4" ht="93.75" x14ac:dyDescent="0.25">
      <c r="A22" s="5" t="s">
        <v>104</v>
      </c>
      <c r="B22" s="5" t="s">
        <v>372</v>
      </c>
      <c r="C22" s="5" t="s">
        <v>112</v>
      </c>
      <c r="D22" s="5" t="s">
        <v>128</v>
      </c>
    </row>
    <row r="23" spans="1:4" ht="93.75" x14ac:dyDescent="0.25">
      <c r="A23" s="4" t="s">
        <v>104</v>
      </c>
      <c r="B23" s="4" t="s">
        <v>372</v>
      </c>
      <c r="C23" s="4" t="s">
        <v>112</v>
      </c>
      <c r="D23" s="4" t="s">
        <v>128</v>
      </c>
    </row>
    <row r="24" spans="1:4" ht="93.75" x14ac:dyDescent="0.25">
      <c r="A24" s="5" t="s">
        <v>104</v>
      </c>
      <c r="B24" s="5" t="s">
        <v>372</v>
      </c>
      <c r="C24" s="5" t="s">
        <v>112</v>
      </c>
      <c r="D24" s="5" t="s">
        <v>128</v>
      </c>
    </row>
    <row r="25" spans="1:4" ht="93.75" x14ac:dyDescent="0.25">
      <c r="A25" s="4" t="s">
        <v>104</v>
      </c>
      <c r="B25" s="4" t="s">
        <v>372</v>
      </c>
      <c r="C25" s="4" t="s">
        <v>112</v>
      </c>
      <c r="D25" s="4" t="s">
        <v>128</v>
      </c>
    </row>
    <row r="26" spans="1:4" ht="93.75" x14ac:dyDescent="0.25">
      <c r="A26" s="5" t="s">
        <v>104</v>
      </c>
      <c r="B26" s="5" t="s">
        <v>372</v>
      </c>
      <c r="C26" s="5" t="s">
        <v>112</v>
      </c>
      <c r="D26" s="5" t="s">
        <v>128</v>
      </c>
    </row>
    <row r="27" spans="1:4" ht="93.75" x14ac:dyDescent="0.25">
      <c r="A27" s="4" t="s">
        <v>104</v>
      </c>
      <c r="B27" s="4" t="s">
        <v>372</v>
      </c>
      <c r="C27" s="4" t="s">
        <v>112</v>
      </c>
      <c r="D27" s="4" t="s">
        <v>128</v>
      </c>
    </row>
    <row r="28" spans="1:4" ht="93.75" x14ac:dyDescent="0.25">
      <c r="A28" s="5" t="s">
        <v>104</v>
      </c>
      <c r="B28" s="5" t="s">
        <v>372</v>
      </c>
      <c r="C28" s="5" t="s">
        <v>112</v>
      </c>
      <c r="D28" s="5" t="s">
        <v>128</v>
      </c>
    </row>
    <row r="29" spans="1:4" ht="75" x14ac:dyDescent="0.25">
      <c r="A29" s="4" t="s">
        <v>104</v>
      </c>
      <c r="B29" s="4" t="s">
        <v>483</v>
      </c>
      <c r="C29" s="4" t="s">
        <v>112</v>
      </c>
      <c r="D29" s="4" t="s">
        <v>128</v>
      </c>
    </row>
    <row r="30" spans="1:4" ht="75" x14ac:dyDescent="0.25">
      <c r="A30" s="5" t="s">
        <v>104</v>
      </c>
      <c r="B30" s="5" t="s">
        <v>483</v>
      </c>
      <c r="C30" s="5" t="s">
        <v>112</v>
      </c>
      <c r="D30" s="5" t="s">
        <v>128</v>
      </c>
    </row>
    <row r="31" spans="1:4" ht="75" x14ac:dyDescent="0.25">
      <c r="A31" s="4" t="s">
        <v>104</v>
      </c>
      <c r="B31" s="4" t="s">
        <v>483</v>
      </c>
      <c r="C31" s="4" t="s">
        <v>112</v>
      </c>
      <c r="D31" s="4" t="s">
        <v>128</v>
      </c>
    </row>
    <row r="32" spans="1:4" ht="75" x14ac:dyDescent="0.25">
      <c r="A32" s="5" t="s">
        <v>104</v>
      </c>
      <c r="B32" s="5" t="s">
        <v>483</v>
      </c>
      <c r="C32" s="5" t="s">
        <v>112</v>
      </c>
      <c r="D32" s="5" t="s">
        <v>128</v>
      </c>
    </row>
    <row r="33" spans="1:4" ht="93.75" x14ac:dyDescent="0.25">
      <c r="A33" s="4" t="s">
        <v>104</v>
      </c>
      <c r="B33" s="4" t="s">
        <v>522</v>
      </c>
      <c r="C33" s="4" t="s">
        <v>112</v>
      </c>
      <c r="D33" s="4" t="s">
        <v>128</v>
      </c>
    </row>
    <row r="34" spans="1:4" ht="93.75" x14ac:dyDescent="0.25">
      <c r="A34" s="5" t="s">
        <v>104</v>
      </c>
      <c r="B34" s="5" t="s">
        <v>522</v>
      </c>
      <c r="C34" s="5" t="s">
        <v>112</v>
      </c>
      <c r="D34" s="5" t="s">
        <v>128</v>
      </c>
    </row>
    <row r="35" spans="1:4" ht="93.75" x14ac:dyDescent="0.25">
      <c r="A35" s="4" t="s">
        <v>104</v>
      </c>
      <c r="B35" s="4" t="s">
        <v>522</v>
      </c>
      <c r="C35" s="4" t="s">
        <v>112</v>
      </c>
      <c r="D35" s="4" t="s">
        <v>128</v>
      </c>
    </row>
    <row r="36" spans="1:4" ht="37.5" x14ac:dyDescent="0.25">
      <c r="A36" s="5" t="s">
        <v>104</v>
      </c>
      <c r="B36" s="5" t="s">
        <v>549</v>
      </c>
      <c r="C36" s="5" t="s">
        <v>556</v>
      </c>
      <c r="D36" s="5" t="s">
        <v>566</v>
      </c>
    </row>
    <row r="37" spans="1:4" ht="37.5" x14ac:dyDescent="0.25">
      <c r="A37" s="4" t="s">
        <v>104</v>
      </c>
      <c r="B37" s="4" t="s">
        <v>549</v>
      </c>
      <c r="C37" s="4" t="s">
        <v>556</v>
      </c>
      <c r="D37" s="4" t="s">
        <v>566</v>
      </c>
    </row>
    <row r="38" spans="1:4" ht="37.5" x14ac:dyDescent="0.25">
      <c r="A38" s="5" t="s">
        <v>104</v>
      </c>
      <c r="B38" s="5" t="s">
        <v>549</v>
      </c>
      <c r="C38" s="5" t="s">
        <v>556</v>
      </c>
      <c r="D38" s="5" t="s">
        <v>566</v>
      </c>
    </row>
    <row r="39" spans="1:4" ht="37.5" x14ac:dyDescent="0.25">
      <c r="A39" s="4" t="s">
        <v>104</v>
      </c>
      <c r="B39" s="4" t="s">
        <v>549</v>
      </c>
      <c r="C39" s="4" t="s">
        <v>556</v>
      </c>
      <c r="D39" s="4" t="s">
        <v>566</v>
      </c>
    </row>
    <row r="40" spans="1:4" ht="37.5" x14ac:dyDescent="0.25">
      <c r="A40" s="5" t="s">
        <v>104</v>
      </c>
      <c r="B40" s="5" t="s">
        <v>549</v>
      </c>
      <c r="C40" s="5" t="s">
        <v>556</v>
      </c>
      <c r="D40" s="5" t="s">
        <v>566</v>
      </c>
    </row>
    <row r="41" spans="1:4" ht="37.5" x14ac:dyDescent="0.25">
      <c r="A41" s="4" t="s">
        <v>104</v>
      </c>
      <c r="B41" s="4" t="s">
        <v>549</v>
      </c>
      <c r="C41" s="4" t="s">
        <v>556</v>
      </c>
      <c r="D41" s="4" t="s">
        <v>566</v>
      </c>
    </row>
    <row r="42" spans="1:4" ht="37.5" x14ac:dyDescent="0.25">
      <c r="A42" s="5" t="s">
        <v>104</v>
      </c>
      <c r="B42" s="5" t="s">
        <v>549</v>
      </c>
      <c r="C42" s="5" t="s">
        <v>556</v>
      </c>
      <c r="D42" s="5" t="s">
        <v>566</v>
      </c>
    </row>
    <row r="43" spans="1:4" ht="37.5" x14ac:dyDescent="0.25">
      <c r="A43" s="4" t="s">
        <v>104</v>
      </c>
      <c r="B43" s="4" t="s">
        <v>549</v>
      </c>
      <c r="C43" s="4" t="s">
        <v>556</v>
      </c>
      <c r="D43" s="4" t="s">
        <v>566</v>
      </c>
    </row>
    <row r="44" spans="1:4" ht="37.5" x14ac:dyDescent="0.25">
      <c r="A44" s="5" t="s">
        <v>104</v>
      </c>
      <c r="B44" s="5" t="s">
        <v>549</v>
      </c>
      <c r="C44" s="5" t="s">
        <v>556</v>
      </c>
      <c r="D44" s="5" t="s">
        <v>566</v>
      </c>
    </row>
    <row r="45" spans="1:4" ht="37.5" x14ac:dyDescent="0.25">
      <c r="A45" s="4" t="s">
        <v>104</v>
      </c>
      <c r="B45" s="4" t="s">
        <v>549</v>
      </c>
      <c r="C45" s="4" t="s">
        <v>556</v>
      </c>
      <c r="D45" s="4" t="s">
        <v>566</v>
      </c>
    </row>
    <row r="46" spans="1:4" ht="37.5" x14ac:dyDescent="0.25">
      <c r="A46" s="5" t="s">
        <v>104</v>
      </c>
      <c r="B46" s="5" t="s">
        <v>549</v>
      </c>
      <c r="C46" s="5" t="s">
        <v>556</v>
      </c>
      <c r="D46" s="5" t="s">
        <v>566</v>
      </c>
    </row>
    <row r="47" spans="1:4" ht="37.5" x14ac:dyDescent="0.25">
      <c r="A47" s="4" t="s">
        <v>104</v>
      </c>
      <c r="B47" s="4" t="s">
        <v>549</v>
      </c>
      <c r="C47" s="4" t="s">
        <v>556</v>
      </c>
      <c r="D47" s="4" t="s">
        <v>566</v>
      </c>
    </row>
    <row r="48" spans="1:4" ht="37.5" x14ac:dyDescent="0.25">
      <c r="A48" s="5" t="s">
        <v>104</v>
      </c>
      <c r="B48" s="5" t="s">
        <v>549</v>
      </c>
      <c r="C48" s="5" t="s">
        <v>556</v>
      </c>
      <c r="D48" s="5" t="s">
        <v>566</v>
      </c>
    </row>
    <row r="49" spans="1:4" ht="37.5" x14ac:dyDescent="0.25">
      <c r="A49" s="4" t="s">
        <v>104</v>
      </c>
      <c r="B49" s="4" t="s">
        <v>549</v>
      </c>
      <c r="C49" s="4" t="s">
        <v>556</v>
      </c>
      <c r="D49" s="4" t="s">
        <v>566</v>
      </c>
    </row>
    <row r="50" spans="1:4" ht="37.5" x14ac:dyDescent="0.25">
      <c r="A50" s="5" t="s">
        <v>104</v>
      </c>
      <c r="B50" s="5" t="s">
        <v>549</v>
      </c>
      <c r="C50" s="5" t="s">
        <v>556</v>
      </c>
      <c r="D50" s="5" t="s">
        <v>566</v>
      </c>
    </row>
    <row r="51" spans="1:4" ht="37.5" x14ac:dyDescent="0.25">
      <c r="A51" s="4" t="s">
        <v>104</v>
      </c>
      <c r="B51" s="4" t="s">
        <v>549</v>
      </c>
      <c r="C51" s="4" t="s">
        <v>556</v>
      </c>
      <c r="D51" s="4" t="s">
        <v>566</v>
      </c>
    </row>
    <row r="52" spans="1:4" ht="37.5" x14ac:dyDescent="0.25">
      <c r="A52" s="5" t="s">
        <v>104</v>
      </c>
      <c r="B52" s="5" t="s">
        <v>549</v>
      </c>
      <c r="C52" s="5" t="s">
        <v>556</v>
      </c>
      <c r="D52" s="5" t="s">
        <v>566</v>
      </c>
    </row>
    <row r="53" spans="1:4" ht="37.5" x14ac:dyDescent="0.25">
      <c r="A53" s="4" t="s">
        <v>104</v>
      </c>
      <c r="B53" s="4" t="s">
        <v>549</v>
      </c>
      <c r="C53" s="4" t="s">
        <v>556</v>
      </c>
      <c r="D53" s="4" t="s">
        <v>566</v>
      </c>
    </row>
    <row r="54" spans="1:4" ht="37.5" x14ac:dyDescent="0.25">
      <c r="A54" s="5" t="s">
        <v>104</v>
      </c>
      <c r="B54" s="5" t="s">
        <v>549</v>
      </c>
      <c r="C54" s="5" t="s">
        <v>556</v>
      </c>
      <c r="D54" s="5" t="s">
        <v>566</v>
      </c>
    </row>
    <row r="55" spans="1:4" ht="37.5" x14ac:dyDescent="0.25">
      <c r="A55" s="4" t="s">
        <v>104</v>
      </c>
      <c r="B55" s="4" t="s">
        <v>549</v>
      </c>
      <c r="C55" s="4" t="s">
        <v>556</v>
      </c>
      <c r="D55" s="4" t="s">
        <v>566</v>
      </c>
    </row>
    <row r="56" spans="1:4" ht="37.5" x14ac:dyDescent="0.25">
      <c r="A56" s="5" t="s">
        <v>104</v>
      </c>
      <c r="B56" s="5" t="s">
        <v>549</v>
      </c>
      <c r="C56" s="5" t="s">
        <v>556</v>
      </c>
      <c r="D56" s="5" t="s">
        <v>566</v>
      </c>
    </row>
    <row r="57" spans="1:4" ht="37.5" x14ac:dyDescent="0.25">
      <c r="A57" s="4" t="s">
        <v>104</v>
      </c>
      <c r="B57" s="4" t="s">
        <v>549</v>
      </c>
      <c r="C57" s="4" t="s">
        <v>556</v>
      </c>
      <c r="D57" s="4" t="s">
        <v>566</v>
      </c>
    </row>
    <row r="58" spans="1:4" ht="37.5" x14ac:dyDescent="0.25">
      <c r="A58" s="5" t="s">
        <v>104</v>
      </c>
      <c r="B58" s="5" t="s">
        <v>549</v>
      </c>
      <c r="C58" s="5" t="s">
        <v>556</v>
      </c>
      <c r="D58" s="5" t="s">
        <v>566</v>
      </c>
    </row>
    <row r="59" spans="1:4" ht="37.5" x14ac:dyDescent="0.25">
      <c r="A59" s="4" t="s">
        <v>104</v>
      </c>
      <c r="B59" s="4" t="s">
        <v>549</v>
      </c>
      <c r="C59" s="4" t="s">
        <v>556</v>
      </c>
      <c r="D59" s="4" t="s">
        <v>566</v>
      </c>
    </row>
    <row r="60" spans="1:4" ht="37.5" x14ac:dyDescent="0.25">
      <c r="A60" s="5" t="s">
        <v>104</v>
      </c>
      <c r="B60" s="5" t="s">
        <v>549</v>
      </c>
      <c r="C60" s="5" t="s">
        <v>556</v>
      </c>
      <c r="D60" s="5" t="s">
        <v>566</v>
      </c>
    </row>
    <row r="61" spans="1:4" ht="37.5" x14ac:dyDescent="0.25">
      <c r="A61" s="4" t="s">
        <v>104</v>
      </c>
      <c r="B61" s="4" t="s">
        <v>549</v>
      </c>
      <c r="C61" s="4" t="s">
        <v>556</v>
      </c>
      <c r="D61" s="4" t="s">
        <v>566</v>
      </c>
    </row>
    <row r="62" spans="1:4" ht="37.5" x14ac:dyDescent="0.25">
      <c r="A62" s="5" t="s">
        <v>104</v>
      </c>
      <c r="B62" s="5" t="s">
        <v>549</v>
      </c>
      <c r="C62" s="5" t="s">
        <v>556</v>
      </c>
      <c r="D62" s="5" t="s">
        <v>566</v>
      </c>
    </row>
    <row r="63" spans="1:4" ht="37.5" x14ac:dyDescent="0.25">
      <c r="A63" s="4" t="s">
        <v>104</v>
      </c>
      <c r="B63" s="4" t="s">
        <v>549</v>
      </c>
      <c r="C63" s="4" t="s">
        <v>556</v>
      </c>
      <c r="D63" s="4" t="s">
        <v>566</v>
      </c>
    </row>
    <row r="64" spans="1:4" ht="37.5" x14ac:dyDescent="0.25">
      <c r="A64" s="5" t="s">
        <v>104</v>
      </c>
      <c r="B64" s="5" t="s">
        <v>549</v>
      </c>
      <c r="C64" s="5" t="s">
        <v>556</v>
      </c>
      <c r="D64" s="5" t="s">
        <v>566</v>
      </c>
    </row>
    <row r="65" spans="1:4" ht="37.5" x14ac:dyDescent="0.25">
      <c r="A65" s="4" t="s">
        <v>104</v>
      </c>
      <c r="B65" s="4" t="s">
        <v>549</v>
      </c>
      <c r="C65" s="4" t="s">
        <v>556</v>
      </c>
      <c r="D65" s="4" t="s">
        <v>566</v>
      </c>
    </row>
    <row r="66" spans="1:4" ht="37.5" x14ac:dyDescent="0.25">
      <c r="A66" s="5" t="s">
        <v>104</v>
      </c>
      <c r="B66" s="5" t="s">
        <v>549</v>
      </c>
      <c r="C66" s="5" t="s">
        <v>556</v>
      </c>
      <c r="D66" s="5" t="s">
        <v>566</v>
      </c>
    </row>
    <row r="67" spans="1:4" ht="37.5" x14ac:dyDescent="0.25">
      <c r="A67" s="4" t="s">
        <v>104</v>
      </c>
      <c r="B67" s="4" t="s">
        <v>549</v>
      </c>
      <c r="C67" s="4" t="s">
        <v>556</v>
      </c>
      <c r="D67" s="4" t="s">
        <v>566</v>
      </c>
    </row>
    <row r="68" spans="1:4" ht="37.5" x14ac:dyDescent="0.25">
      <c r="A68" s="5" t="s">
        <v>104</v>
      </c>
      <c r="B68" s="5" t="s">
        <v>549</v>
      </c>
      <c r="C68" s="5" t="s">
        <v>556</v>
      </c>
      <c r="D68" s="5" t="s">
        <v>566</v>
      </c>
    </row>
    <row r="69" spans="1:4" ht="37.5" x14ac:dyDescent="0.25">
      <c r="A69" s="4" t="s">
        <v>104</v>
      </c>
      <c r="B69" s="4" t="s">
        <v>549</v>
      </c>
      <c r="C69" s="4" t="s">
        <v>556</v>
      </c>
      <c r="D69" s="4" t="s">
        <v>566</v>
      </c>
    </row>
    <row r="70" spans="1:4" ht="37.5" x14ac:dyDescent="0.25">
      <c r="A70" s="5" t="s">
        <v>104</v>
      </c>
      <c r="B70" s="5" t="s">
        <v>549</v>
      </c>
      <c r="C70" s="5" t="s">
        <v>556</v>
      </c>
      <c r="D70" s="5" t="s">
        <v>566</v>
      </c>
    </row>
    <row r="71" spans="1:4" ht="37.5" x14ac:dyDescent="0.25">
      <c r="A71" s="4" t="s">
        <v>104</v>
      </c>
      <c r="B71" s="4" t="s">
        <v>549</v>
      </c>
      <c r="C71" s="4" t="s">
        <v>556</v>
      </c>
      <c r="D71" s="4" t="s">
        <v>566</v>
      </c>
    </row>
    <row r="72" spans="1:4" ht="37.5" x14ac:dyDescent="0.25">
      <c r="A72" s="5" t="s">
        <v>104</v>
      </c>
      <c r="B72" s="5" t="s">
        <v>549</v>
      </c>
      <c r="C72" s="5" t="s">
        <v>556</v>
      </c>
      <c r="D72" s="5" t="s">
        <v>566</v>
      </c>
    </row>
    <row r="73" spans="1:4" ht="37.5" x14ac:dyDescent="0.25">
      <c r="A73" s="4" t="s">
        <v>104</v>
      </c>
      <c r="B73" s="4" t="s">
        <v>549</v>
      </c>
      <c r="C73" s="4" t="s">
        <v>556</v>
      </c>
      <c r="D73" s="4" t="s">
        <v>566</v>
      </c>
    </row>
    <row r="74" spans="1:4" ht="37.5" x14ac:dyDescent="0.25">
      <c r="A74" s="5" t="s">
        <v>104</v>
      </c>
      <c r="B74" s="5" t="s">
        <v>549</v>
      </c>
      <c r="C74" s="5" t="s">
        <v>556</v>
      </c>
      <c r="D74" s="5" t="s">
        <v>566</v>
      </c>
    </row>
    <row r="75" spans="1:4" ht="37.5" x14ac:dyDescent="0.25">
      <c r="A75" s="4" t="s">
        <v>104</v>
      </c>
      <c r="B75" s="4" t="s">
        <v>1054</v>
      </c>
      <c r="C75" s="4" t="s">
        <v>556</v>
      </c>
      <c r="D75" s="4" t="s">
        <v>566</v>
      </c>
    </row>
    <row r="76" spans="1:4" ht="75" x14ac:dyDescent="0.25">
      <c r="A76" s="5" t="s">
        <v>104</v>
      </c>
      <c r="B76" s="5" t="s">
        <v>1067</v>
      </c>
      <c r="C76" s="5" t="s">
        <v>556</v>
      </c>
      <c r="D76" s="5" t="s">
        <v>566</v>
      </c>
    </row>
    <row r="77" spans="1:4" ht="37.5" x14ac:dyDescent="0.25">
      <c r="A77" s="4" t="s">
        <v>104</v>
      </c>
      <c r="B77" s="4" t="s">
        <v>1087</v>
      </c>
      <c r="C77" s="4" t="s">
        <v>556</v>
      </c>
      <c r="D77" s="4" t="s">
        <v>566</v>
      </c>
    </row>
    <row r="78" spans="1:4" ht="37.5" x14ac:dyDescent="0.25">
      <c r="A78" s="5" t="s">
        <v>104</v>
      </c>
      <c r="B78" s="5" t="s">
        <v>1087</v>
      </c>
      <c r="C78" s="5" t="s">
        <v>556</v>
      </c>
      <c r="D78" s="5" t="s">
        <v>566</v>
      </c>
    </row>
    <row r="79" spans="1:4" ht="75" x14ac:dyDescent="0.25">
      <c r="A79" s="4" t="s">
        <v>104</v>
      </c>
      <c r="B79" s="4" t="s">
        <v>1067</v>
      </c>
      <c r="C79" s="4" t="s">
        <v>556</v>
      </c>
      <c r="D79" s="4" t="s">
        <v>566</v>
      </c>
    </row>
    <row r="80" spans="1:4" ht="75" x14ac:dyDescent="0.25">
      <c r="A80" s="5" t="s">
        <v>104</v>
      </c>
      <c r="B80" s="5" t="s">
        <v>1067</v>
      </c>
      <c r="C80" s="5" t="s">
        <v>556</v>
      </c>
      <c r="D80" s="5" t="s">
        <v>1122</v>
      </c>
    </row>
    <row r="81" spans="1:4" ht="37.5" x14ac:dyDescent="0.25">
      <c r="A81" s="4" t="s">
        <v>104</v>
      </c>
      <c r="B81" s="4" t="s">
        <v>1087</v>
      </c>
      <c r="C81" s="4" t="s">
        <v>556</v>
      </c>
      <c r="D81" s="4" t="s">
        <v>566</v>
      </c>
    </row>
    <row r="82" spans="1:4" ht="37.5" x14ac:dyDescent="0.25">
      <c r="A82" s="5" t="s">
        <v>104</v>
      </c>
      <c r="B82" s="5" t="s">
        <v>1087</v>
      </c>
      <c r="C82" s="5" t="s">
        <v>556</v>
      </c>
      <c r="D82" s="5" t="s">
        <v>566</v>
      </c>
    </row>
    <row r="83" spans="1:4" ht="37.5" x14ac:dyDescent="0.25">
      <c r="A83" s="4" t="s">
        <v>104</v>
      </c>
      <c r="B83" s="4" t="s">
        <v>1087</v>
      </c>
      <c r="C83" s="4" t="s">
        <v>556</v>
      </c>
      <c r="D83" s="4" t="s">
        <v>566</v>
      </c>
    </row>
    <row r="84" spans="1:4" ht="37.5" x14ac:dyDescent="0.25">
      <c r="A84" s="5" t="s">
        <v>104</v>
      </c>
      <c r="B84" s="5" t="s">
        <v>1087</v>
      </c>
      <c r="C84" s="5" t="s">
        <v>556</v>
      </c>
      <c r="D84" s="5" t="s">
        <v>566</v>
      </c>
    </row>
    <row r="85" spans="1:4" ht="37.5" x14ac:dyDescent="0.25">
      <c r="A85" s="4" t="s">
        <v>104</v>
      </c>
      <c r="B85" s="4" t="s">
        <v>1158</v>
      </c>
      <c r="C85" s="4" t="s">
        <v>1163</v>
      </c>
      <c r="D85" s="4" t="s">
        <v>1173</v>
      </c>
    </row>
    <row r="86" spans="1:4" ht="56.25" x14ac:dyDescent="0.25">
      <c r="A86" s="5" t="s">
        <v>104</v>
      </c>
      <c r="B86" s="5" t="s">
        <v>1183</v>
      </c>
      <c r="C86" s="5" t="s">
        <v>1163</v>
      </c>
      <c r="D86" s="5" t="s">
        <v>1173</v>
      </c>
    </row>
    <row r="87" spans="1:4" ht="37.5" x14ac:dyDescent="0.25">
      <c r="A87" s="4" t="s">
        <v>104</v>
      </c>
      <c r="B87" s="4" t="s">
        <v>1201</v>
      </c>
      <c r="C87" s="4" t="s">
        <v>1163</v>
      </c>
      <c r="D87" s="4" t="s">
        <v>1173</v>
      </c>
    </row>
    <row r="88" spans="1:4" ht="37.5" x14ac:dyDescent="0.25">
      <c r="A88" s="5" t="s">
        <v>104</v>
      </c>
      <c r="B88" s="5" t="s">
        <v>1215</v>
      </c>
      <c r="C88" s="5" t="s">
        <v>1163</v>
      </c>
      <c r="D88" s="5" t="s">
        <v>1173</v>
      </c>
    </row>
    <row r="89" spans="1:4" ht="37.5" x14ac:dyDescent="0.25">
      <c r="A89" s="4" t="s">
        <v>104</v>
      </c>
      <c r="B89" s="4" t="s">
        <v>1215</v>
      </c>
      <c r="C89" s="4" t="s">
        <v>1163</v>
      </c>
      <c r="D89" s="4" t="s">
        <v>1173</v>
      </c>
    </row>
    <row r="90" spans="1:4" ht="37.5" x14ac:dyDescent="0.25">
      <c r="A90" s="5" t="s">
        <v>104</v>
      </c>
      <c r="B90" s="5" t="s">
        <v>1215</v>
      </c>
      <c r="C90" s="5" t="s">
        <v>1163</v>
      </c>
      <c r="D90" s="5" t="s">
        <v>1173</v>
      </c>
    </row>
    <row r="91" spans="1:4" ht="37.5" x14ac:dyDescent="0.25">
      <c r="A91" s="4" t="s">
        <v>104</v>
      </c>
      <c r="B91" s="4" t="s">
        <v>1246</v>
      </c>
      <c r="C91" s="4" t="s">
        <v>1163</v>
      </c>
      <c r="D91" s="4" t="s">
        <v>1173</v>
      </c>
    </row>
    <row r="92" spans="1:4" ht="37.5" x14ac:dyDescent="0.25">
      <c r="A92" s="5" t="s">
        <v>104</v>
      </c>
      <c r="B92" s="5" t="s">
        <v>1246</v>
      </c>
      <c r="C92" s="5" t="s">
        <v>1163</v>
      </c>
      <c r="D92" s="5" t="s">
        <v>1173</v>
      </c>
    </row>
    <row r="93" spans="1:4" ht="37.5" x14ac:dyDescent="0.25">
      <c r="A93" s="4" t="s">
        <v>104</v>
      </c>
      <c r="B93" s="4" t="s">
        <v>1246</v>
      </c>
      <c r="C93" s="4" t="s">
        <v>1163</v>
      </c>
      <c r="D93" s="4" t="s">
        <v>1173</v>
      </c>
    </row>
    <row r="94" spans="1:4" ht="37.5" x14ac:dyDescent="0.25">
      <c r="A94" s="5" t="s">
        <v>104</v>
      </c>
      <c r="B94" s="5" t="s">
        <v>1264</v>
      </c>
      <c r="C94" s="5" t="s">
        <v>1163</v>
      </c>
      <c r="D94" s="5" t="s">
        <v>1173</v>
      </c>
    </row>
    <row r="95" spans="1:4" ht="37.5" x14ac:dyDescent="0.25">
      <c r="A95" s="4" t="s">
        <v>104</v>
      </c>
      <c r="B95" s="4" t="s">
        <v>1264</v>
      </c>
      <c r="C95" s="4" t="s">
        <v>1163</v>
      </c>
      <c r="D95" s="4" t="s">
        <v>1173</v>
      </c>
    </row>
    <row r="96" spans="1:4" ht="37.5" x14ac:dyDescent="0.25">
      <c r="A96" s="5" t="s">
        <v>104</v>
      </c>
      <c r="B96" s="5" t="s">
        <v>1264</v>
      </c>
      <c r="C96" s="5" t="s">
        <v>1163</v>
      </c>
      <c r="D96" s="5" t="s">
        <v>1173</v>
      </c>
    </row>
    <row r="97" spans="1:4" ht="37.5" x14ac:dyDescent="0.25">
      <c r="A97" s="4" t="s">
        <v>104</v>
      </c>
      <c r="B97" s="4" t="s">
        <v>1201</v>
      </c>
      <c r="C97" s="4" t="s">
        <v>1163</v>
      </c>
      <c r="D97" s="4" t="s">
        <v>1173</v>
      </c>
    </row>
    <row r="98" spans="1:4" ht="37.5" x14ac:dyDescent="0.25">
      <c r="A98" s="5" t="s">
        <v>104</v>
      </c>
      <c r="B98" s="5" t="s">
        <v>1201</v>
      </c>
      <c r="C98" s="5" t="s">
        <v>1163</v>
      </c>
      <c r="D98" s="5" t="s">
        <v>1173</v>
      </c>
    </row>
    <row r="99" spans="1:4" ht="37.5" x14ac:dyDescent="0.25">
      <c r="A99" s="4" t="s">
        <v>104</v>
      </c>
      <c r="B99" s="4" t="s">
        <v>1296</v>
      </c>
      <c r="C99" s="4" t="s">
        <v>1163</v>
      </c>
      <c r="D99" s="4" t="s">
        <v>1173</v>
      </c>
    </row>
    <row r="100" spans="1:4" ht="37.5" x14ac:dyDescent="0.25">
      <c r="A100" s="5" t="s">
        <v>104</v>
      </c>
      <c r="B100" s="5" t="s">
        <v>1296</v>
      </c>
      <c r="C100" s="5" t="s">
        <v>1163</v>
      </c>
      <c r="D100" s="5" t="s">
        <v>1173</v>
      </c>
    </row>
    <row r="101" spans="1:4" ht="37.5" x14ac:dyDescent="0.25">
      <c r="A101" s="4" t="s">
        <v>104</v>
      </c>
      <c r="B101" s="4" t="s">
        <v>1303</v>
      </c>
      <c r="C101" s="4" t="s">
        <v>1163</v>
      </c>
      <c r="D101" s="4" t="s">
        <v>1173</v>
      </c>
    </row>
    <row r="102" spans="1:4" ht="37.5" x14ac:dyDescent="0.25">
      <c r="A102" s="5" t="s">
        <v>104</v>
      </c>
      <c r="B102" s="5" t="s">
        <v>1303</v>
      </c>
      <c r="C102" s="5" t="s">
        <v>1163</v>
      </c>
      <c r="D102" s="5" t="s">
        <v>1173</v>
      </c>
    </row>
    <row r="103" spans="1:4" ht="56.25" x14ac:dyDescent="0.25">
      <c r="A103" s="4" t="s">
        <v>104</v>
      </c>
      <c r="B103" s="4" t="s">
        <v>1311</v>
      </c>
      <c r="C103" s="4" t="s">
        <v>1163</v>
      </c>
      <c r="D103" s="4" t="s">
        <v>1319</v>
      </c>
    </row>
    <row r="104" spans="1:4" ht="56.25" x14ac:dyDescent="0.25">
      <c r="A104" s="5" t="s">
        <v>104</v>
      </c>
      <c r="B104" s="5" t="s">
        <v>1311</v>
      </c>
      <c r="C104" s="5" t="s">
        <v>1163</v>
      </c>
      <c r="D104" s="5" t="s">
        <v>1173</v>
      </c>
    </row>
    <row r="105" spans="1:4" ht="56.25" x14ac:dyDescent="0.25">
      <c r="A105" s="4" t="s">
        <v>104</v>
      </c>
      <c r="B105" s="4" t="s">
        <v>1311</v>
      </c>
      <c r="C105" s="4" t="s">
        <v>1163</v>
      </c>
      <c r="D105" s="4" t="s">
        <v>1173</v>
      </c>
    </row>
    <row r="106" spans="1:4" ht="56.25" x14ac:dyDescent="0.25">
      <c r="A106" s="5" t="s">
        <v>104</v>
      </c>
      <c r="B106" s="5" t="s">
        <v>1328</v>
      </c>
      <c r="C106" s="5" t="s">
        <v>1163</v>
      </c>
      <c r="D106" s="5" t="s">
        <v>1173</v>
      </c>
    </row>
    <row r="107" spans="1:4" ht="56.25" x14ac:dyDescent="0.25">
      <c r="A107" s="4" t="s">
        <v>104</v>
      </c>
      <c r="B107" s="4" t="s">
        <v>1328</v>
      </c>
      <c r="C107" s="4" t="s">
        <v>1163</v>
      </c>
      <c r="D107" s="4" t="s">
        <v>1173</v>
      </c>
    </row>
    <row r="108" spans="1:4" ht="37.5" x14ac:dyDescent="0.25">
      <c r="A108" s="5" t="s">
        <v>104</v>
      </c>
      <c r="B108" s="5" t="s">
        <v>1335</v>
      </c>
      <c r="C108" s="5" t="s">
        <v>1163</v>
      </c>
      <c r="D108" s="5" t="s">
        <v>1173</v>
      </c>
    </row>
    <row r="109" spans="1:4" ht="37.5" x14ac:dyDescent="0.25">
      <c r="A109" s="4" t="s">
        <v>104</v>
      </c>
      <c r="B109" s="4" t="s">
        <v>1335</v>
      </c>
      <c r="C109" s="4" t="s">
        <v>1163</v>
      </c>
      <c r="D109" s="4" t="s">
        <v>1173</v>
      </c>
    </row>
    <row r="110" spans="1:4" ht="37.5" x14ac:dyDescent="0.25">
      <c r="A110" s="5" t="s">
        <v>104</v>
      </c>
      <c r="B110" s="5" t="s">
        <v>1340</v>
      </c>
      <c r="C110" s="5" t="s">
        <v>1163</v>
      </c>
      <c r="D110" s="5" t="s">
        <v>1173</v>
      </c>
    </row>
    <row r="111" spans="1:4" ht="37.5" x14ac:dyDescent="0.25">
      <c r="A111" s="4" t="s">
        <v>104</v>
      </c>
      <c r="B111" s="4" t="s">
        <v>1340</v>
      </c>
      <c r="C111" s="4" t="s">
        <v>1163</v>
      </c>
      <c r="D111" s="4" t="s">
        <v>1173</v>
      </c>
    </row>
    <row r="112" spans="1:4" ht="37.5" x14ac:dyDescent="0.25">
      <c r="A112" s="5" t="s">
        <v>104</v>
      </c>
      <c r="B112" s="5" t="s">
        <v>1201</v>
      </c>
      <c r="C112" s="5" t="s">
        <v>1163</v>
      </c>
      <c r="D112" s="5" t="s">
        <v>1173</v>
      </c>
    </row>
    <row r="113" spans="1:4" ht="37.5" x14ac:dyDescent="0.25">
      <c r="A113" s="4" t="s">
        <v>104</v>
      </c>
      <c r="B113" s="4" t="s">
        <v>1347</v>
      </c>
      <c r="C113" s="4" t="s">
        <v>1163</v>
      </c>
      <c r="D113" s="4" t="s">
        <v>1173</v>
      </c>
    </row>
    <row r="114" spans="1:4" ht="37.5" x14ac:dyDescent="0.25">
      <c r="A114" s="5" t="s">
        <v>104</v>
      </c>
      <c r="B114" s="5" t="s">
        <v>1347</v>
      </c>
      <c r="C114" s="5" t="s">
        <v>1163</v>
      </c>
      <c r="D114" s="5" t="s">
        <v>1173</v>
      </c>
    </row>
    <row r="115" spans="1:4" ht="37.5" x14ac:dyDescent="0.25">
      <c r="A115" s="4" t="s">
        <v>104</v>
      </c>
      <c r="B115" s="4" t="s">
        <v>1347</v>
      </c>
      <c r="C115" s="4" t="s">
        <v>1163</v>
      </c>
      <c r="D115" s="4" t="s">
        <v>1173</v>
      </c>
    </row>
    <row r="116" spans="1:4" ht="37.5" x14ac:dyDescent="0.25">
      <c r="A116" s="5" t="s">
        <v>104</v>
      </c>
      <c r="B116" s="5" t="s">
        <v>1365</v>
      </c>
      <c r="C116" s="5" t="s">
        <v>1163</v>
      </c>
      <c r="D116" s="5" t="s">
        <v>1173</v>
      </c>
    </row>
    <row r="117" spans="1:4" ht="37.5" x14ac:dyDescent="0.25">
      <c r="A117" s="4" t="s">
        <v>104</v>
      </c>
      <c r="B117" s="4" t="s">
        <v>1375</v>
      </c>
      <c r="C117" s="4" t="s">
        <v>1163</v>
      </c>
      <c r="D117" s="4" t="s">
        <v>1173</v>
      </c>
    </row>
    <row r="118" spans="1:4" ht="37.5" x14ac:dyDescent="0.25">
      <c r="A118" s="5" t="s">
        <v>104</v>
      </c>
      <c r="B118" s="5" t="s">
        <v>1375</v>
      </c>
      <c r="C118" s="5" t="s">
        <v>1163</v>
      </c>
      <c r="D118" s="5" t="s">
        <v>1173</v>
      </c>
    </row>
    <row r="119" spans="1:4" ht="37.5" x14ac:dyDescent="0.25">
      <c r="A119" s="4" t="s">
        <v>104</v>
      </c>
      <c r="B119" s="4" t="s">
        <v>1375</v>
      </c>
      <c r="C119" s="4" t="s">
        <v>1163</v>
      </c>
      <c r="D119" s="4" t="s">
        <v>1173</v>
      </c>
    </row>
    <row r="120" spans="1:4" ht="37.5" x14ac:dyDescent="0.25">
      <c r="A120" s="5" t="s">
        <v>104</v>
      </c>
      <c r="B120" s="5" t="s">
        <v>1201</v>
      </c>
      <c r="C120" s="5" t="s">
        <v>1163</v>
      </c>
      <c r="D120" s="5" t="s">
        <v>1173</v>
      </c>
    </row>
    <row r="121" spans="1:4" ht="37.5" x14ac:dyDescent="0.25">
      <c r="A121" s="4" t="s">
        <v>104</v>
      </c>
      <c r="B121" s="4" t="s">
        <v>1201</v>
      </c>
      <c r="C121" s="4" t="s">
        <v>1163</v>
      </c>
      <c r="D121" s="4" t="s">
        <v>1173</v>
      </c>
    </row>
    <row r="122" spans="1:4" ht="37.5" x14ac:dyDescent="0.25">
      <c r="A122" s="5" t="s">
        <v>104</v>
      </c>
      <c r="B122" s="5" t="s">
        <v>1396</v>
      </c>
      <c r="C122" s="5" t="s">
        <v>1163</v>
      </c>
      <c r="D122" s="5" t="s">
        <v>1173</v>
      </c>
    </row>
    <row r="123" spans="1:4" ht="37.5" x14ac:dyDescent="0.25">
      <c r="A123" s="4" t="s">
        <v>104</v>
      </c>
      <c r="B123" s="4" t="s">
        <v>1396</v>
      </c>
      <c r="C123" s="4" t="s">
        <v>1163</v>
      </c>
      <c r="D123" s="4" t="s">
        <v>1173</v>
      </c>
    </row>
    <row r="124" spans="1:4" ht="37.5" x14ac:dyDescent="0.25">
      <c r="A124" s="5" t="s">
        <v>104</v>
      </c>
      <c r="B124" s="5" t="s">
        <v>1396</v>
      </c>
      <c r="C124" s="5" t="s">
        <v>1163</v>
      </c>
      <c r="D124" s="5" t="s">
        <v>1173</v>
      </c>
    </row>
    <row r="125" spans="1:4" ht="56.25" x14ac:dyDescent="0.25">
      <c r="A125" s="4" t="s">
        <v>104</v>
      </c>
      <c r="B125" s="4" t="s">
        <v>1419</v>
      </c>
      <c r="C125" s="4" t="s">
        <v>1163</v>
      </c>
      <c r="D125" s="4" t="s">
        <v>1173</v>
      </c>
    </row>
    <row r="126" spans="1:4" ht="56.25" x14ac:dyDescent="0.25">
      <c r="A126" s="5" t="s">
        <v>104</v>
      </c>
      <c r="B126" s="5" t="s">
        <v>1419</v>
      </c>
      <c r="C126" s="5" t="s">
        <v>1163</v>
      </c>
      <c r="D126" s="5" t="s">
        <v>1173</v>
      </c>
    </row>
    <row r="127" spans="1:4" ht="56.25" x14ac:dyDescent="0.25">
      <c r="A127" s="4" t="s">
        <v>104</v>
      </c>
      <c r="B127" s="4" t="s">
        <v>1419</v>
      </c>
      <c r="C127" s="4" t="s">
        <v>1163</v>
      </c>
      <c r="D127" s="4" t="s">
        <v>1173</v>
      </c>
    </row>
    <row r="128" spans="1:4" ht="56.25" x14ac:dyDescent="0.25">
      <c r="A128" s="5" t="s">
        <v>104</v>
      </c>
      <c r="B128" s="5" t="s">
        <v>1328</v>
      </c>
      <c r="C128" s="5" t="s">
        <v>1163</v>
      </c>
      <c r="D128" s="5" t="s">
        <v>1173</v>
      </c>
    </row>
    <row r="129" spans="1:4" ht="37.5" x14ac:dyDescent="0.25">
      <c r="A129" s="4" t="s">
        <v>104</v>
      </c>
      <c r="B129" s="4" t="s">
        <v>1201</v>
      </c>
      <c r="C129" s="4" t="s">
        <v>1163</v>
      </c>
      <c r="D129" s="4" t="s">
        <v>1173</v>
      </c>
    </row>
    <row r="130" spans="1:4" ht="37.5" x14ac:dyDescent="0.25">
      <c r="A130" s="5" t="s">
        <v>104</v>
      </c>
      <c r="B130" s="5" t="s">
        <v>1455</v>
      </c>
      <c r="C130" s="5" t="s">
        <v>1163</v>
      </c>
      <c r="D130" s="5" t="s">
        <v>1173</v>
      </c>
    </row>
    <row r="131" spans="1:4" ht="37.5" x14ac:dyDescent="0.25">
      <c r="A131" s="4" t="s">
        <v>104</v>
      </c>
      <c r="B131" s="4" t="s">
        <v>1472</v>
      </c>
      <c r="C131" s="4" t="s">
        <v>1163</v>
      </c>
      <c r="D131" s="4" t="s">
        <v>1173</v>
      </c>
    </row>
    <row r="132" spans="1:4" ht="37.5" x14ac:dyDescent="0.25">
      <c r="A132" s="5" t="s">
        <v>104</v>
      </c>
      <c r="B132" s="5" t="s">
        <v>1201</v>
      </c>
      <c r="C132" s="5" t="s">
        <v>1163</v>
      </c>
      <c r="D132" s="5" t="s">
        <v>1173</v>
      </c>
    </row>
    <row r="133" spans="1:4" ht="37.5" x14ac:dyDescent="0.25">
      <c r="A133" s="4" t="s">
        <v>104</v>
      </c>
      <c r="B133" s="4" t="s">
        <v>1495</v>
      </c>
      <c r="C133" s="4" t="s">
        <v>1163</v>
      </c>
      <c r="D133" s="4" t="s">
        <v>1173</v>
      </c>
    </row>
    <row r="134" spans="1:4" ht="37.5" x14ac:dyDescent="0.25">
      <c r="A134" s="5" t="s">
        <v>104</v>
      </c>
      <c r="B134" s="5" t="s">
        <v>1506</v>
      </c>
      <c r="C134" s="5" t="s">
        <v>1163</v>
      </c>
      <c r="D134" s="5" t="s">
        <v>1173</v>
      </c>
    </row>
    <row r="135" spans="1:4" ht="37.5" x14ac:dyDescent="0.25">
      <c r="A135" s="4" t="s">
        <v>104</v>
      </c>
      <c r="B135" s="4" t="s">
        <v>1201</v>
      </c>
      <c r="C135" s="4" t="s">
        <v>1163</v>
      </c>
      <c r="D135" s="4" t="s">
        <v>1173</v>
      </c>
    </row>
    <row r="136" spans="1:4" ht="37.5" x14ac:dyDescent="0.25">
      <c r="A136" s="5" t="s">
        <v>104</v>
      </c>
      <c r="B136" s="5" t="s">
        <v>1201</v>
      </c>
      <c r="C136" s="5" t="s">
        <v>1163</v>
      </c>
      <c r="D136" s="5" t="s">
        <v>1173</v>
      </c>
    </row>
    <row r="137" spans="1:4" ht="37.5" x14ac:dyDescent="0.25">
      <c r="A137" s="4" t="s">
        <v>104</v>
      </c>
      <c r="B137" s="4" t="s">
        <v>1539</v>
      </c>
      <c r="C137" s="4" t="s">
        <v>1163</v>
      </c>
      <c r="D137" s="4" t="s">
        <v>1173</v>
      </c>
    </row>
    <row r="138" spans="1:4" ht="37.5" x14ac:dyDescent="0.25">
      <c r="A138" s="5" t="s">
        <v>104</v>
      </c>
      <c r="B138" s="5" t="s">
        <v>1201</v>
      </c>
      <c r="C138" s="5" t="s">
        <v>1163</v>
      </c>
      <c r="D138" s="5" t="s">
        <v>1173</v>
      </c>
    </row>
    <row r="139" spans="1:4" ht="37.5" x14ac:dyDescent="0.25">
      <c r="A139" s="4" t="s">
        <v>104</v>
      </c>
      <c r="B139" s="4" t="s">
        <v>1201</v>
      </c>
      <c r="C139" s="4" t="s">
        <v>1163</v>
      </c>
      <c r="D139" s="4" t="s">
        <v>1173</v>
      </c>
    </row>
    <row r="140" spans="1:4" ht="37.5" x14ac:dyDescent="0.25">
      <c r="A140" s="5" t="s">
        <v>104</v>
      </c>
      <c r="B140" s="5" t="s">
        <v>1573</v>
      </c>
      <c r="C140" s="5" t="s">
        <v>1163</v>
      </c>
      <c r="D140" s="5" t="s">
        <v>1173</v>
      </c>
    </row>
    <row r="141" spans="1:4" ht="37.5" x14ac:dyDescent="0.25">
      <c r="A141" s="4" t="s">
        <v>104</v>
      </c>
      <c r="B141" s="4" t="s">
        <v>1573</v>
      </c>
      <c r="C141" s="4" t="s">
        <v>1163</v>
      </c>
      <c r="D141" s="4" t="s">
        <v>1173</v>
      </c>
    </row>
    <row r="142" spans="1:4" ht="37.5" x14ac:dyDescent="0.25">
      <c r="A142" s="5" t="s">
        <v>104</v>
      </c>
      <c r="B142" s="5" t="s">
        <v>1201</v>
      </c>
      <c r="C142" s="5" t="s">
        <v>1163</v>
      </c>
      <c r="D142" s="5" t="s">
        <v>1173</v>
      </c>
    </row>
    <row r="143" spans="1:4" ht="37.5" x14ac:dyDescent="0.25">
      <c r="A143" s="4" t="s">
        <v>104</v>
      </c>
      <c r="B143" s="4" t="s">
        <v>1596</v>
      </c>
      <c r="C143" s="4" t="s">
        <v>1163</v>
      </c>
      <c r="D143" s="4" t="s">
        <v>1173</v>
      </c>
    </row>
    <row r="144" spans="1:4" ht="37.5" x14ac:dyDescent="0.25">
      <c r="A144" s="5" t="s">
        <v>104</v>
      </c>
      <c r="B144" s="5" t="s">
        <v>1608</v>
      </c>
      <c r="C144" s="5" t="s">
        <v>1163</v>
      </c>
      <c r="D144" s="5" t="s">
        <v>1173</v>
      </c>
    </row>
    <row r="145" spans="1:4" ht="37.5" x14ac:dyDescent="0.25">
      <c r="A145" s="4" t="s">
        <v>104</v>
      </c>
      <c r="B145" s="4" t="s">
        <v>1201</v>
      </c>
      <c r="C145" s="4" t="s">
        <v>1163</v>
      </c>
      <c r="D145" s="4" t="s">
        <v>1173</v>
      </c>
    </row>
    <row r="146" spans="1:4" ht="75" x14ac:dyDescent="0.25">
      <c r="A146" s="5" t="s">
        <v>104</v>
      </c>
      <c r="B146" s="5" t="s">
        <v>1631</v>
      </c>
      <c r="C146" s="5" t="s">
        <v>1637</v>
      </c>
      <c r="D146" s="5" t="s">
        <v>1634</v>
      </c>
    </row>
    <row r="147" spans="1:4" ht="75" x14ac:dyDescent="0.25">
      <c r="A147" s="4" t="s">
        <v>104</v>
      </c>
      <c r="B147" s="4" t="s">
        <v>1631</v>
      </c>
      <c r="C147" s="4" t="s">
        <v>1637</v>
      </c>
      <c r="D147" s="4" t="s">
        <v>1634</v>
      </c>
    </row>
    <row r="148" spans="1:4" ht="75" x14ac:dyDescent="0.25">
      <c r="A148" s="5" t="s">
        <v>104</v>
      </c>
      <c r="B148" s="5" t="s">
        <v>1631</v>
      </c>
      <c r="C148" s="5" t="s">
        <v>1637</v>
      </c>
      <c r="D148" s="5" t="s">
        <v>1634</v>
      </c>
    </row>
    <row r="149" spans="1:4" ht="75" x14ac:dyDescent="0.25">
      <c r="A149" s="4" t="s">
        <v>104</v>
      </c>
      <c r="B149" s="4" t="s">
        <v>1631</v>
      </c>
      <c r="C149" s="4" t="s">
        <v>1637</v>
      </c>
      <c r="D149" s="4" t="s">
        <v>1634</v>
      </c>
    </row>
    <row r="150" spans="1:4" ht="75" x14ac:dyDescent="0.25">
      <c r="A150" s="5" t="s">
        <v>104</v>
      </c>
      <c r="B150" s="5" t="s">
        <v>1631</v>
      </c>
      <c r="C150" s="5" t="s">
        <v>1637</v>
      </c>
      <c r="D150" s="5" t="s">
        <v>1634</v>
      </c>
    </row>
    <row r="151" spans="1:4" ht="56.25" x14ac:dyDescent="0.25">
      <c r="A151" s="4" t="s">
        <v>104</v>
      </c>
      <c r="B151" s="4" t="s">
        <v>1694</v>
      </c>
      <c r="C151" s="4" t="s">
        <v>1637</v>
      </c>
      <c r="D151" s="4" t="s">
        <v>1634</v>
      </c>
    </row>
    <row r="152" spans="1:4" ht="56.25" x14ac:dyDescent="0.25">
      <c r="A152" s="5" t="s">
        <v>104</v>
      </c>
      <c r="B152" s="5" t="s">
        <v>1694</v>
      </c>
      <c r="C152" s="5" t="s">
        <v>1637</v>
      </c>
      <c r="D152" s="5" t="s">
        <v>1634</v>
      </c>
    </row>
    <row r="153" spans="1:4" ht="56.25" x14ac:dyDescent="0.25">
      <c r="A153" s="4" t="s">
        <v>104</v>
      </c>
      <c r="B153" s="4" t="s">
        <v>1694</v>
      </c>
      <c r="C153" s="4" t="s">
        <v>1637</v>
      </c>
      <c r="D153" s="4" t="s">
        <v>1634</v>
      </c>
    </row>
    <row r="154" spans="1:4" ht="56.25" x14ac:dyDescent="0.25">
      <c r="A154" s="5" t="s">
        <v>104</v>
      </c>
      <c r="B154" s="5" t="s">
        <v>1694</v>
      </c>
      <c r="C154" s="5" t="s">
        <v>1637</v>
      </c>
      <c r="D154" s="5" t="s">
        <v>1634</v>
      </c>
    </row>
    <row r="155" spans="1:4" ht="56.25" x14ac:dyDescent="0.25">
      <c r="A155" s="4" t="s">
        <v>104</v>
      </c>
      <c r="B155" s="4" t="s">
        <v>1694</v>
      </c>
      <c r="C155" s="4" t="s">
        <v>1637</v>
      </c>
      <c r="D155" s="4" t="s">
        <v>1634</v>
      </c>
    </row>
    <row r="156" spans="1:4" ht="56.25" x14ac:dyDescent="0.25">
      <c r="A156" s="5" t="s">
        <v>104</v>
      </c>
      <c r="B156" s="5" t="s">
        <v>1694</v>
      </c>
      <c r="C156" s="5" t="s">
        <v>1637</v>
      </c>
      <c r="D156" s="5" t="s">
        <v>1634</v>
      </c>
    </row>
    <row r="157" spans="1:4" ht="56.25" x14ac:dyDescent="0.25">
      <c r="A157" s="4" t="s">
        <v>104</v>
      </c>
      <c r="B157" s="4" t="s">
        <v>1694</v>
      </c>
      <c r="C157" s="4" t="s">
        <v>1637</v>
      </c>
      <c r="D157" s="4" t="s">
        <v>1634</v>
      </c>
    </row>
    <row r="158" spans="1:4" ht="75" x14ac:dyDescent="0.25">
      <c r="A158" s="5" t="s">
        <v>104</v>
      </c>
      <c r="B158" s="5" t="s">
        <v>1631</v>
      </c>
      <c r="C158" s="5" t="s">
        <v>1637</v>
      </c>
      <c r="D158" s="5" t="s">
        <v>1634</v>
      </c>
    </row>
    <row r="159" spans="1:4" ht="75" x14ac:dyDescent="0.25">
      <c r="A159" s="4" t="s">
        <v>104</v>
      </c>
      <c r="B159" s="4" t="s">
        <v>1631</v>
      </c>
      <c r="C159" s="4" t="s">
        <v>1637</v>
      </c>
      <c r="D159" s="4" t="s">
        <v>1634</v>
      </c>
    </row>
    <row r="160" spans="1:4" ht="75" x14ac:dyDescent="0.25">
      <c r="A160" s="5" t="s">
        <v>104</v>
      </c>
      <c r="B160" s="5" t="s">
        <v>1631</v>
      </c>
      <c r="C160" s="5" t="s">
        <v>1637</v>
      </c>
      <c r="D160" s="5" t="s">
        <v>1634</v>
      </c>
    </row>
    <row r="161" spans="1:4" ht="75" x14ac:dyDescent="0.25">
      <c r="A161" s="4" t="s">
        <v>104</v>
      </c>
      <c r="B161" s="4" t="s">
        <v>1631</v>
      </c>
      <c r="C161" s="4" t="s">
        <v>1637</v>
      </c>
      <c r="D161" s="4" t="s">
        <v>1634</v>
      </c>
    </row>
    <row r="162" spans="1:4" ht="56.25" x14ac:dyDescent="0.25">
      <c r="A162" s="5" t="s">
        <v>104</v>
      </c>
      <c r="B162" s="5" t="s">
        <v>1694</v>
      </c>
      <c r="C162" s="5" t="s">
        <v>1637</v>
      </c>
      <c r="D162" s="5" t="s">
        <v>1634</v>
      </c>
    </row>
    <row r="163" spans="1:4" ht="75" x14ac:dyDescent="0.25">
      <c r="A163" s="4" t="s">
        <v>104</v>
      </c>
      <c r="B163" s="4" t="s">
        <v>1631</v>
      </c>
      <c r="C163" s="4" t="s">
        <v>1637</v>
      </c>
      <c r="D163" s="4" t="s">
        <v>1634</v>
      </c>
    </row>
    <row r="164" spans="1:4" ht="75" x14ac:dyDescent="0.25">
      <c r="A164" s="5" t="s">
        <v>104</v>
      </c>
      <c r="B164" s="5" t="s">
        <v>1631</v>
      </c>
      <c r="C164" s="5" t="s">
        <v>1637</v>
      </c>
      <c r="D164" s="5" t="s">
        <v>1634</v>
      </c>
    </row>
    <row r="165" spans="1:4" ht="75" x14ac:dyDescent="0.25">
      <c r="A165" s="4" t="s">
        <v>104</v>
      </c>
      <c r="B165" s="4" t="s">
        <v>1631</v>
      </c>
      <c r="C165" s="4" t="s">
        <v>1637</v>
      </c>
      <c r="D165" s="4" t="s">
        <v>1634</v>
      </c>
    </row>
    <row r="166" spans="1:4" ht="75" x14ac:dyDescent="0.25">
      <c r="A166" s="5" t="s">
        <v>104</v>
      </c>
      <c r="B166" s="5" t="s">
        <v>1631</v>
      </c>
      <c r="C166" s="5" t="s">
        <v>1637</v>
      </c>
      <c r="D166" s="5" t="s">
        <v>1634</v>
      </c>
    </row>
    <row r="167" spans="1:4" ht="56.25" x14ac:dyDescent="0.25">
      <c r="A167" s="4" t="s">
        <v>104</v>
      </c>
      <c r="B167" s="4" t="s">
        <v>1875</v>
      </c>
      <c r="C167" s="4" t="s">
        <v>1880</v>
      </c>
      <c r="D167" s="4" t="s">
        <v>1887</v>
      </c>
    </row>
    <row r="168" spans="1:4" ht="56.25" x14ac:dyDescent="0.25">
      <c r="A168" s="5" t="s">
        <v>104</v>
      </c>
      <c r="B168" s="5" t="s">
        <v>1875</v>
      </c>
      <c r="C168" s="5" t="s">
        <v>1880</v>
      </c>
      <c r="D168" s="5" t="s">
        <v>1887</v>
      </c>
    </row>
    <row r="169" spans="1:4" ht="56.25" x14ac:dyDescent="0.25">
      <c r="A169" s="4" t="s">
        <v>104</v>
      </c>
      <c r="B169" s="4" t="s">
        <v>1875</v>
      </c>
      <c r="C169" s="4" t="s">
        <v>1880</v>
      </c>
      <c r="D169" s="4" t="s">
        <v>1887</v>
      </c>
    </row>
    <row r="170" spans="1:4" ht="56.25" x14ac:dyDescent="0.25">
      <c r="A170" s="5" t="s">
        <v>104</v>
      </c>
      <c r="B170" s="5" t="s">
        <v>1875</v>
      </c>
      <c r="C170" s="5" t="s">
        <v>1880</v>
      </c>
      <c r="D170" s="5" t="s">
        <v>1887</v>
      </c>
    </row>
    <row r="171" spans="1:4" ht="56.25" x14ac:dyDescent="0.25">
      <c r="A171" s="4" t="s">
        <v>104</v>
      </c>
      <c r="B171" s="4" t="s">
        <v>1924</v>
      </c>
      <c r="C171" s="4" t="s">
        <v>1880</v>
      </c>
      <c r="D171" s="4" t="s">
        <v>1887</v>
      </c>
    </row>
    <row r="172" spans="1:4" ht="56.25" x14ac:dyDescent="0.25">
      <c r="A172" s="5" t="s">
        <v>104</v>
      </c>
      <c r="B172" s="5" t="s">
        <v>1875</v>
      </c>
      <c r="C172" s="5" t="s">
        <v>1880</v>
      </c>
      <c r="D172" s="5" t="s">
        <v>1887</v>
      </c>
    </row>
    <row r="173" spans="1:4" ht="56.25" x14ac:dyDescent="0.25">
      <c r="A173" s="4" t="s">
        <v>104</v>
      </c>
      <c r="B173" s="4" t="s">
        <v>1875</v>
      </c>
      <c r="C173" s="4" t="s">
        <v>1880</v>
      </c>
      <c r="D173" s="4" t="s">
        <v>1887</v>
      </c>
    </row>
    <row r="174" spans="1:4" ht="56.25" x14ac:dyDescent="0.25">
      <c r="A174" s="5" t="s">
        <v>104</v>
      </c>
      <c r="B174" s="5" t="s">
        <v>1875</v>
      </c>
      <c r="C174" s="5" t="s">
        <v>1880</v>
      </c>
      <c r="D174" s="5" t="s">
        <v>1887</v>
      </c>
    </row>
    <row r="175" spans="1:4" ht="56.25" x14ac:dyDescent="0.25">
      <c r="A175" s="4" t="s">
        <v>104</v>
      </c>
      <c r="B175" s="4" t="s">
        <v>1875</v>
      </c>
      <c r="C175" s="4" t="s">
        <v>1880</v>
      </c>
      <c r="D175" s="4" t="s">
        <v>1887</v>
      </c>
    </row>
    <row r="176" spans="1:4" ht="56.25" x14ac:dyDescent="0.25">
      <c r="A176" s="5" t="s">
        <v>104</v>
      </c>
      <c r="B176" s="5" t="s">
        <v>1989</v>
      </c>
      <c r="C176" s="5" t="s">
        <v>1880</v>
      </c>
      <c r="D176" s="5" t="s">
        <v>1887</v>
      </c>
    </row>
    <row r="177" spans="1:4" ht="56.25" x14ac:dyDescent="0.25">
      <c r="A177" s="4" t="s">
        <v>104</v>
      </c>
      <c r="B177" s="4" t="s">
        <v>1989</v>
      </c>
      <c r="C177" s="4" t="s">
        <v>1880</v>
      </c>
      <c r="D177" s="4" t="s">
        <v>1887</v>
      </c>
    </row>
    <row r="178" spans="1:4" ht="56.25" x14ac:dyDescent="0.25">
      <c r="A178" s="5" t="s">
        <v>104</v>
      </c>
      <c r="B178" s="5" t="s">
        <v>1875</v>
      </c>
      <c r="C178" s="5" t="s">
        <v>1880</v>
      </c>
      <c r="D178" s="5" t="s">
        <v>1887</v>
      </c>
    </row>
    <row r="179" spans="1:4" ht="56.25" x14ac:dyDescent="0.25">
      <c r="A179" s="4" t="s">
        <v>104</v>
      </c>
      <c r="B179" s="4" t="s">
        <v>1875</v>
      </c>
      <c r="C179" s="4" t="s">
        <v>1880</v>
      </c>
      <c r="D179" s="4" t="s">
        <v>1887</v>
      </c>
    </row>
    <row r="180" spans="1:4" ht="56.25" x14ac:dyDescent="0.25">
      <c r="A180" s="5" t="s">
        <v>104</v>
      </c>
      <c r="B180" s="5" t="s">
        <v>1989</v>
      </c>
      <c r="C180" s="5" t="s">
        <v>1880</v>
      </c>
      <c r="D180" s="5" t="s">
        <v>1887</v>
      </c>
    </row>
    <row r="181" spans="1:4" ht="56.25" x14ac:dyDescent="0.25">
      <c r="A181" s="4" t="s">
        <v>104</v>
      </c>
      <c r="B181" s="4" t="s">
        <v>1875</v>
      </c>
      <c r="C181" s="4" t="s">
        <v>1880</v>
      </c>
      <c r="D181" s="4" t="s">
        <v>1887</v>
      </c>
    </row>
    <row r="182" spans="1:4" ht="56.25" x14ac:dyDescent="0.25">
      <c r="A182" s="5" t="s">
        <v>104</v>
      </c>
      <c r="B182" s="5" t="s">
        <v>2055</v>
      </c>
      <c r="C182" s="5" t="s">
        <v>1880</v>
      </c>
      <c r="D182" s="5" t="s">
        <v>1887</v>
      </c>
    </row>
    <row r="183" spans="1:4" ht="56.25" x14ac:dyDescent="0.25">
      <c r="A183" s="4" t="s">
        <v>104</v>
      </c>
      <c r="B183" s="4" t="s">
        <v>2070</v>
      </c>
      <c r="C183" s="4" t="s">
        <v>1880</v>
      </c>
      <c r="D183" s="4" t="s">
        <v>1887</v>
      </c>
    </row>
    <row r="184" spans="1:4" ht="56.25" x14ac:dyDescent="0.25">
      <c r="A184" s="5" t="s">
        <v>104</v>
      </c>
      <c r="B184" s="5" t="s">
        <v>2084</v>
      </c>
      <c r="C184" s="5" t="s">
        <v>1880</v>
      </c>
      <c r="D184" s="5" t="s">
        <v>1887</v>
      </c>
    </row>
    <row r="185" spans="1:4" ht="56.25" x14ac:dyDescent="0.25">
      <c r="A185" s="4" t="s">
        <v>104</v>
      </c>
      <c r="B185" s="4" t="s">
        <v>2098</v>
      </c>
      <c r="C185" s="4" t="s">
        <v>1880</v>
      </c>
      <c r="D185" s="4" t="s">
        <v>1887</v>
      </c>
    </row>
    <row r="186" spans="1:4" ht="56.25" x14ac:dyDescent="0.25">
      <c r="A186" s="5" t="s">
        <v>104</v>
      </c>
      <c r="B186" s="5" t="s">
        <v>1875</v>
      </c>
      <c r="C186" s="5" t="s">
        <v>1880</v>
      </c>
      <c r="D186" s="5" t="s">
        <v>1887</v>
      </c>
    </row>
    <row r="187" spans="1:4" ht="56.25" x14ac:dyDescent="0.25">
      <c r="A187" s="4" t="s">
        <v>104</v>
      </c>
      <c r="B187" s="4" t="s">
        <v>1875</v>
      </c>
      <c r="C187" s="4" t="s">
        <v>1880</v>
      </c>
      <c r="D187" s="4" t="s">
        <v>1887</v>
      </c>
    </row>
    <row r="188" spans="1:4" ht="56.25" x14ac:dyDescent="0.25">
      <c r="A188" s="5" t="s">
        <v>104</v>
      </c>
      <c r="B188" s="5" t="s">
        <v>1875</v>
      </c>
      <c r="C188" s="5" t="s">
        <v>1880</v>
      </c>
      <c r="D188" s="5" t="s">
        <v>1887</v>
      </c>
    </row>
    <row r="189" spans="1:4" ht="56.25" x14ac:dyDescent="0.25">
      <c r="A189" s="4" t="s">
        <v>104</v>
      </c>
      <c r="B189" s="4" t="s">
        <v>2136</v>
      </c>
      <c r="C189" s="4" t="s">
        <v>1880</v>
      </c>
      <c r="D189" s="4" t="s">
        <v>1887</v>
      </c>
    </row>
    <row r="190" spans="1:4" ht="56.25" x14ac:dyDescent="0.25">
      <c r="A190" s="5" t="s">
        <v>104</v>
      </c>
      <c r="B190" s="5" t="s">
        <v>1875</v>
      </c>
      <c r="C190" s="5" t="s">
        <v>1880</v>
      </c>
      <c r="D190" s="5" t="s">
        <v>1887</v>
      </c>
    </row>
    <row r="191" spans="1:4" ht="56.25" x14ac:dyDescent="0.25">
      <c r="A191" s="4" t="s">
        <v>104</v>
      </c>
      <c r="B191" s="4" t="s">
        <v>1875</v>
      </c>
      <c r="C191" s="4" t="s">
        <v>1880</v>
      </c>
      <c r="D191" s="4" t="s">
        <v>1887</v>
      </c>
    </row>
    <row r="192" spans="1:4" ht="56.25" x14ac:dyDescent="0.25">
      <c r="A192" s="5" t="s">
        <v>104</v>
      </c>
      <c r="B192" s="5" t="s">
        <v>2170</v>
      </c>
      <c r="C192" s="5" t="s">
        <v>1880</v>
      </c>
      <c r="D192" s="5" t="s">
        <v>1887</v>
      </c>
    </row>
    <row r="193" spans="1:4" ht="56.25" x14ac:dyDescent="0.25">
      <c r="A193" s="4" t="s">
        <v>104</v>
      </c>
      <c r="B193" s="4" t="s">
        <v>2170</v>
      </c>
      <c r="C193" s="4" t="s">
        <v>1880</v>
      </c>
      <c r="D193" s="4" t="s">
        <v>1887</v>
      </c>
    </row>
    <row r="194" spans="1:4" ht="56.25" x14ac:dyDescent="0.25">
      <c r="A194" s="5" t="s">
        <v>104</v>
      </c>
      <c r="B194" s="5" t="s">
        <v>2170</v>
      </c>
      <c r="C194" s="5" t="s">
        <v>1880</v>
      </c>
      <c r="D194" s="5" t="s">
        <v>1887</v>
      </c>
    </row>
    <row r="195" spans="1:4" ht="56.25" x14ac:dyDescent="0.25">
      <c r="A195" s="4" t="s">
        <v>104</v>
      </c>
      <c r="B195" s="4" t="s">
        <v>2170</v>
      </c>
      <c r="C195" s="4" t="s">
        <v>1880</v>
      </c>
      <c r="D195" s="4" t="s">
        <v>1887</v>
      </c>
    </row>
    <row r="196" spans="1:4" ht="56.25" x14ac:dyDescent="0.25">
      <c r="A196" s="5" t="s">
        <v>104</v>
      </c>
      <c r="B196" s="5" t="s">
        <v>2212</v>
      </c>
      <c r="C196" s="5" t="s">
        <v>1880</v>
      </c>
      <c r="D196" s="5" t="s">
        <v>1887</v>
      </c>
    </row>
    <row r="197" spans="1:4" ht="56.25" x14ac:dyDescent="0.25">
      <c r="A197" s="4" t="s">
        <v>104</v>
      </c>
      <c r="B197" s="4" t="s">
        <v>2212</v>
      </c>
      <c r="C197" s="4" t="s">
        <v>1880</v>
      </c>
      <c r="D197" s="4" t="s">
        <v>1887</v>
      </c>
    </row>
    <row r="198" spans="1:4" ht="56.25" x14ac:dyDescent="0.25">
      <c r="A198" s="5" t="s">
        <v>104</v>
      </c>
      <c r="B198" s="5" t="s">
        <v>2212</v>
      </c>
      <c r="C198" s="5" t="s">
        <v>1880</v>
      </c>
      <c r="D198" s="5" t="s">
        <v>1887</v>
      </c>
    </row>
    <row r="199" spans="1:4" ht="56.25" x14ac:dyDescent="0.25">
      <c r="A199" s="4" t="s">
        <v>104</v>
      </c>
      <c r="B199" s="4" t="s">
        <v>2212</v>
      </c>
      <c r="C199" s="4" t="s">
        <v>1880</v>
      </c>
      <c r="D199" s="4" t="s">
        <v>1887</v>
      </c>
    </row>
    <row r="200" spans="1:4" ht="56.25" x14ac:dyDescent="0.25">
      <c r="A200" s="5" t="s">
        <v>104</v>
      </c>
      <c r="B200" s="5" t="s">
        <v>2212</v>
      </c>
      <c r="C200" s="5" t="s">
        <v>1880</v>
      </c>
      <c r="D200" s="5" t="s">
        <v>1887</v>
      </c>
    </row>
    <row r="201" spans="1:4" ht="37.5" x14ac:dyDescent="0.25">
      <c r="A201" s="4" t="s">
        <v>104</v>
      </c>
      <c r="B201" s="4" t="s">
        <v>2254</v>
      </c>
      <c r="C201" s="4" t="s">
        <v>2259</v>
      </c>
      <c r="D201" s="4" t="s">
        <v>2261</v>
      </c>
    </row>
    <row r="202" spans="1:4" ht="37.5" x14ac:dyDescent="0.25">
      <c r="A202" s="5" t="s">
        <v>104</v>
      </c>
      <c r="B202" s="5" t="s">
        <v>2254</v>
      </c>
      <c r="C202" s="5" t="s">
        <v>2259</v>
      </c>
      <c r="D202" s="5" t="s">
        <v>2261</v>
      </c>
    </row>
    <row r="203" spans="1:4" ht="37.5" x14ac:dyDescent="0.25">
      <c r="A203" s="4" t="s">
        <v>104</v>
      </c>
      <c r="B203" s="4" t="s">
        <v>2254</v>
      </c>
      <c r="C203" s="4" t="s">
        <v>2259</v>
      </c>
      <c r="D203" s="4" t="s">
        <v>2261</v>
      </c>
    </row>
    <row r="204" spans="1:4" ht="75" x14ac:dyDescent="0.25">
      <c r="A204" s="5" t="s">
        <v>2299</v>
      </c>
      <c r="B204" s="5" t="s">
        <v>2300</v>
      </c>
      <c r="C204" s="5" t="s">
        <v>2304</v>
      </c>
      <c r="D204" s="5" t="s">
        <v>2313</v>
      </c>
    </row>
    <row r="205" spans="1:4" ht="75" x14ac:dyDescent="0.25">
      <c r="A205" s="4" t="s">
        <v>2299</v>
      </c>
      <c r="B205" s="4" t="s">
        <v>2300</v>
      </c>
      <c r="C205" s="4" t="s">
        <v>2304</v>
      </c>
      <c r="D205" s="4" t="s">
        <v>2313</v>
      </c>
    </row>
    <row r="206" spans="1:4" ht="75" x14ac:dyDescent="0.25">
      <c r="A206" s="5" t="s">
        <v>2299</v>
      </c>
      <c r="B206" s="5" t="s">
        <v>2300</v>
      </c>
      <c r="C206" s="5" t="s">
        <v>2304</v>
      </c>
      <c r="D206" s="5" t="s">
        <v>2313</v>
      </c>
    </row>
    <row r="207" spans="1:4" ht="75" x14ac:dyDescent="0.25">
      <c r="A207" s="4" t="s">
        <v>2299</v>
      </c>
      <c r="B207" s="4" t="s">
        <v>2300</v>
      </c>
      <c r="C207" s="4" t="s">
        <v>2304</v>
      </c>
      <c r="D207" s="4" t="s">
        <v>2313</v>
      </c>
    </row>
    <row r="208" spans="1:4" ht="75" x14ac:dyDescent="0.25">
      <c r="A208" s="5" t="s">
        <v>2299</v>
      </c>
      <c r="B208" s="5" t="s">
        <v>2300</v>
      </c>
      <c r="C208" s="5" t="s">
        <v>2304</v>
      </c>
      <c r="D208" s="5" t="s">
        <v>2313</v>
      </c>
    </row>
    <row r="209" spans="1:4" ht="75" x14ac:dyDescent="0.25">
      <c r="A209" s="4" t="s">
        <v>2299</v>
      </c>
      <c r="B209" s="4" t="s">
        <v>2300</v>
      </c>
      <c r="C209" s="4" t="s">
        <v>2304</v>
      </c>
      <c r="D209" s="4" t="s">
        <v>2313</v>
      </c>
    </row>
    <row r="210" spans="1:4" ht="75" x14ac:dyDescent="0.25">
      <c r="A210" s="5" t="s">
        <v>2299</v>
      </c>
      <c r="B210" s="5" t="s">
        <v>2300</v>
      </c>
      <c r="C210" s="5" t="s">
        <v>2304</v>
      </c>
      <c r="D210" s="5" t="s">
        <v>2313</v>
      </c>
    </row>
    <row r="211" spans="1:4" ht="75" x14ac:dyDescent="0.25">
      <c r="A211" s="4" t="s">
        <v>2299</v>
      </c>
      <c r="B211" s="4" t="s">
        <v>2300</v>
      </c>
      <c r="C211" s="4" t="s">
        <v>2304</v>
      </c>
      <c r="D211" s="4" t="s">
        <v>2313</v>
      </c>
    </row>
    <row r="212" spans="1:4" ht="75" x14ac:dyDescent="0.25">
      <c r="A212" s="5" t="s">
        <v>2299</v>
      </c>
      <c r="B212" s="5" t="s">
        <v>2170</v>
      </c>
      <c r="C212" s="5" t="s">
        <v>2304</v>
      </c>
      <c r="D212" s="5" t="s">
        <v>2313</v>
      </c>
    </row>
    <row r="213" spans="1:4" ht="75" x14ac:dyDescent="0.25">
      <c r="A213" s="4" t="s">
        <v>2299</v>
      </c>
      <c r="B213" s="4" t="s">
        <v>2170</v>
      </c>
      <c r="C213" s="4" t="s">
        <v>2401</v>
      </c>
      <c r="D213" s="4" t="s">
        <v>2313</v>
      </c>
    </row>
    <row r="214" spans="1:4" ht="75" x14ac:dyDescent="0.25">
      <c r="A214" s="5" t="s">
        <v>2299</v>
      </c>
      <c r="B214" s="5" t="s">
        <v>2170</v>
      </c>
      <c r="C214" s="5" t="s">
        <v>2401</v>
      </c>
      <c r="D214" s="5" t="s">
        <v>2313</v>
      </c>
    </row>
    <row r="215" spans="1:4" ht="75" x14ac:dyDescent="0.25">
      <c r="A215" s="4" t="s">
        <v>2299</v>
      </c>
      <c r="B215" s="4" t="s">
        <v>2170</v>
      </c>
      <c r="C215" s="4" t="s">
        <v>2401</v>
      </c>
      <c r="D215" s="4" t="s">
        <v>2313</v>
      </c>
    </row>
    <row r="216" spans="1:4" ht="75" x14ac:dyDescent="0.25">
      <c r="A216" s="5" t="s">
        <v>2299</v>
      </c>
      <c r="B216" s="5" t="s">
        <v>2170</v>
      </c>
      <c r="C216" s="5" t="s">
        <v>2401</v>
      </c>
      <c r="D216" s="5" t="s">
        <v>2313</v>
      </c>
    </row>
    <row r="217" spans="1:4" ht="75" x14ac:dyDescent="0.25">
      <c r="A217" s="4" t="s">
        <v>2299</v>
      </c>
      <c r="B217" s="4" t="s">
        <v>2170</v>
      </c>
      <c r="C217" s="4" t="s">
        <v>2401</v>
      </c>
      <c r="D217" s="4" t="s">
        <v>2313</v>
      </c>
    </row>
    <row r="218" spans="1:4" ht="75" x14ac:dyDescent="0.25">
      <c r="A218" s="5" t="s">
        <v>2299</v>
      </c>
      <c r="B218" s="5" t="s">
        <v>2170</v>
      </c>
      <c r="C218" s="5" t="s">
        <v>2401</v>
      </c>
      <c r="D218" s="5" t="s">
        <v>2313</v>
      </c>
    </row>
    <row r="219" spans="1:4" ht="75" x14ac:dyDescent="0.25">
      <c r="A219" s="4" t="s">
        <v>2299</v>
      </c>
      <c r="B219" s="4" t="s">
        <v>2170</v>
      </c>
      <c r="C219" s="4" t="s">
        <v>2401</v>
      </c>
      <c r="D219" s="4" t="s">
        <v>2313</v>
      </c>
    </row>
    <row r="220" spans="1:4" ht="75" x14ac:dyDescent="0.25">
      <c r="A220" s="5" t="s">
        <v>2299</v>
      </c>
      <c r="B220" s="5" t="s">
        <v>2170</v>
      </c>
      <c r="C220" s="5" t="s">
        <v>2401</v>
      </c>
      <c r="D220" s="5" t="s">
        <v>2313</v>
      </c>
    </row>
    <row r="221" spans="1:4" ht="75" x14ac:dyDescent="0.25">
      <c r="A221" s="4" t="s">
        <v>2299</v>
      </c>
      <c r="B221" s="4" t="s">
        <v>2170</v>
      </c>
      <c r="C221" s="4" t="s">
        <v>2401</v>
      </c>
      <c r="D221" s="4" t="s">
        <v>2313</v>
      </c>
    </row>
    <row r="222" spans="1:4" ht="75" x14ac:dyDescent="0.25">
      <c r="A222" s="5" t="s">
        <v>2299</v>
      </c>
      <c r="B222" s="5" t="s">
        <v>2170</v>
      </c>
      <c r="C222" s="5" t="s">
        <v>2401</v>
      </c>
      <c r="D222" s="5" t="s">
        <v>2313</v>
      </c>
    </row>
    <row r="223" spans="1:4" ht="75" x14ac:dyDescent="0.25">
      <c r="A223" s="4" t="s">
        <v>2299</v>
      </c>
      <c r="B223" s="4" t="s">
        <v>2488</v>
      </c>
      <c r="C223" s="4" t="s">
        <v>2490</v>
      </c>
      <c r="D223" s="4" t="s">
        <v>2313</v>
      </c>
    </row>
    <row r="224" spans="1:4" ht="75" x14ac:dyDescent="0.25">
      <c r="A224" s="5" t="s">
        <v>2299</v>
      </c>
      <c r="B224" s="5" t="s">
        <v>2488</v>
      </c>
      <c r="C224" s="5" t="s">
        <v>2490</v>
      </c>
      <c r="D224" s="5" t="s">
        <v>2313</v>
      </c>
    </row>
    <row r="225" spans="1:4" ht="75" x14ac:dyDescent="0.25">
      <c r="A225" s="4" t="s">
        <v>2299</v>
      </c>
      <c r="B225" s="4" t="s">
        <v>2488</v>
      </c>
      <c r="C225" s="4" t="s">
        <v>2490</v>
      </c>
      <c r="D225" s="4" t="s">
        <v>2313</v>
      </c>
    </row>
    <row r="226" spans="1:4" ht="75" x14ac:dyDescent="0.25">
      <c r="A226" s="5" t="s">
        <v>2299</v>
      </c>
      <c r="B226" s="5" t="s">
        <v>2488</v>
      </c>
      <c r="C226" s="5" t="s">
        <v>2490</v>
      </c>
      <c r="D226" s="5" t="s">
        <v>2313</v>
      </c>
    </row>
    <row r="227" spans="1:4" ht="75" x14ac:dyDescent="0.25">
      <c r="A227" s="4" t="s">
        <v>2299</v>
      </c>
      <c r="B227" s="4" t="s">
        <v>2488</v>
      </c>
      <c r="C227" s="4" t="s">
        <v>2490</v>
      </c>
      <c r="D227" s="4" t="s">
        <v>2313</v>
      </c>
    </row>
    <row r="228" spans="1:4" ht="75" x14ac:dyDescent="0.25">
      <c r="A228" s="5" t="s">
        <v>2299</v>
      </c>
      <c r="B228" s="5" t="s">
        <v>2540</v>
      </c>
      <c r="C228" s="5" t="s">
        <v>2545</v>
      </c>
      <c r="D228" s="5" t="s">
        <v>2313</v>
      </c>
    </row>
    <row r="229" spans="1:4" ht="75" x14ac:dyDescent="0.25">
      <c r="A229" s="4" t="s">
        <v>2299</v>
      </c>
      <c r="B229" s="4" t="s">
        <v>2540</v>
      </c>
      <c r="C229" s="4" t="s">
        <v>2545</v>
      </c>
      <c r="D229" s="4" t="s">
        <v>2313</v>
      </c>
    </row>
    <row r="230" spans="1:4" ht="75" x14ac:dyDescent="0.25">
      <c r="A230" s="5" t="s">
        <v>2299</v>
      </c>
      <c r="B230" s="5" t="s">
        <v>2540</v>
      </c>
      <c r="C230" s="5" t="s">
        <v>2545</v>
      </c>
      <c r="D230" s="5" t="s">
        <v>2313</v>
      </c>
    </row>
    <row r="231" spans="1:4" ht="75" x14ac:dyDescent="0.25">
      <c r="A231" s="4" t="s">
        <v>2299</v>
      </c>
      <c r="B231" s="4" t="s">
        <v>2540</v>
      </c>
      <c r="C231" s="4" t="s">
        <v>2545</v>
      </c>
      <c r="D231" s="4" t="s">
        <v>2313</v>
      </c>
    </row>
    <row r="232" spans="1:4" ht="75" x14ac:dyDescent="0.25">
      <c r="A232" s="5" t="s">
        <v>2299</v>
      </c>
      <c r="B232" s="5" t="s">
        <v>2540</v>
      </c>
      <c r="C232" s="5" t="s">
        <v>2545</v>
      </c>
      <c r="D232" s="5" t="s">
        <v>2313</v>
      </c>
    </row>
    <row r="233" spans="1:4" ht="75" x14ac:dyDescent="0.25">
      <c r="A233" s="4" t="s">
        <v>2299</v>
      </c>
      <c r="B233" s="4" t="s">
        <v>2540</v>
      </c>
      <c r="C233" s="4" t="s">
        <v>2545</v>
      </c>
      <c r="D233" s="4" t="s">
        <v>2313</v>
      </c>
    </row>
    <row r="234" spans="1:4" ht="75" x14ac:dyDescent="0.25">
      <c r="A234" s="5" t="s">
        <v>2299</v>
      </c>
      <c r="B234" s="5" t="s">
        <v>2540</v>
      </c>
      <c r="C234" s="5" t="s">
        <v>2545</v>
      </c>
      <c r="D234" s="5" t="s">
        <v>2313</v>
      </c>
    </row>
    <row r="235" spans="1:4" ht="75" x14ac:dyDescent="0.25">
      <c r="A235" s="4" t="s">
        <v>2299</v>
      </c>
      <c r="B235" s="4" t="s">
        <v>2540</v>
      </c>
      <c r="C235" s="4" t="s">
        <v>2545</v>
      </c>
      <c r="D235" s="4" t="s">
        <v>2313</v>
      </c>
    </row>
    <row r="236" spans="1:4" ht="75" x14ac:dyDescent="0.25">
      <c r="A236" s="5" t="s">
        <v>2299</v>
      </c>
      <c r="B236" s="5" t="s">
        <v>2540</v>
      </c>
      <c r="C236" s="5" t="s">
        <v>2545</v>
      </c>
      <c r="D236" s="5" t="s">
        <v>2313</v>
      </c>
    </row>
    <row r="237" spans="1:4" ht="75" x14ac:dyDescent="0.25">
      <c r="A237" s="4" t="s">
        <v>2299</v>
      </c>
      <c r="B237" s="4" t="s">
        <v>2540</v>
      </c>
      <c r="C237" s="4" t="s">
        <v>2545</v>
      </c>
      <c r="D237" s="4" t="s">
        <v>2313</v>
      </c>
    </row>
    <row r="238" spans="1:4" ht="75" x14ac:dyDescent="0.25">
      <c r="A238" s="5" t="s">
        <v>2299</v>
      </c>
      <c r="B238" s="5" t="s">
        <v>2540</v>
      </c>
      <c r="C238" s="5" t="s">
        <v>2545</v>
      </c>
      <c r="D238" s="5" t="s">
        <v>2313</v>
      </c>
    </row>
    <row r="239" spans="1:4" ht="75" x14ac:dyDescent="0.25">
      <c r="A239" s="4" t="s">
        <v>2299</v>
      </c>
      <c r="B239" s="4" t="s">
        <v>2540</v>
      </c>
      <c r="C239" s="4" t="s">
        <v>2545</v>
      </c>
      <c r="D239" s="4" t="s">
        <v>2313</v>
      </c>
    </row>
    <row r="240" spans="1:4" ht="75" x14ac:dyDescent="0.25">
      <c r="A240" s="5" t="s">
        <v>2299</v>
      </c>
      <c r="B240" s="5" t="s">
        <v>2540</v>
      </c>
      <c r="C240" s="5" t="s">
        <v>2545</v>
      </c>
      <c r="D240" s="5" t="s">
        <v>2313</v>
      </c>
    </row>
    <row r="241" spans="1:4" ht="75" x14ac:dyDescent="0.25">
      <c r="A241" s="4" t="s">
        <v>2299</v>
      </c>
      <c r="B241" s="4" t="s">
        <v>2540</v>
      </c>
      <c r="C241" s="4" t="s">
        <v>2545</v>
      </c>
      <c r="D241" s="4" t="s">
        <v>2313</v>
      </c>
    </row>
    <row r="242" spans="1:4" ht="75" x14ac:dyDescent="0.25">
      <c r="A242" s="5" t="s">
        <v>2299</v>
      </c>
      <c r="B242" s="5" t="s">
        <v>2540</v>
      </c>
      <c r="C242" s="5" t="s">
        <v>2545</v>
      </c>
      <c r="D242" s="5" t="s">
        <v>2313</v>
      </c>
    </row>
    <row r="243" spans="1:4" ht="75" x14ac:dyDescent="0.25">
      <c r="A243" s="4" t="s">
        <v>2299</v>
      </c>
      <c r="B243" s="4" t="s">
        <v>2699</v>
      </c>
      <c r="C243" s="4" t="s">
        <v>2703</v>
      </c>
      <c r="D243" s="4" t="s">
        <v>2313</v>
      </c>
    </row>
    <row r="244" spans="1:4" ht="75" x14ac:dyDescent="0.25">
      <c r="A244" s="5" t="s">
        <v>2299</v>
      </c>
      <c r="B244" s="5" t="s">
        <v>2699</v>
      </c>
      <c r="C244" s="5" t="s">
        <v>2703</v>
      </c>
      <c r="D244" s="5" t="s">
        <v>2313</v>
      </c>
    </row>
    <row r="245" spans="1:4" ht="75" x14ac:dyDescent="0.25">
      <c r="A245" s="4" t="s">
        <v>2299</v>
      </c>
      <c r="B245" s="4" t="s">
        <v>2699</v>
      </c>
      <c r="C245" s="4" t="s">
        <v>2703</v>
      </c>
      <c r="D245" s="4" t="s">
        <v>2313</v>
      </c>
    </row>
    <row r="246" spans="1:4" ht="75" x14ac:dyDescent="0.25">
      <c r="A246" s="5" t="s">
        <v>2299</v>
      </c>
      <c r="B246" s="5" t="s">
        <v>2699</v>
      </c>
      <c r="C246" s="5" t="s">
        <v>2703</v>
      </c>
      <c r="D246" s="5" t="s">
        <v>2313</v>
      </c>
    </row>
    <row r="247" spans="1:4" ht="75" x14ac:dyDescent="0.25">
      <c r="A247" s="4" t="s">
        <v>2299</v>
      </c>
      <c r="B247" s="4" t="s">
        <v>2699</v>
      </c>
      <c r="C247" s="4" t="s">
        <v>2703</v>
      </c>
      <c r="D247" s="4" t="s">
        <v>2313</v>
      </c>
    </row>
    <row r="248" spans="1:4" ht="75" x14ac:dyDescent="0.25">
      <c r="A248" s="5" t="s">
        <v>2299</v>
      </c>
      <c r="B248" s="5" t="s">
        <v>2699</v>
      </c>
      <c r="C248" s="5" t="s">
        <v>2703</v>
      </c>
      <c r="D248" s="5" t="s">
        <v>2313</v>
      </c>
    </row>
    <row r="249" spans="1:4" ht="75" x14ac:dyDescent="0.25">
      <c r="A249" s="4" t="s">
        <v>2299</v>
      </c>
      <c r="B249" s="4" t="s">
        <v>2699</v>
      </c>
      <c r="C249" s="4" t="s">
        <v>2703</v>
      </c>
      <c r="D249" s="4" t="s">
        <v>2313</v>
      </c>
    </row>
    <row r="250" spans="1:4" ht="75" x14ac:dyDescent="0.25">
      <c r="A250" s="5" t="s">
        <v>2299</v>
      </c>
      <c r="B250" s="5" t="s">
        <v>2784</v>
      </c>
      <c r="C250" s="5" t="s">
        <v>2703</v>
      </c>
      <c r="D250" s="5" t="s">
        <v>2313</v>
      </c>
    </row>
    <row r="251" spans="1:4" ht="75" x14ac:dyDescent="0.25">
      <c r="A251" s="4" t="s">
        <v>2299</v>
      </c>
      <c r="B251" s="4" t="s">
        <v>2699</v>
      </c>
      <c r="C251" s="4" t="s">
        <v>2703</v>
      </c>
      <c r="D251" s="4" t="s">
        <v>2313</v>
      </c>
    </row>
    <row r="252" spans="1:4" ht="75" x14ac:dyDescent="0.25">
      <c r="A252" s="5" t="s">
        <v>2299</v>
      </c>
      <c r="B252" s="5" t="s">
        <v>2813</v>
      </c>
      <c r="C252" s="5" t="s">
        <v>2703</v>
      </c>
      <c r="D252" s="5" t="s">
        <v>2313</v>
      </c>
    </row>
    <row r="253" spans="1:4" ht="75" x14ac:dyDescent="0.25">
      <c r="A253" s="4" t="s">
        <v>2299</v>
      </c>
      <c r="B253" s="4" t="s">
        <v>2699</v>
      </c>
      <c r="C253" s="4" t="s">
        <v>2703</v>
      </c>
      <c r="D253" s="4" t="s">
        <v>2313</v>
      </c>
    </row>
    <row r="254" spans="1:4" ht="75" x14ac:dyDescent="0.25">
      <c r="A254" s="5" t="s">
        <v>2299</v>
      </c>
      <c r="B254" s="5" t="s">
        <v>2699</v>
      </c>
      <c r="C254" s="5" t="s">
        <v>2703</v>
      </c>
      <c r="D254" s="5" t="s">
        <v>2313</v>
      </c>
    </row>
    <row r="255" spans="1:4" ht="75" x14ac:dyDescent="0.25">
      <c r="A255" s="4" t="s">
        <v>2299</v>
      </c>
      <c r="B255" s="4" t="s">
        <v>2699</v>
      </c>
      <c r="C255" s="4" t="s">
        <v>2703</v>
      </c>
      <c r="D255" s="4" t="s">
        <v>2313</v>
      </c>
    </row>
    <row r="256" spans="1:4" ht="75" x14ac:dyDescent="0.25">
      <c r="A256" s="5" t="s">
        <v>2299</v>
      </c>
      <c r="B256" s="5" t="s">
        <v>2699</v>
      </c>
      <c r="C256" s="5" t="s">
        <v>2703</v>
      </c>
      <c r="D256" s="5" t="s">
        <v>2313</v>
      </c>
    </row>
    <row r="257" spans="1:4" ht="75" x14ac:dyDescent="0.25">
      <c r="A257" s="4" t="s">
        <v>2299</v>
      </c>
      <c r="B257" s="4" t="s">
        <v>2699</v>
      </c>
      <c r="C257" s="4" t="s">
        <v>2703</v>
      </c>
      <c r="D257" s="4" t="s">
        <v>2313</v>
      </c>
    </row>
    <row r="258" spans="1:4" ht="75" x14ac:dyDescent="0.25">
      <c r="A258" s="5" t="s">
        <v>2299</v>
      </c>
      <c r="B258" s="5" t="s">
        <v>2699</v>
      </c>
      <c r="C258" s="5" t="s">
        <v>2703</v>
      </c>
      <c r="D258" s="5" t="s">
        <v>2313</v>
      </c>
    </row>
    <row r="259" spans="1:4" ht="75" x14ac:dyDescent="0.25">
      <c r="A259" s="4" t="s">
        <v>2299</v>
      </c>
      <c r="B259" s="4" t="s">
        <v>2699</v>
      </c>
      <c r="C259" s="4" t="s">
        <v>2703</v>
      </c>
      <c r="D259" s="4" t="s">
        <v>2313</v>
      </c>
    </row>
    <row r="260" spans="1:4" ht="75" x14ac:dyDescent="0.25">
      <c r="A260" s="5" t="s">
        <v>2299</v>
      </c>
      <c r="B260" s="5" t="s">
        <v>2699</v>
      </c>
      <c r="C260" s="5" t="s">
        <v>2703</v>
      </c>
      <c r="D260" s="5" t="s">
        <v>2313</v>
      </c>
    </row>
    <row r="261" spans="1:4" ht="75" x14ac:dyDescent="0.25">
      <c r="A261" s="4" t="s">
        <v>2299</v>
      </c>
      <c r="B261" s="4" t="s">
        <v>2699</v>
      </c>
      <c r="C261" s="4" t="s">
        <v>2703</v>
      </c>
      <c r="D261" s="4" t="s">
        <v>2313</v>
      </c>
    </row>
    <row r="262" spans="1:4" ht="56.25" x14ac:dyDescent="0.25">
      <c r="A262" s="5" t="s">
        <v>2914</v>
      </c>
      <c r="B262" s="5" t="s">
        <v>2915</v>
      </c>
      <c r="C262" s="5" t="s">
        <v>2920</v>
      </c>
      <c r="D262" s="5" t="s">
        <v>2930</v>
      </c>
    </row>
    <row r="263" spans="1:4" ht="56.25" x14ac:dyDescent="0.25">
      <c r="A263" s="4" t="s">
        <v>2914</v>
      </c>
      <c r="B263" s="4" t="s">
        <v>2915</v>
      </c>
      <c r="C263" s="4" t="s">
        <v>2920</v>
      </c>
      <c r="D263" s="4" t="s">
        <v>2930</v>
      </c>
    </row>
    <row r="264" spans="1:4" ht="56.25" x14ac:dyDescent="0.25">
      <c r="A264" s="5" t="s">
        <v>2914</v>
      </c>
      <c r="B264" s="5" t="s">
        <v>2915</v>
      </c>
      <c r="C264" s="5" t="s">
        <v>2920</v>
      </c>
      <c r="D264" s="5" t="s">
        <v>2930</v>
      </c>
    </row>
    <row r="265" spans="1:4" ht="56.25" x14ac:dyDescent="0.25">
      <c r="A265" s="4" t="s">
        <v>2914</v>
      </c>
      <c r="B265" s="4" t="s">
        <v>2915</v>
      </c>
      <c r="C265" s="4" t="s">
        <v>2920</v>
      </c>
      <c r="D265" s="4" t="s">
        <v>2930</v>
      </c>
    </row>
    <row r="266" spans="1:4" ht="56.25" x14ac:dyDescent="0.25">
      <c r="A266" s="5" t="s">
        <v>2914</v>
      </c>
      <c r="B266" s="5" t="s">
        <v>2915</v>
      </c>
      <c r="C266" s="5" t="s">
        <v>2920</v>
      </c>
      <c r="D266" s="5" t="s">
        <v>2930</v>
      </c>
    </row>
    <row r="267" spans="1:4" ht="56.25" x14ac:dyDescent="0.25">
      <c r="A267" s="4" t="s">
        <v>2914</v>
      </c>
      <c r="B267" s="4" t="s">
        <v>2915</v>
      </c>
      <c r="C267" s="4" t="s">
        <v>2920</v>
      </c>
      <c r="D267" s="4" t="s">
        <v>2930</v>
      </c>
    </row>
    <row r="268" spans="1:4" ht="56.25" x14ac:dyDescent="0.25">
      <c r="A268" s="5" t="s">
        <v>2914</v>
      </c>
      <c r="B268" s="5" t="s">
        <v>2915</v>
      </c>
      <c r="C268" s="5" t="s">
        <v>2920</v>
      </c>
      <c r="D268" s="5" t="s">
        <v>2994</v>
      </c>
    </row>
    <row r="269" spans="1:4" ht="56.25" x14ac:dyDescent="0.25">
      <c r="A269" s="4" t="s">
        <v>2914</v>
      </c>
      <c r="B269" s="4" t="s">
        <v>2998</v>
      </c>
      <c r="C269" s="4" t="s">
        <v>2920</v>
      </c>
      <c r="D269" s="4" t="s">
        <v>3010</v>
      </c>
    </row>
    <row r="270" spans="1:4" ht="56.25" x14ac:dyDescent="0.25">
      <c r="A270" s="5" t="s">
        <v>2914</v>
      </c>
      <c r="B270" s="5" t="s">
        <v>2998</v>
      </c>
      <c r="C270" s="5" t="s">
        <v>2920</v>
      </c>
      <c r="D270" s="5" t="s">
        <v>3010</v>
      </c>
    </row>
    <row r="271" spans="1:4" ht="56.25" x14ac:dyDescent="0.25">
      <c r="A271" s="4" t="s">
        <v>2914</v>
      </c>
      <c r="B271" s="4" t="s">
        <v>2998</v>
      </c>
      <c r="C271" s="4" t="s">
        <v>2920</v>
      </c>
      <c r="D271" s="4" t="s">
        <v>3010</v>
      </c>
    </row>
    <row r="272" spans="1:4" ht="56.25" x14ac:dyDescent="0.25">
      <c r="A272" s="5" t="s">
        <v>2914</v>
      </c>
      <c r="B272" s="5" t="s">
        <v>2998</v>
      </c>
      <c r="C272" s="5" t="s">
        <v>2920</v>
      </c>
      <c r="D272" s="5" t="s">
        <v>3010</v>
      </c>
    </row>
    <row r="273" spans="1:4" ht="56.25" x14ac:dyDescent="0.25">
      <c r="A273" s="4" t="s">
        <v>2914</v>
      </c>
      <c r="B273" s="4" t="s">
        <v>2998</v>
      </c>
      <c r="C273" s="4" t="s">
        <v>2920</v>
      </c>
      <c r="D273" s="4" t="s">
        <v>3010</v>
      </c>
    </row>
    <row r="274" spans="1:4" ht="56.25" x14ac:dyDescent="0.25">
      <c r="A274" s="5" t="s">
        <v>2914</v>
      </c>
      <c r="B274" s="5" t="s">
        <v>2998</v>
      </c>
      <c r="C274" s="5" t="s">
        <v>2920</v>
      </c>
      <c r="D274" s="5" t="s">
        <v>3010</v>
      </c>
    </row>
    <row r="275" spans="1:4" ht="56.25" x14ac:dyDescent="0.25">
      <c r="A275" s="4" t="s">
        <v>2914</v>
      </c>
      <c r="B275" s="4" t="s">
        <v>2998</v>
      </c>
      <c r="C275" s="4" t="s">
        <v>2920</v>
      </c>
      <c r="D275" s="4" t="s">
        <v>3010</v>
      </c>
    </row>
    <row r="276" spans="1:4" ht="56.25" x14ac:dyDescent="0.25">
      <c r="A276" s="5" t="s">
        <v>2914</v>
      </c>
      <c r="B276" s="5" t="s">
        <v>2998</v>
      </c>
      <c r="C276" s="5" t="s">
        <v>2920</v>
      </c>
      <c r="D276" s="5" t="s">
        <v>3010</v>
      </c>
    </row>
    <row r="277" spans="1:4" ht="56.25" x14ac:dyDescent="0.25">
      <c r="A277" s="4" t="s">
        <v>2914</v>
      </c>
      <c r="B277" s="4" t="s">
        <v>3085</v>
      </c>
      <c r="C277" s="4" t="s">
        <v>2920</v>
      </c>
      <c r="D277" s="4" t="s">
        <v>3010</v>
      </c>
    </row>
    <row r="278" spans="1:4" ht="56.25" x14ac:dyDescent="0.25">
      <c r="A278" s="5" t="s">
        <v>2914</v>
      </c>
      <c r="B278" s="5" t="s">
        <v>3085</v>
      </c>
      <c r="C278" s="5" t="s">
        <v>2920</v>
      </c>
      <c r="D278" s="5" t="s">
        <v>3010</v>
      </c>
    </row>
    <row r="279" spans="1:4" ht="56.25" x14ac:dyDescent="0.25">
      <c r="A279" s="4" t="s">
        <v>2914</v>
      </c>
      <c r="B279" s="4" t="s">
        <v>3085</v>
      </c>
      <c r="C279" s="4" t="s">
        <v>2920</v>
      </c>
      <c r="D279" s="4" t="s">
        <v>3010</v>
      </c>
    </row>
    <row r="280" spans="1:4" ht="56.25" x14ac:dyDescent="0.25">
      <c r="A280" s="5" t="s">
        <v>2914</v>
      </c>
      <c r="B280" s="5" t="s">
        <v>3085</v>
      </c>
      <c r="C280" s="5" t="s">
        <v>2920</v>
      </c>
      <c r="D280" s="5" t="s">
        <v>3010</v>
      </c>
    </row>
    <row r="281" spans="1:4" ht="56.25" x14ac:dyDescent="0.25">
      <c r="A281" s="4" t="s">
        <v>2914</v>
      </c>
      <c r="B281" s="4" t="s">
        <v>3126</v>
      </c>
      <c r="C281" s="4" t="s">
        <v>2920</v>
      </c>
      <c r="D281" s="4" t="s">
        <v>3010</v>
      </c>
    </row>
    <row r="282" spans="1:4" ht="56.25" x14ac:dyDescent="0.25">
      <c r="A282" s="5" t="s">
        <v>2914</v>
      </c>
      <c r="B282" s="5" t="s">
        <v>3126</v>
      </c>
      <c r="C282" s="5" t="s">
        <v>2920</v>
      </c>
      <c r="D282" s="5" t="s">
        <v>3010</v>
      </c>
    </row>
    <row r="283" spans="1:4" ht="56.25" x14ac:dyDescent="0.25">
      <c r="A283" s="4" t="s">
        <v>2914</v>
      </c>
      <c r="B283" s="4" t="s">
        <v>3149</v>
      </c>
      <c r="C283" s="4" t="s">
        <v>3154</v>
      </c>
      <c r="D283" s="4" t="s">
        <v>2313</v>
      </c>
    </row>
    <row r="284" spans="1:4" ht="56.25" x14ac:dyDescent="0.25">
      <c r="A284" s="5" t="s">
        <v>2914</v>
      </c>
      <c r="B284" s="5" t="s">
        <v>3149</v>
      </c>
      <c r="C284" s="5" t="s">
        <v>3154</v>
      </c>
      <c r="D284" s="5" t="s">
        <v>2313</v>
      </c>
    </row>
    <row r="285" spans="1:4" ht="56.25" x14ac:dyDescent="0.25">
      <c r="A285" s="4" t="s">
        <v>2914</v>
      </c>
      <c r="B285" s="4" t="s">
        <v>3149</v>
      </c>
      <c r="C285" s="4" t="s">
        <v>3154</v>
      </c>
      <c r="D285" s="4" t="s">
        <v>2313</v>
      </c>
    </row>
    <row r="286" spans="1:4" ht="56.25" x14ac:dyDescent="0.25">
      <c r="A286" s="5" t="s">
        <v>2914</v>
      </c>
      <c r="B286" s="5" t="s">
        <v>3149</v>
      </c>
      <c r="C286" s="5" t="s">
        <v>3154</v>
      </c>
      <c r="D286" s="5" t="s">
        <v>2313</v>
      </c>
    </row>
    <row r="287" spans="1:4" ht="56.25" x14ac:dyDescent="0.25">
      <c r="A287" s="4" t="s">
        <v>2914</v>
      </c>
      <c r="B287" s="4" t="s">
        <v>3149</v>
      </c>
      <c r="C287" s="4" t="s">
        <v>3154</v>
      </c>
      <c r="D287" s="4" t="s">
        <v>2313</v>
      </c>
    </row>
    <row r="288" spans="1:4" ht="56.25" x14ac:dyDescent="0.25">
      <c r="A288" s="5" t="s">
        <v>2914</v>
      </c>
      <c r="B288" s="5" t="s">
        <v>3149</v>
      </c>
      <c r="C288" s="5" t="s">
        <v>3154</v>
      </c>
      <c r="D288" s="5" t="s">
        <v>2313</v>
      </c>
    </row>
    <row r="289" spans="1:4" ht="56.25" x14ac:dyDescent="0.25">
      <c r="A289" s="4" t="s">
        <v>2914</v>
      </c>
      <c r="B289" s="4" t="s">
        <v>3207</v>
      </c>
      <c r="C289" s="4" t="s">
        <v>3154</v>
      </c>
      <c r="D289" s="4" t="s">
        <v>2313</v>
      </c>
    </row>
    <row r="290" spans="1:4" ht="56.25" x14ac:dyDescent="0.25">
      <c r="A290" s="5" t="s">
        <v>2914</v>
      </c>
      <c r="B290" s="5" t="s">
        <v>3207</v>
      </c>
      <c r="C290" s="5" t="s">
        <v>3154</v>
      </c>
      <c r="D290" s="5" t="s">
        <v>2313</v>
      </c>
    </row>
    <row r="291" spans="1:4" ht="56.25" x14ac:dyDescent="0.25">
      <c r="A291" s="4" t="s">
        <v>2914</v>
      </c>
      <c r="B291" s="4" t="s">
        <v>3207</v>
      </c>
      <c r="C291" s="4" t="s">
        <v>3154</v>
      </c>
      <c r="D291" s="4" t="s">
        <v>2313</v>
      </c>
    </row>
    <row r="292" spans="1:4" ht="56.25" x14ac:dyDescent="0.25">
      <c r="A292" s="5" t="s">
        <v>2914</v>
      </c>
      <c r="B292" s="5" t="s">
        <v>3207</v>
      </c>
      <c r="C292" s="5" t="s">
        <v>3154</v>
      </c>
      <c r="D292" s="5" t="s">
        <v>2313</v>
      </c>
    </row>
    <row r="293" spans="1:4" ht="56.25" x14ac:dyDescent="0.25">
      <c r="A293" s="4" t="s">
        <v>2914</v>
      </c>
      <c r="B293" s="4" t="s">
        <v>3207</v>
      </c>
      <c r="C293" s="4" t="s">
        <v>3154</v>
      </c>
      <c r="D293" s="4" t="s">
        <v>2313</v>
      </c>
    </row>
    <row r="294" spans="1:4" ht="75" x14ac:dyDescent="0.25">
      <c r="A294" s="5" t="s">
        <v>2914</v>
      </c>
      <c r="B294" s="5" t="s">
        <v>3261</v>
      </c>
      <c r="C294" s="5" t="s">
        <v>3154</v>
      </c>
      <c r="D294" s="5" t="s">
        <v>2313</v>
      </c>
    </row>
    <row r="295" spans="1:4" ht="75" x14ac:dyDescent="0.25">
      <c r="A295" s="4" t="s">
        <v>2914</v>
      </c>
      <c r="B295" s="4" t="s">
        <v>3261</v>
      </c>
      <c r="C295" s="4" t="s">
        <v>3154</v>
      </c>
      <c r="D295" s="4" t="s">
        <v>2313</v>
      </c>
    </row>
    <row r="296" spans="1:4" ht="56.25" x14ac:dyDescent="0.25">
      <c r="A296" s="5" t="s">
        <v>2914</v>
      </c>
      <c r="B296" s="5" t="s">
        <v>3286</v>
      </c>
      <c r="C296" s="5" t="s">
        <v>3154</v>
      </c>
      <c r="D296" s="5" t="s">
        <v>2313</v>
      </c>
    </row>
    <row r="297" spans="1:4" ht="56.25" x14ac:dyDescent="0.25">
      <c r="A297" s="4" t="s">
        <v>2914</v>
      </c>
      <c r="B297" s="4" t="s">
        <v>3286</v>
      </c>
      <c r="C297" s="4" t="s">
        <v>3154</v>
      </c>
      <c r="D297" s="4" t="s">
        <v>2313</v>
      </c>
    </row>
    <row r="298" spans="1:4" ht="56.25" x14ac:dyDescent="0.25">
      <c r="A298" s="5" t="s">
        <v>2914</v>
      </c>
      <c r="B298" s="5" t="s">
        <v>3286</v>
      </c>
      <c r="C298" s="5" t="s">
        <v>3154</v>
      </c>
      <c r="D298" s="5" t="s">
        <v>2313</v>
      </c>
    </row>
    <row r="299" spans="1:4" ht="56.25" x14ac:dyDescent="0.25">
      <c r="A299" s="4" t="s">
        <v>2914</v>
      </c>
      <c r="B299" s="4" t="s">
        <v>3286</v>
      </c>
      <c r="C299" s="4" t="s">
        <v>3154</v>
      </c>
      <c r="D299" s="4" t="s">
        <v>2313</v>
      </c>
    </row>
    <row r="300" spans="1:4" ht="56.25" x14ac:dyDescent="0.25">
      <c r="A300" s="5" t="s">
        <v>2914</v>
      </c>
      <c r="B300" s="5" t="s">
        <v>3286</v>
      </c>
      <c r="C300" s="5" t="s">
        <v>3154</v>
      </c>
      <c r="D300" s="5" t="s">
        <v>2313</v>
      </c>
    </row>
    <row r="301" spans="1:4" ht="56.25" x14ac:dyDescent="0.25">
      <c r="A301" s="4" t="s">
        <v>2914</v>
      </c>
      <c r="B301" s="4" t="s">
        <v>3286</v>
      </c>
      <c r="C301" s="4" t="s">
        <v>3154</v>
      </c>
      <c r="D301" s="4" t="s">
        <v>2313</v>
      </c>
    </row>
    <row r="302" spans="1:4" ht="56.25" x14ac:dyDescent="0.25">
      <c r="A302" s="5" t="s">
        <v>2914</v>
      </c>
      <c r="B302" s="5" t="s">
        <v>3286</v>
      </c>
      <c r="C302" s="5" t="s">
        <v>3154</v>
      </c>
      <c r="D302" s="5" t="s">
        <v>2313</v>
      </c>
    </row>
    <row r="303" spans="1:4" ht="56.25" x14ac:dyDescent="0.25">
      <c r="A303" s="4" t="s">
        <v>2914</v>
      </c>
      <c r="B303" s="4" t="s">
        <v>3286</v>
      </c>
      <c r="C303" s="4" t="s">
        <v>3154</v>
      </c>
      <c r="D303" s="4" t="s">
        <v>2313</v>
      </c>
    </row>
    <row r="304" spans="1:4" ht="56.25" x14ac:dyDescent="0.25">
      <c r="A304" s="5" t="s">
        <v>2914</v>
      </c>
      <c r="B304" s="5" t="s">
        <v>3369</v>
      </c>
      <c r="C304" s="5" t="s">
        <v>3154</v>
      </c>
      <c r="D304" s="5" t="s">
        <v>2313</v>
      </c>
    </row>
    <row r="305" spans="1:4" ht="56.25" x14ac:dyDescent="0.25">
      <c r="A305" s="4" t="s">
        <v>2914</v>
      </c>
      <c r="B305" s="4" t="s">
        <v>3384</v>
      </c>
      <c r="C305" s="4" t="s">
        <v>3154</v>
      </c>
      <c r="D305" s="4" t="s">
        <v>2313</v>
      </c>
    </row>
    <row r="306" spans="1:4" ht="56.25" x14ac:dyDescent="0.25">
      <c r="A306" s="5" t="s">
        <v>2914</v>
      </c>
      <c r="B306" s="5" t="s">
        <v>3384</v>
      </c>
      <c r="C306" s="5" t="s">
        <v>3154</v>
      </c>
      <c r="D306" s="5" t="s">
        <v>2313</v>
      </c>
    </row>
    <row r="307" spans="1:4" ht="56.25" x14ac:dyDescent="0.25">
      <c r="A307" s="4" t="s">
        <v>2914</v>
      </c>
      <c r="B307" s="4" t="s">
        <v>3384</v>
      </c>
      <c r="C307" s="4" t="s">
        <v>3154</v>
      </c>
      <c r="D307" s="4" t="s">
        <v>2313</v>
      </c>
    </row>
    <row r="308" spans="1:4" ht="56.25" x14ac:dyDescent="0.25">
      <c r="A308" s="5" t="s">
        <v>2914</v>
      </c>
      <c r="B308" s="5" t="s">
        <v>3384</v>
      </c>
      <c r="C308" s="5" t="s">
        <v>3154</v>
      </c>
      <c r="D308" s="5" t="s">
        <v>2313</v>
      </c>
    </row>
    <row r="309" spans="1:4" ht="56.25" x14ac:dyDescent="0.25">
      <c r="A309" s="4" t="s">
        <v>2914</v>
      </c>
      <c r="B309" s="4" t="s">
        <v>3426</v>
      </c>
      <c r="C309" s="4" t="s">
        <v>3431</v>
      </c>
      <c r="D309" s="4" t="s">
        <v>3433</v>
      </c>
    </row>
    <row r="310" spans="1:4" ht="56.25" x14ac:dyDescent="0.25">
      <c r="A310" s="5" t="s">
        <v>2914</v>
      </c>
      <c r="B310" s="5" t="s">
        <v>3426</v>
      </c>
      <c r="C310" s="5" t="s">
        <v>3431</v>
      </c>
      <c r="D310" s="5" t="s">
        <v>3433</v>
      </c>
    </row>
    <row r="311" spans="1:4" ht="56.25" x14ac:dyDescent="0.25">
      <c r="A311" s="4" t="s">
        <v>2914</v>
      </c>
      <c r="B311" s="4" t="s">
        <v>3426</v>
      </c>
      <c r="C311" s="4" t="s">
        <v>3431</v>
      </c>
      <c r="D311" s="4" t="s">
        <v>3433</v>
      </c>
    </row>
    <row r="312" spans="1:4" ht="56.25" x14ac:dyDescent="0.25">
      <c r="A312" s="5" t="s">
        <v>2914</v>
      </c>
      <c r="B312" s="5" t="s">
        <v>3467</v>
      </c>
      <c r="C312" s="5" t="s">
        <v>3431</v>
      </c>
      <c r="D312" s="5" t="s">
        <v>3433</v>
      </c>
    </row>
    <row r="313" spans="1:4" ht="56.25" x14ac:dyDescent="0.25">
      <c r="A313" s="4" t="s">
        <v>2914</v>
      </c>
      <c r="B313" s="4" t="s">
        <v>3467</v>
      </c>
      <c r="C313" s="4" t="s">
        <v>3431</v>
      </c>
      <c r="D313" s="4" t="s">
        <v>3433</v>
      </c>
    </row>
    <row r="314" spans="1:4" ht="56.25" x14ac:dyDescent="0.25">
      <c r="A314" s="5" t="s">
        <v>2914</v>
      </c>
      <c r="B314" s="5" t="s">
        <v>3467</v>
      </c>
      <c r="C314" s="5" t="s">
        <v>3431</v>
      </c>
      <c r="D314" s="5" t="s">
        <v>3433</v>
      </c>
    </row>
    <row r="315" spans="1:4" ht="56.25" x14ac:dyDescent="0.25">
      <c r="A315" s="4" t="s">
        <v>2914</v>
      </c>
      <c r="B315" s="4" t="s">
        <v>3467</v>
      </c>
      <c r="C315" s="4" t="s">
        <v>3431</v>
      </c>
      <c r="D315" s="4" t="s">
        <v>3433</v>
      </c>
    </row>
    <row r="316" spans="1:4" ht="56.25" x14ac:dyDescent="0.25">
      <c r="A316" s="5" t="s">
        <v>2914</v>
      </c>
      <c r="B316" s="5" t="s">
        <v>3467</v>
      </c>
      <c r="C316" s="5" t="s">
        <v>3431</v>
      </c>
      <c r="D316" s="5" t="s">
        <v>3433</v>
      </c>
    </row>
    <row r="317" spans="1:4" ht="56.25" x14ac:dyDescent="0.25">
      <c r="A317" s="4" t="s">
        <v>2914</v>
      </c>
      <c r="B317" s="4" t="s">
        <v>3467</v>
      </c>
      <c r="C317" s="4" t="s">
        <v>3431</v>
      </c>
      <c r="D317" s="4" t="s">
        <v>3433</v>
      </c>
    </row>
    <row r="318" spans="1:4" ht="56.25" x14ac:dyDescent="0.25">
      <c r="A318" s="5" t="s">
        <v>2914</v>
      </c>
      <c r="B318" s="5" t="s">
        <v>3467</v>
      </c>
      <c r="C318" s="5" t="s">
        <v>3431</v>
      </c>
      <c r="D318" s="5" t="s">
        <v>3433</v>
      </c>
    </row>
    <row r="319" spans="1:4" ht="56.25" x14ac:dyDescent="0.25">
      <c r="A319" s="4" t="s">
        <v>2914</v>
      </c>
      <c r="B319" s="4" t="s">
        <v>3467</v>
      </c>
      <c r="C319" s="4" t="s">
        <v>3431</v>
      </c>
      <c r="D319" s="4" t="s">
        <v>3433</v>
      </c>
    </row>
    <row r="320" spans="1:4" ht="56.25" x14ac:dyDescent="0.25">
      <c r="A320" s="5" t="s">
        <v>2914</v>
      </c>
      <c r="B320" s="5" t="s">
        <v>3467</v>
      </c>
      <c r="C320" s="5" t="s">
        <v>3431</v>
      </c>
      <c r="D320" s="5" t="s">
        <v>3433</v>
      </c>
    </row>
    <row r="321" spans="1:4" ht="56.25" x14ac:dyDescent="0.25">
      <c r="A321" s="4" t="s">
        <v>2914</v>
      </c>
      <c r="B321" s="4" t="s">
        <v>3564</v>
      </c>
      <c r="C321" s="4" t="s">
        <v>3431</v>
      </c>
      <c r="D321" s="4" t="s">
        <v>3433</v>
      </c>
    </row>
    <row r="322" spans="1:4" ht="56.25" x14ac:dyDescent="0.25">
      <c r="A322" s="5" t="s">
        <v>2914</v>
      </c>
      <c r="B322" s="5" t="s">
        <v>3564</v>
      </c>
      <c r="C322" s="5" t="s">
        <v>3431</v>
      </c>
      <c r="D322" s="5" t="s">
        <v>3433</v>
      </c>
    </row>
    <row r="323" spans="1:4" ht="56.25" x14ac:dyDescent="0.25">
      <c r="A323" s="4" t="s">
        <v>2914</v>
      </c>
      <c r="B323" s="4" t="s">
        <v>3587</v>
      </c>
      <c r="C323" s="4" t="s">
        <v>3592</v>
      </c>
      <c r="D323" s="4" t="s">
        <v>3603</v>
      </c>
    </row>
    <row r="324" spans="1:4" ht="56.25" x14ac:dyDescent="0.25">
      <c r="A324" s="5" t="s">
        <v>2914</v>
      </c>
      <c r="B324" s="5" t="s">
        <v>3607</v>
      </c>
      <c r="C324" s="5" t="s">
        <v>3592</v>
      </c>
      <c r="D324" s="5" t="s">
        <v>2930</v>
      </c>
    </row>
    <row r="325" spans="1:4" ht="56.25" x14ac:dyDescent="0.25">
      <c r="A325" s="4" t="s">
        <v>2914</v>
      </c>
      <c r="B325" s="4" t="s">
        <v>3607</v>
      </c>
      <c r="C325" s="4" t="s">
        <v>3592</v>
      </c>
      <c r="D325" s="4" t="s">
        <v>2930</v>
      </c>
    </row>
    <row r="326" spans="1:4" ht="56.25" x14ac:dyDescent="0.25">
      <c r="A326" s="5" t="s">
        <v>2914</v>
      </c>
      <c r="B326" s="5" t="s">
        <v>3607</v>
      </c>
      <c r="C326" s="5" t="s">
        <v>3592</v>
      </c>
      <c r="D326" s="5" t="s">
        <v>2930</v>
      </c>
    </row>
    <row r="327" spans="1:4" ht="56.25" x14ac:dyDescent="0.25">
      <c r="A327" s="4" t="s">
        <v>2914</v>
      </c>
      <c r="B327" s="4" t="s">
        <v>3607</v>
      </c>
      <c r="C327" s="4" t="s">
        <v>3592</v>
      </c>
      <c r="D327" s="4" t="s">
        <v>2930</v>
      </c>
    </row>
    <row r="328" spans="1:4" ht="56.25" x14ac:dyDescent="0.25">
      <c r="A328" s="5" t="s">
        <v>2914</v>
      </c>
      <c r="B328" s="5" t="s">
        <v>3607</v>
      </c>
      <c r="C328" s="5" t="s">
        <v>3592</v>
      </c>
      <c r="D328" s="5" t="s">
        <v>3603</v>
      </c>
    </row>
    <row r="329" spans="1:4" ht="56.25" x14ac:dyDescent="0.25">
      <c r="A329" s="4" t="s">
        <v>2914</v>
      </c>
      <c r="B329" s="4" t="s">
        <v>3607</v>
      </c>
      <c r="C329" s="4" t="s">
        <v>3592</v>
      </c>
      <c r="D329" s="4" t="s">
        <v>3603</v>
      </c>
    </row>
    <row r="330" spans="1:4" ht="56.25" x14ac:dyDescent="0.25">
      <c r="A330" s="5" t="s">
        <v>2914</v>
      </c>
      <c r="B330" s="5" t="s">
        <v>3678</v>
      </c>
      <c r="C330" s="5" t="s">
        <v>3592</v>
      </c>
      <c r="D330" s="5" t="s">
        <v>3603</v>
      </c>
    </row>
    <row r="331" spans="1:4" ht="56.25" x14ac:dyDescent="0.25">
      <c r="A331" s="4" t="s">
        <v>2914</v>
      </c>
      <c r="B331" s="4" t="s">
        <v>3678</v>
      </c>
      <c r="C331" s="4" t="s">
        <v>3592</v>
      </c>
      <c r="D331" s="4" t="s">
        <v>3603</v>
      </c>
    </row>
    <row r="332" spans="1:4" ht="56.25" x14ac:dyDescent="0.25">
      <c r="A332" s="5" t="s">
        <v>2914</v>
      </c>
      <c r="B332" s="5" t="s">
        <v>3678</v>
      </c>
      <c r="C332" s="5" t="s">
        <v>3592</v>
      </c>
      <c r="D332" s="5" t="s">
        <v>2930</v>
      </c>
    </row>
    <row r="333" spans="1:4" ht="56.25" x14ac:dyDescent="0.25">
      <c r="A333" s="4" t="s">
        <v>2914</v>
      </c>
      <c r="B333" s="4" t="s">
        <v>3678</v>
      </c>
      <c r="C333" s="4" t="s">
        <v>3592</v>
      </c>
      <c r="D333" s="4" t="s">
        <v>2930</v>
      </c>
    </row>
    <row r="334" spans="1:4" ht="56.25" x14ac:dyDescent="0.25">
      <c r="A334" s="5" t="s">
        <v>2914</v>
      </c>
      <c r="B334" s="5" t="s">
        <v>3607</v>
      </c>
      <c r="C334" s="5" t="s">
        <v>3592</v>
      </c>
      <c r="D334" s="5" t="s">
        <v>2930</v>
      </c>
    </row>
    <row r="335" spans="1:4" ht="56.25" x14ac:dyDescent="0.25">
      <c r="A335" s="4" t="s">
        <v>2914</v>
      </c>
      <c r="B335" s="4" t="s">
        <v>3607</v>
      </c>
      <c r="C335" s="4" t="s">
        <v>3592</v>
      </c>
      <c r="D335" s="4" t="s">
        <v>2930</v>
      </c>
    </row>
    <row r="336" spans="1:4" ht="75" x14ac:dyDescent="0.25">
      <c r="A336" s="5" t="s">
        <v>2914</v>
      </c>
      <c r="B336" s="5" t="s">
        <v>3742</v>
      </c>
      <c r="C336" s="5" t="s">
        <v>3592</v>
      </c>
      <c r="D336" s="5" t="s">
        <v>2930</v>
      </c>
    </row>
    <row r="337" spans="1:4" ht="56.25" x14ac:dyDescent="0.25">
      <c r="A337" s="4" t="s">
        <v>2914</v>
      </c>
      <c r="B337" s="4" t="s">
        <v>2300</v>
      </c>
      <c r="C337" s="4" t="s">
        <v>3592</v>
      </c>
      <c r="D337" s="4" t="s">
        <v>2930</v>
      </c>
    </row>
    <row r="338" spans="1:4" ht="56.25" x14ac:dyDescent="0.25">
      <c r="A338" s="5" t="s">
        <v>2914</v>
      </c>
      <c r="B338" s="5" t="s">
        <v>2300</v>
      </c>
      <c r="C338" s="5" t="s">
        <v>3592</v>
      </c>
      <c r="D338" s="5" t="s">
        <v>2930</v>
      </c>
    </row>
    <row r="339" spans="1:4" ht="56.25" x14ac:dyDescent="0.25">
      <c r="A339" s="4" t="s">
        <v>2914</v>
      </c>
      <c r="B339" s="4" t="s">
        <v>2300</v>
      </c>
      <c r="C339" s="4" t="s">
        <v>3592</v>
      </c>
      <c r="D339" s="4" t="s">
        <v>2930</v>
      </c>
    </row>
    <row r="340" spans="1:4" ht="56.25" x14ac:dyDescent="0.25">
      <c r="A340" s="5" t="s">
        <v>2914</v>
      </c>
      <c r="B340" s="5" t="s">
        <v>3786</v>
      </c>
      <c r="C340" s="5" t="s">
        <v>3592</v>
      </c>
      <c r="D340" s="5" t="s">
        <v>2930</v>
      </c>
    </row>
    <row r="341" spans="1:4" ht="93.75" x14ac:dyDescent="0.25">
      <c r="A341" s="4" t="s">
        <v>2914</v>
      </c>
      <c r="B341" s="4" t="s">
        <v>3799</v>
      </c>
      <c r="C341" s="4" t="s">
        <v>3592</v>
      </c>
      <c r="D341" s="4" t="s">
        <v>3812</v>
      </c>
    </row>
    <row r="342" spans="1:4" ht="93.75" x14ac:dyDescent="0.25">
      <c r="A342" s="5" t="s">
        <v>2914</v>
      </c>
      <c r="B342" s="5" t="s">
        <v>3799</v>
      </c>
      <c r="C342" s="5" t="s">
        <v>3592</v>
      </c>
      <c r="D342" s="5" t="s">
        <v>3812</v>
      </c>
    </row>
    <row r="343" spans="1:4" ht="93.75" x14ac:dyDescent="0.25">
      <c r="A343" s="4" t="s">
        <v>2914</v>
      </c>
      <c r="B343" s="4" t="s">
        <v>3799</v>
      </c>
      <c r="C343" s="4" t="s">
        <v>3592</v>
      </c>
      <c r="D343" s="4" t="s">
        <v>3812</v>
      </c>
    </row>
    <row r="344" spans="1:4" ht="93.75" x14ac:dyDescent="0.25">
      <c r="A344" s="5" t="s">
        <v>2914</v>
      </c>
      <c r="B344" s="5" t="s">
        <v>3799</v>
      </c>
      <c r="C344" s="5" t="s">
        <v>3592</v>
      </c>
      <c r="D344" s="5" t="s">
        <v>3812</v>
      </c>
    </row>
    <row r="345" spans="1:4" ht="93.75" x14ac:dyDescent="0.25">
      <c r="A345" s="4" t="s">
        <v>2914</v>
      </c>
      <c r="B345" s="4" t="s">
        <v>3799</v>
      </c>
      <c r="C345" s="4" t="s">
        <v>3592</v>
      </c>
      <c r="D345" s="4" t="s">
        <v>3812</v>
      </c>
    </row>
    <row r="346" spans="1:4" ht="93.75" x14ac:dyDescent="0.25">
      <c r="A346" s="5" t="s">
        <v>2914</v>
      </c>
      <c r="B346" s="5" t="s">
        <v>3799</v>
      </c>
      <c r="C346" s="5" t="s">
        <v>3592</v>
      </c>
      <c r="D346" s="5" t="s">
        <v>3812</v>
      </c>
    </row>
    <row r="347" spans="1:4" ht="93.75" x14ac:dyDescent="0.25">
      <c r="A347" s="4" t="s">
        <v>2914</v>
      </c>
      <c r="B347" s="4" t="s">
        <v>3799</v>
      </c>
      <c r="C347" s="4" t="s">
        <v>3592</v>
      </c>
      <c r="D347" s="4" t="s">
        <v>3812</v>
      </c>
    </row>
    <row r="348" spans="1:4" ht="93.75" x14ac:dyDescent="0.25">
      <c r="A348" s="5" t="s">
        <v>2914</v>
      </c>
      <c r="B348" s="5" t="s">
        <v>3799</v>
      </c>
      <c r="C348" s="5" t="s">
        <v>3592</v>
      </c>
      <c r="D348" s="5" t="s">
        <v>3812</v>
      </c>
    </row>
    <row r="349" spans="1:4" ht="93.75" x14ac:dyDescent="0.25">
      <c r="A349" s="4" t="s">
        <v>2914</v>
      </c>
      <c r="B349" s="4" t="s">
        <v>3799</v>
      </c>
      <c r="C349" s="4" t="s">
        <v>3592</v>
      </c>
      <c r="D349" s="4" t="s">
        <v>3812</v>
      </c>
    </row>
    <row r="350" spans="1:4" ht="112.5" x14ac:dyDescent="0.25">
      <c r="A350" s="5" t="s">
        <v>2914</v>
      </c>
      <c r="B350" s="5" t="s">
        <v>3887</v>
      </c>
      <c r="C350" s="5" t="s">
        <v>3891</v>
      </c>
      <c r="D350" s="5" t="s">
        <v>3903</v>
      </c>
    </row>
    <row r="351" spans="1:4" ht="112.5" x14ac:dyDescent="0.25">
      <c r="A351" s="4" t="s">
        <v>2914</v>
      </c>
      <c r="B351" s="4" t="s">
        <v>3887</v>
      </c>
      <c r="C351" s="4" t="s">
        <v>3891</v>
      </c>
      <c r="D351" s="4" t="s">
        <v>3903</v>
      </c>
    </row>
    <row r="352" spans="1:4" ht="112.5" x14ac:dyDescent="0.25">
      <c r="A352" s="5" t="s">
        <v>2914</v>
      </c>
      <c r="B352" s="5" t="s">
        <v>3887</v>
      </c>
      <c r="C352" s="5" t="s">
        <v>3891</v>
      </c>
      <c r="D352" s="5" t="s">
        <v>3903</v>
      </c>
    </row>
    <row r="353" spans="1:4" ht="112.5" x14ac:dyDescent="0.25">
      <c r="A353" s="4" t="s">
        <v>2914</v>
      </c>
      <c r="B353" s="4" t="s">
        <v>3887</v>
      </c>
      <c r="C353" s="4" t="s">
        <v>3891</v>
      </c>
      <c r="D353" s="4" t="s">
        <v>3903</v>
      </c>
    </row>
    <row r="354" spans="1:4" ht="112.5" x14ac:dyDescent="0.25">
      <c r="A354" s="5" t="s">
        <v>2914</v>
      </c>
      <c r="B354" s="5" t="s">
        <v>3948</v>
      </c>
      <c r="C354" s="5" t="s">
        <v>3891</v>
      </c>
      <c r="D354" s="5" t="s">
        <v>3903</v>
      </c>
    </row>
    <row r="355" spans="1:4" ht="112.5" x14ac:dyDescent="0.25">
      <c r="A355" s="4" t="s">
        <v>2914</v>
      </c>
      <c r="B355" s="4" t="s">
        <v>3948</v>
      </c>
      <c r="C355" s="4" t="s">
        <v>3891</v>
      </c>
      <c r="D355" s="4" t="s">
        <v>3903</v>
      </c>
    </row>
    <row r="356" spans="1:4" ht="112.5" x14ac:dyDescent="0.25">
      <c r="A356" s="5" t="s">
        <v>2914</v>
      </c>
      <c r="B356" s="5" t="s">
        <v>3948</v>
      </c>
      <c r="C356" s="5" t="s">
        <v>3891</v>
      </c>
      <c r="D356" s="5" t="s">
        <v>3903</v>
      </c>
    </row>
    <row r="357" spans="1:4" ht="112.5" x14ac:dyDescent="0.25">
      <c r="A357" s="4" t="s">
        <v>2914</v>
      </c>
      <c r="B357" s="4" t="s">
        <v>3948</v>
      </c>
      <c r="C357" s="4" t="s">
        <v>3891</v>
      </c>
      <c r="D357" s="4" t="s">
        <v>3903</v>
      </c>
    </row>
    <row r="358" spans="1:4" ht="112.5" x14ac:dyDescent="0.25">
      <c r="A358" s="5" t="s">
        <v>2914</v>
      </c>
      <c r="B358" s="5" t="s">
        <v>3948</v>
      </c>
      <c r="C358" s="5" t="s">
        <v>3891</v>
      </c>
      <c r="D358" s="5" t="s">
        <v>3903</v>
      </c>
    </row>
    <row r="359" spans="1:4" ht="112.5" x14ac:dyDescent="0.25">
      <c r="A359" s="4" t="s">
        <v>2914</v>
      </c>
      <c r="B359" s="4" t="s">
        <v>3948</v>
      </c>
      <c r="C359" s="4" t="s">
        <v>3891</v>
      </c>
      <c r="D359" s="4" t="s">
        <v>3903</v>
      </c>
    </row>
    <row r="360" spans="1:4" ht="112.5" x14ac:dyDescent="0.25">
      <c r="A360" s="5" t="s">
        <v>2914</v>
      </c>
      <c r="B360" s="5" t="s">
        <v>3948</v>
      </c>
      <c r="C360" s="5" t="s">
        <v>3891</v>
      </c>
      <c r="D360" s="5" t="s">
        <v>3903</v>
      </c>
    </row>
    <row r="361" spans="1:4" ht="112.5" x14ac:dyDescent="0.25">
      <c r="A361" s="4" t="s">
        <v>2914</v>
      </c>
      <c r="B361" s="4" t="s">
        <v>4029</v>
      </c>
      <c r="C361" s="4" t="s">
        <v>3891</v>
      </c>
      <c r="D361" s="4" t="s">
        <v>3903</v>
      </c>
    </row>
    <row r="362" spans="1:4" ht="112.5" x14ac:dyDescent="0.25">
      <c r="A362" s="5" t="s">
        <v>2914</v>
      </c>
      <c r="B362" s="5" t="s">
        <v>4029</v>
      </c>
      <c r="C362" s="5" t="s">
        <v>3891</v>
      </c>
      <c r="D362" s="5" t="s">
        <v>3903</v>
      </c>
    </row>
    <row r="363" spans="1:4" ht="75" x14ac:dyDescent="0.25">
      <c r="A363" s="4" t="s">
        <v>4054</v>
      </c>
      <c r="B363" s="4" t="s">
        <v>4055</v>
      </c>
      <c r="C363" s="4" t="s">
        <v>4058</v>
      </c>
      <c r="D363" s="4" t="s">
        <v>4065</v>
      </c>
    </row>
    <row r="364" spans="1:4" ht="75" x14ac:dyDescent="0.25">
      <c r="A364" s="5" t="s">
        <v>4054</v>
      </c>
      <c r="B364" s="5" t="s">
        <v>4055</v>
      </c>
      <c r="C364" s="5" t="s">
        <v>4058</v>
      </c>
      <c r="D364" s="5" t="s">
        <v>4074</v>
      </c>
    </row>
    <row r="365" spans="1:4" ht="75" x14ac:dyDescent="0.25">
      <c r="A365" s="4" t="s">
        <v>4054</v>
      </c>
      <c r="B365" s="4" t="s">
        <v>4055</v>
      </c>
      <c r="C365" s="4" t="s">
        <v>4058</v>
      </c>
      <c r="D365" s="4" t="s">
        <v>4074</v>
      </c>
    </row>
    <row r="366" spans="1:4" ht="75" x14ac:dyDescent="0.25">
      <c r="A366" s="5" t="s">
        <v>4054</v>
      </c>
      <c r="B366" s="5" t="s">
        <v>4055</v>
      </c>
      <c r="C366" s="5" t="s">
        <v>4058</v>
      </c>
      <c r="D366" s="5" t="s">
        <v>4083</v>
      </c>
    </row>
    <row r="367" spans="1:4" ht="75" x14ac:dyDescent="0.25">
      <c r="A367" s="4" t="s">
        <v>4054</v>
      </c>
      <c r="B367" s="4" t="s">
        <v>4055</v>
      </c>
      <c r="C367" s="4" t="s">
        <v>4058</v>
      </c>
      <c r="D367" s="4" t="s">
        <v>4074</v>
      </c>
    </row>
    <row r="368" spans="1:4" ht="75" x14ac:dyDescent="0.25">
      <c r="A368" s="5" t="s">
        <v>4054</v>
      </c>
      <c r="B368" s="5" t="s">
        <v>4055</v>
      </c>
      <c r="C368" s="5" t="s">
        <v>4058</v>
      </c>
      <c r="D368" s="5" t="s">
        <v>4074</v>
      </c>
    </row>
    <row r="369" spans="1:4" ht="75" x14ac:dyDescent="0.25">
      <c r="A369" s="4" t="s">
        <v>4054</v>
      </c>
      <c r="B369" s="4" t="s">
        <v>4055</v>
      </c>
      <c r="C369" s="4" t="s">
        <v>4058</v>
      </c>
      <c r="D369" s="4" t="s">
        <v>4109</v>
      </c>
    </row>
    <row r="370" spans="1:4" ht="75" x14ac:dyDescent="0.25">
      <c r="A370" s="5" t="s">
        <v>4054</v>
      </c>
      <c r="B370" s="5" t="s">
        <v>4055</v>
      </c>
      <c r="C370" s="5" t="s">
        <v>4058</v>
      </c>
      <c r="D370" s="5" t="s">
        <v>4074</v>
      </c>
    </row>
    <row r="371" spans="1:4" ht="75" x14ac:dyDescent="0.25">
      <c r="A371" s="4" t="s">
        <v>4054</v>
      </c>
      <c r="B371" s="4" t="s">
        <v>4055</v>
      </c>
      <c r="C371" s="4" t="s">
        <v>4058</v>
      </c>
      <c r="D371" s="4" t="s">
        <v>4074</v>
      </c>
    </row>
    <row r="372" spans="1:4" ht="75" x14ac:dyDescent="0.25">
      <c r="A372" s="5" t="s">
        <v>4054</v>
      </c>
      <c r="B372" s="5" t="s">
        <v>4055</v>
      </c>
      <c r="C372" s="5" t="s">
        <v>4058</v>
      </c>
      <c r="D372" s="5" t="s">
        <v>4140</v>
      </c>
    </row>
    <row r="373" spans="1:4" ht="75" x14ac:dyDescent="0.25">
      <c r="A373" s="4" t="s">
        <v>4054</v>
      </c>
      <c r="B373" s="4" t="s">
        <v>4146</v>
      </c>
      <c r="C373" s="4" t="s">
        <v>4058</v>
      </c>
      <c r="D373" s="4" t="s">
        <v>2994</v>
      </c>
    </row>
    <row r="374" spans="1:4" ht="75" x14ac:dyDescent="0.25">
      <c r="A374" s="5" t="s">
        <v>4054</v>
      </c>
      <c r="B374" s="5" t="s">
        <v>4158</v>
      </c>
      <c r="C374" s="5" t="s">
        <v>4058</v>
      </c>
      <c r="D374" s="5" t="s">
        <v>4159</v>
      </c>
    </row>
    <row r="375" spans="1:4" ht="75" x14ac:dyDescent="0.25">
      <c r="A375" s="4" t="s">
        <v>4054</v>
      </c>
      <c r="B375" s="4" t="s">
        <v>4158</v>
      </c>
      <c r="C375" s="4" t="s">
        <v>4058</v>
      </c>
      <c r="D375" s="4" t="s">
        <v>2994</v>
      </c>
    </row>
    <row r="376" spans="1:4" ht="75" x14ac:dyDescent="0.25">
      <c r="A376" s="5" t="s">
        <v>4054</v>
      </c>
      <c r="B376" s="5" t="s">
        <v>4158</v>
      </c>
      <c r="C376" s="5" t="s">
        <v>4058</v>
      </c>
      <c r="D376" s="5" t="s">
        <v>2994</v>
      </c>
    </row>
    <row r="377" spans="1:4" ht="75" x14ac:dyDescent="0.25">
      <c r="A377" s="4" t="s">
        <v>4054</v>
      </c>
      <c r="B377" s="4" t="s">
        <v>4158</v>
      </c>
      <c r="C377" s="4" t="s">
        <v>4058</v>
      </c>
      <c r="D377" s="4" t="s">
        <v>2994</v>
      </c>
    </row>
    <row r="378" spans="1:4" ht="75" x14ac:dyDescent="0.25">
      <c r="A378" s="5" t="s">
        <v>4054</v>
      </c>
      <c r="B378" s="5" t="s">
        <v>4184</v>
      </c>
      <c r="C378" s="5" t="s">
        <v>4058</v>
      </c>
      <c r="D378" s="5" t="s">
        <v>2994</v>
      </c>
    </row>
    <row r="379" spans="1:4" ht="75" x14ac:dyDescent="0.25">
      <c r="A379" s="4" t="s">
        <v>4054</v>
      </c>
      <c r="B379" s="4" t="s">
        <v>4184</v>
      </c>
      <c r="C379" s="4" t="s">
        <v>4058</v>
      </c>
      <c r="D379" s="4" t="s">
        <v>2994</v>
      </c>
    </row>
    <row r="380" spans="1:4" ht="75" x14ac:dyDescent="0.25">
      <c r="A380" s="5" t="s">
        <v>4054</v>
      </c>
      <c r="B380" s="5" t="s">
        <v>4184</v>
      </c>
      <c r="C380" s="5" t="s">
        <v>4058</v>
      </c>
      <c r="D380" s="5" t="s">
        <v>2994</v>
      </c>
    </row>
    <row r="381" spans="1:4" ht="75" x14ac:dyDescent="0.25">
      <c r="A381" s="4" t="s">
        <v>4054</v>
      </c>
      <c r="B381" s="4" t="s">
        <v>4184</v>
      </c>
      <c r="C381" s="4" t="s">
        <v>4058</v>
      </c>
      <c r="D381" s="4" t="s">
        <v>2994</v>
      </c>
    </row>
    <row r="382" spans="1:4" ht="75" x14ac:dyDescent="0.25">
      <c r="A382" s="5" t="s">
        <v>4054</v>
      </c>
      <c r="B382" s="5" t="s">
        <v>4227</v>
      </c>
      <c r="C382" s="5" t="s">
        <v>4058</v>
      </c>
      <c r="D382" s="5" t="s">
        <v>2994</v>
      </c>
    </row>
    <row r="383" spans="1:4" ht="75" x14ac:dyDescent="0.25">
      <c r="A383" s="4" t="s">
        <v>4054</v>
      </c>
      <c r="B383" s="4" t="s">
        <v>4243</v>
      </c>
      <c r="C383" s="4" t="s">
        <v>4058</v>
      </c>
      <c r="D383" s="4" t="s">
        <v>4250</v>
      </c>
    </row>
    <row r="384" spans="1:4" ht="75" x14ac:dyDescent="0.25">
      <c r="A384" s="5" t="s">
        <v>4054</v>
      </c>
      <c r="B384" s="5" t="s">
        <v>4243</v>
      </c>
      <c r="C384" s="5" t="s">
        <v>4058</v>
      </c>
      <c r="D384" s="5" t="s">
        <v>4250</v>
      </c>
    </row>
    <row r="385" spans="1:4" ht="75" x14ac:dyDescent="0.25">
      <c r="A385" s="4" t="s">
        <v>4054</v>
      </c>
      <c r="B385" s="4" t="s">
        <v>4243</v>
      </c>
      <c r="C385" s="4" t="s">
        <v>4058</v>
      </c>
      <c r="D385" s="4" t="s">
        <v>4250</v>
      </c>
    </row>
    <row r="386" spans="1:4" ht="75" x14ac:dyDescent="0.25">
      <c r="A386" s="5" t="s">
        <v>4054</v>
      </c>
      <c r="B386" s="5" t="s">
        <v>4243</v>
      </c>
      <c r="C386" s="5" t="s">
        <v>4058</v>
      </c>
      <c r="D386" s="5" t="s">
        <v>4250</v>
      </c>
    </row>
    <row r="387" spans="1:4" ht="75" x14ac:dyDescent="0.25">
      <c r="A387" s="4" t="s">
        <v>4054</v>
      </c>
      <c r="B387" s="4" t="s">
        <v>4055</v>
      </c>
      <c r="C387" s="4" t="s">
        <v>4058</v>
      </c>
      <c r="D387" s="4" t="s">
        <v>4289</v>
      </c>
    </row>
    <row r="388" spans="1:4" ht="75" x14ac:dyDescent="0.25">
      <c r="A388" s="5" t="s">
        <v>4054</v>
      </c>
      <c r="B388" s="5" t="s">
        <v>4055</v>
      </c>
      <c r="C388" s="5" t="s">
        <v>4058</v>
      </c>
      <c r="D388" s="5" t="s">
        <v>4289</v>
      </c>
    </row>
    <row r="389" spans="1:4" ht="56.25" x14ac:dyDescent="0.25">
      <c r="A389" s="4" t="s">
        <v>4054</v>
      </c>
      <c r="B389" s="4" t="s">
        <v>4302</v>
      </c>
      <c r="C389" s="4" t="s">
        <v>4306</v>
      </c>
      <c r="D389" s="4" t="s">
        <v>4313</v>
      </c>
    </row>
    <row r="390" spans="1:4" ht="56.25" x14ac:dyDescent="0.25">
      <c r="A390" s="5" t="s">
        <v>4054</v>
      </c>
      <c r="B390" s="5" t="s">
        <v>4302</v>
      </c>
      <c r="C390" s="5" t="s">
        <v>4306</v>
      </c>
      <c r="D390" s="5" t="s">
        <v>4313</v>
      </c>
    </row>
    <row r="391" spans="1:4" ht="56.25" x14ac:dyDescent="0.25">
      <c r="A391" s="4" t="s">
        <v>4054</v>
      </c>
      <c r="B391" s="4" t="s">
        <v>4302</v>
      </c>
      <c r="C391" s="4" t="s">
        <v>4306</v>
      </c>
      <c r="D391" s="4" t="s">
        <v>4313</v>
      </c>
    </row>
    <row r="392" spans="1:4" ht="56.25" x14ac:dyDescent="0.25">
      <c r="A392" s="5" t="s">
        <v>4054</v>
      </c>
      <c r="B392" s="5" t="s">
        <v>4302</v>
      </c>
      <c r="C392" s="5" t="s">
        <v>4306</v>
      </c>
      <c r="D392" s="5" t="s">
        <v>4313</v>
      </c>
    </row>
    <row r="393" spans="1:4" ht="56.25" x14ac:dyDescent="0.25">
      <c r="A393" s="4" t="s">
        <v>4054</v>
      </c>
      <c r="B393" s="4" t="s">
        <v>4302</v>
      </c>
      <c r="C393" s="4" t="s">
        <v>4306</v>
      </c>
      <c r="D393" s="4" t="s">
        <v>4313</v>
      </c>
    </row>
    <row r="394" spans="1:4" ht="56.25" x14ac:dyDescent="0.25">
      <c r="A394" s="5" t="s">
        <v>4054</v>
      </c>
      <c r="B394" s="5" t="s">
        <v>4302</v>
      </c>
      <c r="C394" s="5" t="s">
        <v>4306</v>
      </c>
      <c r="D394" s="5" t="s">
        <v>4313</v>
      </c>
    </row>
    <row r="395" spans="1:4" ht="56.25" x14ac:dyDescent="0.25">
      <c r="A395" s="4" t="s">
        <v>4054</v>
      </c>
      <c r="B395" s="4" t="s">
        <v>4302</v>
      </c>
      <c r="C395" s="4" t="s">
        <v>4306</v>
      </c>
      <c r="D395" s="4" t="s">
        <v>4313</v>
      </c>
    </row>
    <row r="396" spans="1:4" ht="56.25" x14ac:dyDescent="0.25">
      <c r="A396" s="5" t="s">
        <v>4054</v>
      </c>
      <c r="B396" s="5" t="s">
        <v>4388</v>
      </c>
      <c r="C396" s="5" t="s">
        <v>4306</v>
      </c>
      <c r="D396" s="5" t="s">
        <v>4313</v>
      </c>
    </row>
    <row r="397" spans="1:4" ht="75" x14ac:dyDescent="0.25">
      <c r="A397" s="4" t="s">
        <v>4054</v>
      </c>
      <c r="B397" s="4" t="s">
        <v>4397</v>
      </c>
      <c r="C397" s="4" t="s">
        <v>4306</v>
      </c>
      <c r="D397" s="4" t="s">
        <v>4313</v>
      </c>
    </row>
    <row r="398" spans="1:4" ht="75" x14ac:dyDescent="0.25">
      <c r="A398" s="5" t="s">
        <v>4054</v>
      </c>
      <c r="B398" s="5" t="s">
        <v>4397</v>
      </c>
      <c r="C398" s="5" t="s">
        <v>4306</v>
      </c>
      <c r="D398" s="5" t="s">
        <v>4313</v>
      </c>
    </row>
    <row r="399" spans="1:4" ht="75" x14ac:dyDescent="0.25">
      <c r="A399" s="4" t="s">
        <v>4054</v>
      </c>
      <c r="B399" s="4" t="s">
        <v>4397</v>
      </c>
      <c r="C399" s="4" t="s">
        <v>4306</v>
      </c>
      <c r="D399" s="4" t="s">
        <v>4313</v>
      </c>
    </row>
    <row r="400" spans="1:4" ht="56.25" x14ac:dyDescent="0.25">
      <c r="A400" s="5" t="s">
        <v>4054</v>
      </c>
      <c r="B400" s="5" t="s">
        <v>4440</v>
      </c>
      <c r="C400" s="5" t="s">
        <v>4306</v>
      </c>
      <c r="D400" s="5" t="s">
        <v>4313</v>
      </c>
    </row>
    <row r="401" spans="1:4" ht="56.25" x14ac:dyDescent="0.25">
      <c r="A401" s="4" t="s">
        <v>4054</v>
      </c>
      <c r="B401" s="4" t="s">
        <v>4459</v>
      </c>
      <c r="C401" s="4" t="s">
        <v>4306</v>
      </c>
      <c r="D401" s="4" t="s">
        <v>4313</v>
      </c>
    </row>
    <row r="402" spans="1:4" ht="56.25" x14ac:dyDescent="0.25">
      <c r="A402" s="5" t="s">
        <v>4054</v>
      </c>
      <c r="B402" s="5" t="s">
        <v>4470</v>
      </c>
      <c r="C402" s="5" t="s">
        <v>4306</v>
      </c>
      <c r="D402" s="5" t="s">
        <v>4313</v>
      </c>
    </row>
    <row r="403" spans="1:4" ht="56.25" x14ac:dyDescent="0.25">
      <c r="A403" s="4" t="s">
        <v>4054</v>
      </c>
      <c r="B403" s="4" t="s">
        <v>4485</v>
      </c>
      <c r="C403" s="4" t="s">
        <v>4306</v>
      </c>
      <c r="D403" s="4" t="s">
        <v>4313</v>
      </c>
    </row>
    <row r="404" spans="1:4" ht="56.25" x14ac:dyDescent="0.25">
      <c r="A404" s="5" t="s">
        <v>4054</v>
      </c>
      <c r="B404" s="5" t="s">
        <v>4055</v>
      </c>
      <c r="C404" s="5" t="s">
        <v>4495</v>
      </c>
      <c r="D404" s="5" t="s">
        <v>4313</v>
      </c>
    </row>
    <row r="405" spans="1:4" ht="56.25" x14ac:dyDescent="0.25">
      <c r="A405" s="4" t="s">
        <v>4054</v>
      </c>
      <c r="B405" s="4" t="s">
        <v>4055</v>
      </c>
      <c r="C405" s="4" t="s">
        <v>4495</v>
      </c>
      <c r="D405" s="4" t="s">
        <v>4313</v>
      </c>
    </row>
    <row r="406" spans="1:4" ht="56.25" x14ac:dyDescent="0.25">
      <c r="A406" s="5" t="s">
        <v>4054</v>
      </c>
      <c r="B406" s="5" t="s">
        <v>4055</v>
      </c>
      <c r="C406" s="5" t="s">
        <v>4495</v>
      </c>
      <c r="D406" s="5" t="s">
        <v>4313</v>
      </c>
    </row>
    <row r="407" spans="1:4" ht="56.25" x14ac:dyDescent="0.25">
      <c r="A407" s="4" t="s">
        <v>4054</v>
      </c>
      <c r="B407" s="4" t="s">
        <v>4055</v>
      </c>
      <c r="C407" s="4" t="s">
        <v>4495</v>
      </c>
      <c r="D407" s="4" t="s">
        <v>4313</v>
      </c>
    </row>
    <row r="408" spans="1:4" ht="56.25" x14ac:dyDescent="0.25">
      <c r="A408" s="5" t="s">
        <v>4054</v>
      </c>
      <c r="B408" s="5" t="s">
        <v>4055</v>
      </c>
      <c r="C408" s="5" t="s">
        <v>4495</v>
      </c>
      <c r="D408" s="5" t="s">
        <v>4313</v>
      </c>
    </row>
    <row r="409" spans="1:4" ht="56.25" x14ac:dyDescent="0.25">
      <c r="A409" s="4" t="s">
        <v>4054</v>
      </c>
      <c r="B409" s="4" t="s">
        <v>4055</v>
      </c>
      <c r="C409" s="4" t="s">
        <v>4495</v>
      </c>
      <c r="D409" s="4" t="s">
        <v>4313</v>
      </c>
    </row>
    <row r="410" spans="1:4" ht="56.25" x14ac:dyDescent="0.25">
      <c r="A410" s="5" t="s">
        <v>4054</v>
      </c>
      <c r="B410" s="5" t="s">
        <v>4055</v>
      </c>
      <c r="C410" s="5" t="s">
        <v>4495</v>
      </c>
      <c r="D410" s="5" t="s">
        <v>4313</v>
      </c>
    </row>
    <row r="411" spans="1:4" ht="56.25" x14ac:dyDescent="0.25">
      <c r="A411" s="4" t="s">
        <v>4054</v>
      </c>
      <c r="B411" s="4" t="s">
        <v>4055</v>
      </c>
      <c r="C411" s="4" t="s">
        <v>4495</v>
      </c>
      <c r="D411" s="4" t="s">
        <v>4313</v>
      </c>
    </row>
    <row r="412" spans="1:4" ht="56.25" x14ac:dyDescent="0.25">
      <c r="A412" s="5" t="s">
        <v>4054</v>
      </c>
      <c r="B412" s="5" t="s">
        <v>4055</v>
      </c>
      <c r="C412" s="5" t="s">
        <v>4495</v>
      </c>
      <c r="D412" s="5" t="s">
        <v>4313</v>
      </c>
    </row>
    <row r="413" spans="1:4" ht="56.25" x14ac:dyDescent="0.25">
      <c r="A413" s="4" t="s">
        <v>4054</v>
      </c>
      <c r="B413" s="4" t="s">
        <v>4557</v>
      </c>
      <c r="C413" s="4" t="s">
        <v>4495</v>
      </c>
      <c r="D413" s="4" t="s">
        <v>4313</v>
      </c>
    </row>
    <row r="414" spans="1:4" ht="56.25" x14ac:dyDescent="0.25">
      <c r="A414" s="5" t="s">
        <v>4054</v>
      </c>
      <c r="B414" s="5" t="s">
        <v>4459</v>
      </c>
      <c r="C414" s="5" t="s">
        <v>4495</v>
      </c>
      <c r="D414" s="5" t="s">
        <v>4313</v>
      </c>
    </row>
    <row r="415" spans="1:4" ht="56.25" x14ac:dyDescent="0.25">
      <c r="A415" s="4" t="s">
        <v>4054</v>
      </c>
      <c r="B415" s="4" t="s">
        <v>4459</v>
      </c>
      <c r="C415" s="4" t="s">
        <v>4495</v>
      </c>
      <c r="D415" s="4" t="s">
        <v>4313</v>
      </c>
    </row>
    <row r="416" spans="1:4" ht="56.25" x14ac:dyDescent="0.25">
      <c r="A416" s="5" t="s">
        <v>4054</v>
      </c>
      <c r="B416" s="5" t="s">
        <v>4459</v>
      </c>
      <c r="C416" s="5" t="s">
        <v>4495</v>
      </c>
      <c r="D416" s="5" t="s">
        <v>4313</v>
      </c>
    </row>
    <row r="417" spans="1:4" ht="56.25" x14ac:dyDescent="0.25">
      <c r="A417" s="4" t="s">
        <v>4054</v>
      </c>
      <c r="B417" s="4" t="s">
        <v>4459</v>
      </c>
      <c r="C417" s="4" t="s">
        <v>4495</v>
      </c>
      <c r="D417" s="4" t="s">
        <v>4313</v>
      </c>
    </row>
    <row r="418" spans="1:4" ht="75" x14ac:dyDescent="0.25">
      <c r="A418" s="5" t="s">
        <v>4054</v>
      </c>
      <c r="B418" s="5" t="s">
        <v>4585</v>
      </c>
      <c r="C418" s="5" t="s">
        <v>4495</v>
      </c>
      <c r="D418" s="5" t="s">
        <v>4595</v>
      </c>
    </row>
    <row r="419" spans="1:4" ht="75" x14ac:dyDescent="0.25">
      <c r="A419" s="4" t="s">
        <v>4054</v>
      </c>
      <c r="B419" s="4" t="s">
        <v>4585</v>
      </c>
      <c r="C419" s="4" t="s">
        <v>4495</v>
      </c>
      <c r="D419" s="4" t="s">
        <v>4595</v>
      </c>
    </row>
    <row r="420" spans="1:4" ht="112.5" x14ac:dyDescent="0.25">
      <c r="A420" s="5" t="s">
        <v>4054</v>
      </c>
      <c r="B420" s="5" t="s">
        <v>4608</v>
      </c>
      <c r="C420" s="5" t="s">
        <v>4613</v>
      </c>
      <c r="D420" s="5" t="s">
        <v>4624</v>
      </c>
    </row>
    <row r="421" spans="1:4" ht="112.5" x14ac:dyDescent="0.25">
      <c r="A421" s="4" t="s">
        <v>4054</v>
      </c>
      <c r="B421" s="4" t="s">
        <v>4633</v>
      </c>
      <c r="C421" s="4" t="s">
        <v>4613</v>
      </c>
      <c r="D421" s="4" t="s">
        <v>4624</v>
      </c>
    </row>
    <row r="422" spans="1:4" ht="112.5" x14ac:dyDescent="0.25">
      <c r="A422" s="5" t="s">
        <v>4054</v>
      </c>
      <c r="B422" s="5" t="s">
        <v>4633</v>
      </c>
      <c r="C422" s="5" t="s">
        <v>4613</v>
      </c>
      <c r="D422" s="5" t="s">
        <v>4624</v>
      </c>
    </row>
    <row r="423" spans="1:4" ht="112.5" x14ac:dyDescent="0.25">
      <c r="A423" s="4" t="s">
        <v>4054</v>
      </c>
      <c r="B423" s="4" t="s">
        <v>4633</v>
      </c>
      <c r="C423" s="4" t="s">
        <v>4613</v>
      </c>
      <c r="D423" s="4" t="s">
        <v>4624</v>
      </c>
    </row>
    <row r="424" spans="1:4" ht="112.5" x14ac:dyDescent="0.25">
      <c r="A424" s="5" t="s">
        <v>4054</v>
      </c>
      <c r="B424" s="5" t="s">
        <v>4608</v>
      </c>
      <c r="C424" s="5" t="s">
        <v>4613</v>
      </c>
      <c r="D424" s="5" t="s">
        <v>4624</v>
      </c>
    </row>
    <row r="425" spans="1:4" ht="112.5" x14ac:dyDescent="0.25">
      <c r="A425" s="4" t="s">
        <v>4054</v>
      </c>
      <c r="B425" s="4" t="s">
        <v>4633</v>
      </c>
      <c r="C425" s="4" t="s">
        <v>4613</v>
      </c>
      <c r="D425" s="4" t="s">
        <v>4624</v>
      </c>
    </row>
    <row r="426" spans="1:4" ht="112.5" x14ac:dyDescent="0.25">
      <c r="A426" s="5" t="s">
        <v>4054</v>
      </c>
      <c r="B426" s="5" t="s">
        <v>4633</v>
      </c>
      <c r="C426" s="5" t="s">
        <v>4613</v>
      </c>
      <c r="D426" s="5" t="s">
        <v>4624</v>
      </c>
    </row>
    <row r="427" spans="1:4" ht="112.5" x14ac:dyDescent="0.25">
      <c r="A427" s="4" t="s">
        <v>4054</v>
      </c>
      <c r="B427" s="4" t="s">
        <v>4633</v>
      </c>
      <c r="C427" s="4" t="s">
        <v>4613</v>
      </c>
      <c r="D427" s="4" t="s">
        <v>2930</v>
      </c>
    </row>
    <row r="428" spans="1:4" ht="150" x14ac:dyDescent="0.25">
      <c r="A428" s="5" t="s">
        <v>4705</v>
      </c>
      <c r="B428" s="5" t="s">
        <v>4706</v>
      </c>
      <c r="C428" s="5" t="s">
        <v>4709</v>
      </c>
      <c r="D428" s="5" t="s">
        <v>4716</v>
      </c>
    </row>
    <row r="429" spans="1:4" ht="150" x14ac:dyDescent="0.25">
      <c r="A429" s="4" t="s">
        <v>4705</v>
      </c>
      <c r="B429" s="4" t="s">
        <v>4706</v>
      </c>
      <c r="C429" s="4" t="s">
        <v>4709</v>
      </c>
      <c r="D429" s="4" t="s">
        <v>4716</v>
      </c>
    </row>
    <row r="430" spans="1:4" ht="150" x14ac:dyDescent="0.25">
      <c r="A430" s="5" t="s">
        <v>4705</v>
      </c>
      <c r="B430" s="5" t="s">
        <v>4706</v>
      </c>
      <c r="C430" s="5" t="s">
        <v>4709</v>
      </c>
      <c r="D430" s="5" t="s">
        <v>4729</v>
      </c>
    </row>
    <row r="431" spans="1:4" ht="150" x14ac:dyDescent="0.25">
      <c r="A431" s="4" t="s">
        <v>4705</v>
      </c>
      <c r="B431" s="4" t="s">
        <v>4706</v>
      </c>
      <c r="C431" s="4" t="s">
        <v>4709</v>
      </c>
      <c r="D431" s="4" t="s">
        <v>4736</v>
      </c>
    </row>
    <row r="432" spans="1:4" ht="150" x14ac:dyDescent="0.25">
      <c r="A432" s="5" t="s">
        <v>4705</v>
      </c>
      <c r="B432" s="5" t="s">
        <v>4706</v>
      </c>
      <c r="C432" s="5" t="s">
        <v>4709</v>
      </c>
      <c r="D432" s="5" t="s">
        <v>4741</v>
      </c>
    </row>
    <row r="433" spans="1:4" ht="150" x14ac:dyDescent="0.25">
      <c r="A433" s="4" t="s">
        <v>4705</v>
      </c>
      <c r="B433" s="4" t="s">
        <v>4706</v>
      </c>
      <c r="C433" s="4" t="s">
        <v>4709</v>
      </c>
      <c r="D433" s="4" t="s">
        <v>3903</v>
      </c>
    </row>
    <row r="434" spans="1:4" ht="150" x14ac:dyDescent="0.25">
      <c r="A434" s="5" t="s">
        <v>4705</v>
      </c>
      <c r="B434" s="5" t="s">
        <v>4706</v>
      </c>
      <c r="C434" s="5" t="s">
        <v>4709</v>
      </c>
      <c r="D434" s="5" t="s">
        <v>4754</v>
      </c>
    </row>
    <row r="435" spans="1:4" ht="150" x14ac:dyDescent="0.25">
      <c r="A435" s="4" t="s">
        <v>4705</v>
      </c>
      <c r="B435" s="4" t="s">
        <v>4706</v>
      </c>
      <c r="C435" s="4" t="s">
        <v>4709</v>
      </c>
      <c r="D435" s="4" t="s">
        <v>4767</v>
      </c>
    </row>
    <row r="436" spans="1:4" ht="150" x14ac:dyDescent="0.25">
      <c r="A436" s="5" t="s">
        <v>4705</v>
      </c>
      <c r="B436" s="5" t="s">
        <v>4706</v>
      </c>
      <c r="C436" s="5" t="s">
        <v>4709</v>
      </c>
      <c r="D436" s="5" t="s">
        <v>4777</v>
      </c>
    </row>
    <row r="437" spans="1:4" ht="150" x14ac:dyDescent="0.25">
      <c r="A437" s="4" t="s">
        <v>4705</v>
      </c>
      <c r="B437" s="4" t="s">
        <v>4706</v>
      </c>
      <c r="C437" s="4" t="s">
        <v>4709</v>
      </c>
      <c r="D437" s="4" t="s">
        <v>4777</v>
      </c>
    </row>
    <row r="438" spans="1:4" ht="150" x14ac:dyDescent="0.25">
      <c r="A438" s="5" t="s">
        <v>4705</v>
      </c>
      <c r="B438" s="5" t="s">
        <v>4706</v>
      </c>
      <c r="C438" s="5" t="s">
        <v>4709</v>
      </c>
      <c r="D438" s="5" t="s">
        <v>4788</v>
      </c>
    </row>
    <row r="439" spans="1:4" ht="150" x14ac:dyDescent="0.25">
      <c r="A439" s="4" t="s">
        <v>4705</v>
      </c>
      <c r="B439" s="4" t="s">
        <v>4706</v>
      </c>
      <c r="C439" s="4" t="s">
        <v>4709</v>
      </c>
      <c r="D439" s="4" t="s">
        <v>4788</v>
      </c>
    </row>
    <row r="440" spans="1:4" ht="150" x14ac:dyDescent="0.25">
      <c r="A440" s="5" t="s">
        <v>4705</v>
      </c>
      <c r="B440" s="5" t="s">
        <v>4795</v>
      </c>
      <c r="C440" s="5" t="s">
        <v>4709</v>
      </c>
      <c r="D440" s="5" t="s">
        <v>4798</v>
      </c>
    </row>
    <row r="441" spans="1:4" ht="112.5" x14ac:dyDescent="0.25">
      <c r="A441" s="4" t="s">
        <v>4705</v>
      </c>
      <c r="B441" s="4" t="s">
        <v>4805</v>
      </c>
      <c r="C441" s="4" t="s">
        <v>4811</v>
      </c>
      <c r="D441" s="4" t="s">
        <v>4798</v>
      </c>
    </row>
    <row r="442" spans="1:4" ht="112.5" x14ac:dyDescent="0.25">
      <c r="A442" s="5" t="s">
        <v>4705</v>
      </c>
      <c r="B442" s="5" t="s">
        <v>4820</v>
      </c>
      <c r="C442" s="5" t="s">
        <v>4811</v>
      </c>
      <c r="D442" s="5" t="s">
        <v>4313</v>
      </c>
    </row>
    <row r="443" spans="1:4" ht="112.5" x14ac:dyDescent="0.25">
      <c r="A443" s="4" t="s">
        <v>4705</v>
      </c>
      <c r="B443" s="4" t="s">
        <v>4820</v>
      </c>
      <c r="C443" s="4" t="s">
        <v>4811</v>
      </c>
      <c r="D443" s="4" t="s">
        <v>4313</v>
      </c>
    </row>
    <row r="444" spans="1:4" ht="112.5" x14ac:dyDescent="0.25">
      <c r="A444" s="5" t="s">
        <v>4705</v>
      </c>
      <c r="B444" s="5" t="s">
        <v>4820</v>
      </c>
      <c r="C444" s="5" t="s">
        <v>4811</v>
      </c>
      <c r="D444" s="5" t="s">
        <v>4313</v>
      </c>
    </row>
    <row r="445" spans="1:4" ht="112.5" x14ac:dyDescent="0.25">
      <c r="A445" s="4" t="s">
        <v>4705</v>
      </c>
      <c r="B445" s="4" t="s">
        <v>4820</v>
      </c>
      <c r="C445" s="4" t="s">
        <v>4811</v>
      </c>
      <c r="D445" s="4" t="s">
        <v>4313</v>
      </c>
    </row>
    <row r="446" spans="1:4" ht="112.5" x14ac:dyDescent="0.25">
      <c r="A446" s="5" t="s">
        <v>4705</v>
      </c>
      <c r="B446" s="5" t="s">
        <v>4820</v>
      </c>
      <c r="C446" s="5" t="s">
        <v>4811</v>
      </c>
      <c r="D446" s="5" t="s">
        <v>4313</v>
      </c>
    </row>
    <row r="447" spans="1:4" ht="112.5" x14ac:dyDescent="0.25">
      <c r="A447" s="4" t="s">
        <v>4705</v>
      </c>
      <c r="B447" s="4" t="s">
        <v>4820</v>
      </c>
      <c r="C447" s="4" t="s">
        <v>4811</v>
      </c>
      <c r="D447" s="4" t="s">
        <v>4313</v>
      </c>
    </row>
    <row r="448" spans="1:4" ht="112.5" x14ac:dyDescent="0.25">
      <c r="A448" s="5" t="s">
        <v>4705</v>
      </c>
      <c r="B448" s="5" t="s">
        <v>4820</v>
      </c>
      <c r="C448" s="5" t="s">
        <v>4811</v>
      </c>
      <c r="D448" s="5" t="s">
        <v>4313</v>
      </c>
    </row>
    <row r="449" spans="1:4" ht="112.5" x14ac:dyDescent="0.25">
      <c r="A449" s="4" t="s">
        <v>4705</v>
      </c>
      <c r="B449" s="4" t="s">
        <v>4820</v>
      </c>
      <c r="C449" s="4" t="s">
        <v>4811</v>
      </c>
      <c r="D449" s="4" t="s">
        <v>4313</v>
      </c>
    </row>
    <row r="450" spans="1:4" ht="112.5" x14ac:dyDescent="0.25">
      <c r="A450" s="5" t="s">
        <v>4705</v>
      </c>
      <c r="B450" s="5" t="s">
        <v>4900</v>
      </c>
      <c r="C450" s="5" t="s">
        <v>4811</v>
      </c>
      <c r="D450" s="5" t="s">
        <v>4313</v>
      </c>
    </row>
    <row r="451" spans="1:4" ht="112.5" x14ac:dyDescent="0.25">
      <c r="A451" s="4" t="s">
        <v>4705</v>
      </c>
      <c r="B451" s="4" t="s">
        <v>4917</v>
      </c>
      <c r="C451" s="4" t="s">
        <v>4811</v>
      </c>
      <c r="D451" s="4" t="s">
        <v>4313</v>
      </c>
    </row>
    <row r="452" spans="1:4" ht="112.5" x14ac:dyDescent="0.25">
      <c r="A452" s="5" t="s">
        <v>4705</v>
      </c>
      <c r="B452" s="5" t="s">
        <v>4930</v>
      </c>
      <c r="C452" s="5" t="s">
        <v>4811</v>
      </c>
      <c r="D452" s="5" t="s">
        <v>4313</v>
      </c>
    </row>
    <row r="453" spans="1:4" ht="112.5" x14ac:dyDescent="0.25">
      <c r="A453" s="4" t="s">
        <v>4705</v>
      </c>
      <c r="B453" s="4" t="s">
        <v>4930</v>
      </c>
      <c r="C453" s="4" t="s">
        <v>4811</v>
      </c>
      <c r="D453" s="4" t="s">
        <v>4313</v>
      </c>
    </row>
    <row r="454" spans="1:4" ht="112.5" x14ac:dyDescent="0.25">
      <c r="A454" s="5" t="s">
        <v>4705</v>
      </c>
      <c r="B454" s="5" t="s">
        <v>4930</v>
      </c>
      <c r="C454" s="5" t="s">
        <v>4811</v>
      </c>
      <c r="D454" s="5" t="s">
        <v>4313</v>
      </c>
    </row>
    <row r="455" spans="1:4" ht="112.5" x14ac:dyDescent="0.25">
      <c r="A455" s="4" t="s">
        <v>4705</v>
      </c>
      <c r="B455" s="4" t="s">
        <v>4958</v>
      </c>
      <c r="C455" s="4" t="s">
        <v>4811</v>
      </c>
      <c r="D455" s="4" t="s">
        <v>4313</v>
      </c>
    </row>
    <row r="456" spans="1:4" ht="112.5" x14ac:dyDescent="0.25">
      <c r="A456" s="5" t="s">
        <v>4705</v>
      </c>
      <c r="B456" s="5" t="s">
        <v>4976</v>
      </c>
      <c r="C456" s="5" t="s">
        <v>4811</v>
      </c>
      <c r="D456" s="5" t="s">
        <v>4313</v>
      </c>
    </row>
    <row r="457" spans="1:4" ht="112.5" x14ac:dyDescent="0.25">
      <c r="A457" s="4" t="s">
        <v>4705</v>
      </c>
      <c r="B457" s="4" t="s">
        <v>4987</v>
      </c>
      <c r="C457" s="4" t="s">
        <v>4811</v>
      </c>
      <c r="D457" s="4" t="s">
        <v>4313</v>
      </c>
    </row>
    <row r="458" spans="1:4" ht="112.5" x14ac:dyDescent="0.25">
      <c r="A458" s="5" t="s">
        <v>4705</v>
      </c>
      <c r="B458" s="5" t="s">
        <v>4976</v>
      </c>
      <c r="C458" s="5" t="s">
        <v>4811</v>
      </c>
      <c r="D458" s="5" t="s">
        <v>4313</v>
      </c>
    </row>
    <row r="459" spans="1:4" ht="150" x14ac:dyDescent="0.25">
      <c r="A459" s="4" t="s">
        <v>4705</v>
      </c>
      <c r="B459" s="4" t="s">
        <v>4996</v>
      </c>
      <c r="C459" s="4" t="s">
        <v>4998</v>
      </c>
      <c r="D459" s="4" t="s">
        <v>4313</v>
      </c>
    </row>
    <row r="460" spans="1:4" ht="150" x14ac:dyDescent="0.25">
      <c r="A460" s="5" t="s">
        <v>4705</v>
      </c>
      <c r="B460" s="5" t="s">
        <v>5008</v>
      </c>
      <c r="C460" s="5" t="s">
        <v>4998</v>
      </c>
      <c r="D460" s="5" t="s">
        <v>4313</v>
      </c>
    </row>
    <row r="461" spans="1:4" ht="150" x14ac:dyDescent="0.25">
      <c r="A461" s="4" t="s">
        <v>4705</v>
      </c>
      <c r="B461" s="4" t="s">
        <v>5016</v>
      </c>
      <c r="C461" s="4" t="s">
        <v>4998</v>
      </c>
      <c r="D461" s="4" t="s">
        <v>4313</v>
      </c>
    </row>
    <row r="462" spans="1:4" ht="150" x14ac:dyDescent="0.25">
      <c r="A462" s="5" t="s">
        <v>4705</v>
      </c>
      <c r="B462" s="5" t="s">
        <v>5027</v>
      </c>
      <c r="C462" s="5" t="s">
        <v>4998</v>
      </c>
      <c r="D462" s="5" t="s">
        <v>4313</v>
      </c>
    </row>
    <row r="463" spans="1:4" ht="150" x14ac:dyDescent="0.25">
      <c r="A463" s="4" t="s">
        <v>4705</v>
      </c>
      <c r="B463" s="4" t="s">
        <v>5039</v>
      </c>
      <c r="C463" s="4" t="s">
        <v>4998</v>
      </c>
      <c r="D463" s="4" t="s">
        <v>4313</v>
      </c>
    </row>
    <row r="464" spans="1:4" ht="150" x14ac:dyDescent="0.25">
      <c r="A464" s="5" t="s">
        <v>4705</v>
      </c>
      <c r="B464" s="5" t="s">
        <v>5049</v>
      </c>
      <c r="C464" s="5" t="s">
        <v>4998</v>
      </c>
      <c r="D464" s="5" t="s">
        <v>4313</v>
      </c>
    </row>
    <row r="465" spans="1:4" ht="112.5" x14ac:dyDescent="0.25">
      <c r="A465" s="4" t="s">
        <v>4705</v>
      </c>
      <c r="B465" s="4" t="s">
        <v>4917</v>
      </c>
      <c r="C465" s="4" t="s">
        <v>4811</v>
      </c>
      <c r="D465" s="4" t="s">
        <v>4313</v>
      </c>
    </row>
    <row r="466" spans="1:4" ht="93.75" x14ac:dyDescent="0.25">
      <c r="A466" s="5" t="s">
        <v>4705</v>
      </c>
      <c r="B466" s="5" t="s">
        <v>4706</v>
      </c>
      <c r="C466" s="5" t="s">
        <v>5069</v>
      </c>
      <c r="D466" s="5" t="s">
        <v>4788</v>
      </c>
    </row>
    <row r="467" spans="1:4" ht="37.5" x14ac:dyDescent="0.25">
      <c r="A467" s="4" t="s">
        <v>4705</v>
      </c>
      <c r="B467" s="4" t="s">
        <v>4706</v>
      </c>
      <c r="C467" s="4" t="s">
        <v>5069</v>
      </c>
      <c r="D467" s="4" t="s">
        <v>4313</v>
      </c>
    </row>
    <row r="468" spans="1:4" ht="56.25" x14ac:dyDescent="0.25">
      <c r="A468" s="5" t="s">
        <v>4705</v>
      </c>
      <c r="B468" s="5" t="s">
        <v>4987</v>
      </c>
      <c r="C468" s="5" t="s">
        <v>5069</v>
      </c>
      <c r="D468" s="5" t="s">
        <v>4313</v>
      </c>
    </row>
    <row r="469" spans="1:4" ht="37.5" x14ac:dyDescent="0.25">
      <c r="A469" s="4" t="s">
        <v>4705</v>
      </c>
      <c r="B469" s="4" t="s">
        <v>4930</v>
      </c>
      <c r="C469" s="4" t="s">
        <v>5069</v>
      </c>
      <c r="D469" s="4" t="s">
        <v>4313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5A09-FBAE-4E30-BA96-C086B1521477}">
  <sheetPr codeName="Hoja8"/>
  <dimension ref="A1:N62"/>
  <sheetViews>
    <sheetView zoomScale="80" zoomScaleNormal="80" workbookViewId="0">
      <selection activeCell="E8" sqref="E8"/>
    </sheetView>
  </sheetViews>
  <sheetFormatPr baseColWidth="10" defaultColWidth="11.42578125" defaultRowHeight="15" x14ac:dyDescent="0.25"/>
  <cols>
    <col min="1" max="1" width="24" customWidth="1"/>
    <col min="2" max="2" width="41.5703125" customWidth="1"/>
    <col min="3" max="3" width="28.85546875" customWidth="1"/>
    <col min="4" max="6" width="24" customWidth="1"/>
    <col min="7" max="10" width="27.140625" customWidth="1"/>
    <col min="12" max="12" width="31.85546875" bestFit="1" customWidth="1"/>
    <col min="13" max="13" width="15.85546875" bestFit="1" customWidth="1"/>
    <col min="14" max="14" width="19.5703125" bestFit="1" customWidth="1"/>
  </cols>
  <sheetData>
    <row r="1" spans="1:14" ht="50.45" customHeight="1" thickBot="1" x14ac:dyDescent="0.3">
      <c r="A1" s="6" t="s">
        <v>11</v>
      </c>
      <c r="B1" s="7" t="s">
        <v>30</v>
      </c>
      <c r="C1" s="7" t="s">
        <v>31</v>
      </c>
      <c r="D1" s="7" t="s">
        <v>36</v>
      </c>
      <c r="E1" s="7" t="s">
        <v>37</v>
      </c>
      <c r="F1" s="7" t="s">
        <v>38</v>
      </c>
      <c r="G1" s="8" t="s">
        <v>39</v>
      </c>
      <c r="H1" s="8" t="s">
        <v>40</v>
      </c>
      <c r="I1" s="8" t="s">
        <v>41</v>
      </c>
      <c r="J1" s="8" t="s">
        <v>42</v>
      </c>
      <c r="L1" s="7" t="s">
        <v>31</v>
      </c>
      <c r="M1" s="7" t="s">
        <v>5158</v>
      </c>
      <c r="N1" s="7" t="s">
        <v>5159</v>
      </c>
    </row>
    <row r="2" spans="1:14" ht="21" customHeight="1" x14ac:dyDescent="0.25">
      <c r="A2" s="9" t="s">
        <v>1157</v>
      </c>
      <c r="B2" s="10" t="s">
        <v>1169</v>
      </c>
      <c r="C2" s="10" t="s">
        <v>1170</v>
      </c>
      <c r="D2" s="10">
        <v>10000</v>
      </c>
      <c r="E2" s="10" t="s">
        <v>127</v>
      </c>
      <c r="F2" s="10" t="s">
        <v>1173</v>
      </c>
      <c r="G2" s="11">
        <v>1500</v>
      </c>
      <c r="H2" s="11">
        <v>2834</v>
      </c>
      <c r="I2" s="11">
        <v>2833</v>
      </c>
      <c r="J2" s="11">
        <v>2833</v>
      </c>
      <c r="L2" s="12" t="s">
        <v>1190</v>
      </c>
      <c r="M2" s="12" t="s">
        <v>5137</v>
      </c>
      <c r="N2" s="10" t="s">
        <v>1182</v>
      </c>
    </row>
    <row r="3" spans="1:14" ht="45" customHeight="1" x14ac:dyDescent="0.25">
      <c r="A3" s="13" t="s">
        <v>1182</v>
      </c>
      <c r="B3" s="12" t="s">
        <v>1189</v>
      </c>
      <c r="C3" s="12" t="s">
        <v>1190</v>
      </c>
      <c r="D3" s="12">
        <v>4</v>
      </c>
      <c r="E3" s="12" t="s">
        <v>127</v>
      </c>
      <c r="F3" s="12" t="s">
        <v>1173</v>
      </c>
      <c r="G3" s="14">
        <v>1</v>
      </c>
      <c r="H3" s="14">
        <v>1</v>
      </c>
      <c r="I3" s="14">
        <v>1</v>
      </c>
      <c r="J3" s="14">
        <v>1</v>
      </c>
      <c r="K3" s="15"/>
      <c r="L3" s="12" t="s">
        <v>1225</v>
      </c>
      <c r="M3" s="12" t="s">
        <v>5137</v>
      </c>
      <c r="N3" s="10" t="s">
        <v>1221</v>
      </c>
    </row>
    <row r="4" spans="1:14" ht="45" customHeight="1" x14ac:dyDescent="0.25">
      <c r="A4" s="13" t="s">
        <v>1200</v>
      </c>
      <c r="B4" s="12" t="s">
        <v>1137</v>
      </c>
      <c r="C4" s="12" t="s">
        <v>1210</v>
      </c>
      <c r="D4" s="12">
        <v>1</v>
      </c>
      <c r="E4" s="12" t="s">
        <v>127</v>
      </c>
      <c r="F4" s="12" t="s">
        <v>1173</v>
      </c>
      <c r="G4" s="14">
        <v>0</v>
      </c>
      <c r="H4" s="14">
        <v>1</v>
      </c>
      <c r="I4" s="14">
        <v>0</v>
      </c>
      <c r="J4" s="14">
        <v>0</v>
      </c>
      <c r="K4" s="15"/>
      <c r="L4" s="12" t="s">
        <v>1237</v>
      </c>
      <c r="M4" s="12" t="s">
        <v>5137</v>
      </c>
      <c r="N4" s="10" t="s">
        <v>1234</v>
      </c>
    </row>
    <row r="5" spans="1:14" ht="45" customHeight="1" x14ac:dyDescent="0.25">
      <c r="A5" s="13" t="s">
        <v>1214</v>
      </c>
      <c r="B5" s="12" t="s">
        <v>451</v>
      </c>
      <c r="C5" s="12" t="s">
        <v>452</v>
      </c>
      <c r="D5" s="12">
        <v>4</v>
      </c>
      <c r="E5" s="12" t="s">
        <v>127</v>
      </c>
      <c r="F5" s="12" t="s">
        <v>1173</v>
      </c>
      <c r="G5" s="14">
        <v>4</v>
      </c>
      <c r="H5" s="14">
        <v>0</v>
      </c>
      <c r="I5" s="14">
        <v>0</v>
      </c>
      <c r="J5" s="14">
        <v>0</v>
      </c>
      <c r="K5" s="15"/>
      <c r="L5" s="12" t="s">
        <v>1463</v>
      </c>
      <c r="M5" s="12" t="s">
        <v>5137</v>
      </c>
      <c r="N5" s="10" t="s">
        <v>1453</v>
      </c>
    </row>
    <row r="6" spans="1:14" ht="45" customHeight="1" x14ac:dyDescent="0.25">
      <c r="A6" s="13" t="s">
        <v>1221</v>
      </c>
      <c r="B6" s="12" t="s">
        <v>1224</v>
      </c>
      <c r="C6" s="12" t="s">
        <v>1225</v>
      </c>
      <c r="D6" s="12">
        <v>4</v>
      </c>
      <c r="E6" s="12" t="s">
        <v>127</v>
      </c>
      <c r="F6" s="12" t="s">
        <v>1173</v>
      </c>
      <c r="G6" s="14">
        <v>1</v>
      </c>
      <c r="H6" s="14">
        <v>1</v>
      </c>
      <c r="I6" s="14">
        <v>1</v>
      </c>
      <c r="J6" s="14">
        <v>1</v>
      </c>
      <c r="K6" s="15"/>
      <c r="L6" s="12" t="s">
        <v>1501</v>
      </c>
      <c r="M6" s="12" t="s">
        <v>5137</v>
      </c>
      <c r="N6" s="10" t="s">
        <v>1494</v>
      </c>
    </row>
    <row r="7" spans="1:14" ht="45" customHeight="1" x14ac:dyDescent="0.25">
      <c r="A7" s="13" t="s">
        <v>1234</v>
      </c>
      <c r="B7" s="12" t="s">
        <v>1236</v>
      </c>
      <c r="C7" s="12" t="s">
        <v>1237</v>
      </c>
      <c r="D7" s="12">
        <v>104</v>
      </c>
      <c r="E7" s="12" t="s">
        <v>127</v>
      </c>
      <c r="F7" s="12" t="s">
        <v>1173</v>
      </c>
      <c r="G7" s="14">
        <v>26</v>
      </c>
      <c r="H7" s="14">
        <v>26</v>
      </c>
      <c r="I7" s="14">
        <v>26</v>
      </c>
      <c r="J7" s="14">
        <v>26</v>
      </c>
      <c r="K7" s="15"/>
      <c r="L7" s="16" t="s">
        <v>1623</v>
      </c>
      <c r="M7" s="16" t="s">
        <v>5137</v>
      </c>
      <c r="N7" s="17" t="s">
        <v>1619</v>
      </c>
    </row>
    <row r="8" spans="1:14" ht="45" customHeight="1" x14ac:dyDescent="0.25">
      <c r="A8" s="13" t="s">
        <v>1245</v>
      </c>
      <c r="B8" s="12" t="s">
        <v>1236</v>
      </c>
      <c r="C8" s="12" t="s">
        <v>1237</v>
      </c>
      <c r="D8" s="12">
        <v>104</v>
      </c>
      <c r="E8" s="12" t="s">
        <v>127</v>
      </c>
      <c r="F8" s="12" t="s">
        <v>1173</v>
      </c>
      <c r="G8" s="14">
        <v>26</v>
      </c>
      <c r="H8" s="14">
        <v>26</v>
      </c>
      <c r="I8" s="14">
        <v>26</v>
      </c>
      <c r="J8" s="14">
        <v>26</v>
      </c>
      <c r="K8" s="15"/>
      <c r="L8" s="15"/>
      <c r="M8" s="15"/>
    </row>
    <row r="9" spans="1:14" ht="45" customHeight="1" x14ac:dyDescent="0.25">
      <c r="A9" s="13" t="s">
        <v>1253</v>
      </c>
      <c r="B9" s="12" t="s">
        <v>1224</v>
      </c>
      <c r="C9" s="12" t="s">
        <v>1225</v>
      </c>
      <c r="D9" s="12">
        <v>4</v>
      </c>
      <c r="E9" s="12" t="s">
        <v>127</v>
      </c>
      <c r="F9" s="12" t="s">
        <v>1173</v>
      </c>
      <c r="G9" s="14">
        <v>1</v>
      </c>
      <c r="H9" s="14">
        <v>1</v>
      </c>
      <c r="I9" s="14">
        <v>1</v>
      </c>
      <c r="J9" s="14">
        <v>1</v>
      </c>
      <c r="K9" s="15"/>
      <c r="L9" s="15"/>
      <c r="M9" s="15"/>
    </row>
    <row r="10" spans="1:14" ht="45" customHeight="1" x14ac:dyDescent="0.25">
      <c r="A10" s="13" t="s">
        <v>1255</v>
      </c>
      <c r="B10" s="12" t="s">
        <v>1258</v>
      </c>
      <c r="C10" s="12" t="s">
        <v>1259</v>
      </c>
      <c r="D10" s="12">
        <v>4</v>
      </c>
      <c r="E10" s="12" t="s">
        <v>127</v>
      </c>
      <c r="F10" s="12" t="s">
        <v>1173</v>
      </c>
      <c r="G10" s="14">
        <v>4</v>
      </c>
      <c r="H10" s="14">
        <v>0</v>
      </c>
      <c r="I10" s="14">
        <v>0</v>
      </c>
      <c r="J10" s="14">
        <v>0</v>
      </c>
      <c r="K10" s="15"/>
      <c r="L10" s="15"/>
      <c r="M10" s="15"/>
    </row>
    <row r="11" spans="1:14" ht="45" customHeight="1" x14ac:dyDescent="0.25">
      <c r="A11" s="13" t="s">
        <v>1263</v>
      </c>
      <c r="B11" s="12" t="s">
        <v>1236</v>
      </c>
      <c r="C11" s="12" t="s">
        <v>1237</v>
      </c>
      <c r="D11" s="12">
        <v>104</v>
      </c>
      <c r="E11" s="12" t="s">
        <v>127</v>
      </c>
      <c r="F11" s="12" t="s">
        <v>1173</v>
      </c>
      <c r="G11" s="14">
        <v>26</v>
      </c>
      <c r="H11" s="14">
        <v>26</v>
      </c>
      <c r="I11" s="14">
        <v>26</v>
      </c>
      <c r="J11" s="14">
        <v>26</v>
      </c>
      <c r="K11" s="15"/>
      <c r="L11" s="15"/>
      <c r="M11" s="15"/>
    </row>
    <row r="12" spans="1:14" ht="45" customHeight="1" x14ac:dyDescent="0.25">
      <c r="A12" s="13" t="s">
        <v>1270</v>
      </c>
      <c r="B12" s="12" t="s">
        <v>1224</v>
      </c>
      <c r="C12" s="12" t="s">
        <v>1225</v>
      </c>
      <c r="D12" s="12">
        <v>4</v>
      </c>
      <c r="E12" s="12" t="s">
        <v>127</v>
      </c>
      <c r="F12" s="12" t="s">
        <v>1173</v>
      </c>
      <c r="G12" s="14">
        <v>1</v>
      </c>
      <c r="H12" s="14">
        <v>1</v>
      </c>
      <c r="I12" s="14">
        <v>1</v>
      </c>
      <c r="J12" s="14">
        <v>1</v>
      </c>
      <c r="K12" s="15"/>
      <c r="L12" s="15"/>
      <c r="M12" s="15"/>
    </row>
    <row r="13" spans="1:14" ht="45" customHeight="1" x14ac:dyDescent="0.25">
      <c r="A13" s="13" t="s">
        <v>1271</v>
      </c>
      <c r="B13" s="12" t="s">
        <v>1274</v>
      </c>
      <c r="C13" s="12" t="s">
        <v>1275</v>
      </c>
      <c r="D13" s="12">
        <v>4</v>
      </c>
      <c r="E13" s="12" t="s">
        <v>127</v>
      </c>
      <c r="F13" s="12" t="s">
        <v>1173</v>
      </c>
      <c r="G13" s="14">
        <v>4</v>
      </c>
      <c r="H13" s="14">
        <v>0</v>
      </c>
      <c r="I13" s="14">
        <v>0</v>
      </c>
      <c r="J13" s="14">
        <v>0</v>
      </c>
      <c r="K13" s="15"/>
      <c r="L13" s="15"/>
      <c r="M13" s="15"/>
    </row>
    <row r="14" spans="1:14" ht="45" customHeight="1" x14ac:dyDescent="0.25">
      <c r="A14" s="13" t="s">
        <v>1278</v>
      </c>
      <c r="B14" s="12" t="s">
        <v>1279</v>
      </c>
      <c r="C14" s="12" t="s">
        <v>1281</v>
      </c>
      <c r="D14" s="12">
        <v>1</v>
      </c>
      <c r="E14" s="12" t="s">
        <v>127</v>
      </c>
      <c r="F14" s="12" t="s">
        <v>1173</v>
      </c>
      <c r="G14" s="14">
        <v>0</v>
      </c>
      <c r="H14" s="14">
        <v>0</v>
      </c>
      <c r="I14" s="14">
        <v>1</v>
      </c>
      <c r="J14" s="14">
        <v>0</v>
      </c>
      <c r="K14" s="15"/>
      <c r="L14" s="15"/>
      <c r="M14" s="15"/>
    </row>
    <row r="15" spans="1:14" ht="45" customHeight="1" x14ac:dyDescent="0.25">
      <c r="A15" s="13" t="s">
        <v>1287</v>
      </c>
      <c r="B15" s="12" t="s">
        <v>1289</v>
      </c>
      <c r="C15" s="12" t="s">
        <v>1290</v>
      </c>
      <c r="D15" s="12">
        <v>1</v>
      </c>
      <c r="E15" s="12" t="s">
        <v>127</v>
      </c>
      <c r="F15" s="12" t="s">
        <v>1173</v>
      </c>
      <c r="G15" s="14">
        <v>0</v>
      </c>
      <c r="H15" s="14">
        <v>1</v>
      </c>
      <c r="I15" s="14">
        <v>0</v>
      </c>
      <c r="J15" s="14">
        <v>0</v>
      </c>
      <c r="K15" s="15"/>
      <c r="L15" s="15"/>
      <c r="M15" s="15"/>
    </row>
    <row r="16" spans="1:14" ht="45" customHeight="1" x14ac:dyDescent="0.25">
      <c r="A16" s="13" t="s">
        <v>1295</v>
      </c>
      <c r="B16" s="12" t="s">
        <v>1236</v>
      </c>
      <c r="C16" s="12" t="s">
        <v>1237</v>
      </c>
      <c r="D16" s="12">
        <v>104</v>
      </c>
      <c r="E16" s="12" t="s">
        <v>127</v>
      </c>
      <c r="F16" s="12" t="s">
        <v>1173</v>
      </c>
      <c r="G16" s="14">
        <v>26</v>
      </c>
      <c r="H16" s="14">
        <v>26</v>
      </c>
      <c r="I16" s="14">
        <v>26</v>
      </c>
      <c r="J16" s="14">
        <v>26</v>
      </c>
      <c r="K16" s="15"/>
      <c r="L16" s="15"/>
      <c r="M16" s="15"/>
    </row>
    <row r="17" spans="1:13" ht="45" customHeight="1" x14ac:dyDescent="0.25">
      <c r="A17" s="13" t="s">
        <v>1301</v>
      </c>
      <c r="B17" s="12" t="s">
        <v>1224</v>
      </c>
      <c r="C17" s="12" t="s">
        <v>1225</v>
      </c>
      <c r="D17" s="12">
        <v>4</v>
      </c>
      <c r="E17" s="12" t="s">
        <v>127</v>
      </c>
      <c r="F17" s="12" t="s">
        <v>1173</v>
      </c>
      <c r="G17" s="14">
        <v>1</v>
      </c>
      <c r="H17" s="14">
        <v>1</v>
      </c>
      <c r="I17" s="14">
        <v>1</v>
      </c>
      <c r="J17" s="14">
        <v>1</v>
      </c>
      <c r="K17" s="15"/>
      <c r="L17" s="15"/>
      <c r="M17" s="15"/>
    </row>
    <row r="18" spans="1:13" ht="45" customHeight="1" x14ac:dyDescent="0.25">
      <c r="A18" s="13" t="s">
        <v>1302</v>
      </c>
      <c r="B18" s="12" t="s">
        <v>1236</v>
      </c>
      <c r="C18" s="12" t="s">
        <v>1237</v>
      </c>
      <c r="D18" s="12">
        <v>104</v>
      </c>
      <c r="E18" s="12" t="s">
        <v>127</v>
      </c>
      <c r="F18" s="12" t="s">
        <v>1173</v>
      </c>
      <c r="G18" s="14">
        <v>26</v>
      </c>
      <c r="H18" s="14">
        <v>26</v>
      </c>
      <c r="I18" s="14">
        <v>26</v>
      </c>
      <c r="J18" s="14">
        <v>26</v>
      </c>
      <c r="K18" s="15"/>
      <c r="L18" s="15"/>
      <c r="M18" s="15"/>
    </row>
    <row r="19" spans="1:13" ht="45" customHeight="1" x14ac:dyDescent="0.25">
      <c r="A19" s="13" t="s">
        <v>1309</v>
      </c>
      <c r="B19" s="12" t="s">
        <v>1224</v>
      </c>
      <c r="C19" s="12" t="s">
        <v>1225</v>
      </c>
      <c r="D19" s="12">
        <v>4</v>
      </c>
      <c r="E19" s="12" t="s">
        <v>127</v>
      </c>
      <c r="F19" s="12" t="s">
        <v>1173</v>
      </c>
      <c r="G19" s="14">
        <v>1</v>
      </c>
      <c r="H19" s="14">
        <v>1</v>
      </c>
      <c r="I19" s="14">
        <v>1</v>
      </c>
      <c r="J19" s="14">
        <v>1</v>
      </c>
      <c r="K19" s="15"/>
      <c r="L19" s="15"/>
      <c r="M19" s="15"/>
    </row>
    <row r="20" spans="1:13" ht="45" customHeight="1" x14ac:dyDescent="0.25">
      <c r="A20" s="13" t="s">
        <v>1324</v>
      </c>
      <c r="B20" s="12" t="s">
        <v>1236</v>
      </c>
      <c r="C20" s="12" t="s">
        <v>1237</v>
      </c>
      <c r="D20" s="12">
        <v>104</v>
      </c>
      <c r="E20" s="12" t="s">
        <v>127</v>
      </c>
      <c r="F20" s="12" t="s">
        <v>1173</v>
      </c>
      <c r="G20" s="14">
        <v>26</v>
      </c>
      <c r="H20" s="14">
        <v>26</v>
      </c>
      <c r="I20" s="14">
        <v>26</v>
      </c>
      <c r="J20" s="14">
        <v>26</v>
      </c>
      <c r="K20" s="15"/>
      <c r="L20" s="15"/>
      <c r="M20" s="15"/>
    </row>
    <row r="21" spans="1:13" ht="45" customHeight="1" x14ac:dyDescent="0.25">
      <c r="A21" s="13" t="s">
        <v>1325</v>
      </c>
      <c r="B21" s="12" t="s">
        <v>1224</v>
      </c>
      <c r="C21" s="12" t="s">
        <v>1225</v>
      </c>
      <c r="D21" s="12">
        <v>4</v>
      </c>
      <c r="E21" s="12" t="s">
        <v>127</v>
      </c>
      <c r="F21" s="12" t="s">
        <v>1173</v>
      </c>
      <c r="G21" s="14">
        <v>1</v>
      </c>
      <c r="H21" s="14">
        <v>1</v>
      </c>
      <c r="I21" s="14">
        <v>1</v>
      </c>
      <c r="J21" s="14">
        <v>1</v>
      </c>
      <c r="K21" s="15"/>
      <c r="L21" s="15"/>
      <c r="M21" s="15"/>
    </row>
    <row r="22" spans="1:13" ht="45" customHeight="1" x14ac:dyDescent="0.25">
      <c r="A22" s="13" t="s">
        <v>1327</v>
      </c>
      <c r="B22" s="12" t="s">
        <v>1236</v>
      </c>
      <c r="C22" s="12" t="s">
        <v>1237</v>
      </c>
      <c r="D22" s="12">
        <v>104</v>
      </c>
      <c r="E22" s="12" t="s">
        <v>127</v>
      </c>
      <c r="F22" s="12" t="s">
        <v>1173</v>
      </c>
      <c r="G22" s="14">
        <v>26</v>
      </c>
      <c r="H22" s="14">
        <v>26</v>
      </c>
      <c r="I22" s="14">
        <v>26</v>
      </c>
      <c r="J22" s="14">
        <v>26</v>
      </c>
      <c r="K22" s="15"/>
      <c r="L22" s="15"/>
      <c r="M22" s="15"/>
    </row>
    <row r="23" spans="1:13" ht="45" customHeight="1" x14ac:dyDescent="0.25">
      <c r="A23" s="13" t="s">
        <v>1333</v>
      </c>
      <c r="B23" s="12" t="s">
        <v>1224</v>
      </c>
      <c r="C23" s="12" t="s">
        <v>1225</v>
      </c>
      <c r="D23" s="12">
        <v>4</v>
      </c>
      <c r="E23" s="12" t="s">
        <v>127</v>
      </c>
      <c r="F23" s="12" t="s">
        <v>1173</v>
      </c>
      <c r="G23" s="14">
        <v>1</v>
      </c>
      <c r="H23" s="14">
        <v>1</v>
      </c>
      <c r="I23" s="14">
        <v>1</v>
      </c>
      <c r="J23" s="14">
        <v>1</v>
      </c>
      <c r="K23" s="15"/>
      <c r="L23" s="15"/>
      <c r="M23" s="15"/>
    </row>
    <row r="24" spans="1:13" ht="45" customHeight="1" x14ac:dyDescent="0.25">
      <c r="A24" s="13" t="s">
        <v>1334</v>
      </c>
      <c r="B24" s="12" t="s">
        <v>1236</v>
      </c>
      <c r="C24" s="12" t="s">
        <v>1237</v>
      </c>
      <c r="D24" s="12">
        <v>104</v>
      </c>
      <c r="E24" s="12" t="s">
        <v>127</v>
      </c>
      <c r="F24" s="12" t="s">
        <v>1173</v>
      </c>
      <c r="G24" s="14">
        <v>26</v>
      </c>
      <c r="H24" s="14">
        <v>26</v>
      </c>
      <c r="I24" s="14">
        <v>26</v>
      </c>
      <c r="J24" s="14">
        <v>26</v>
      </c>
      <c r="K24" s="15"/>
      <c r="L24" s="15"/>
      <c r="M24" s="15"/>
    </row>
    <row r="25" spans="1:13" ht="45" customHeight="1" x14ac:dyDescent="0.25">
      <c r="A25" s="13" t="s">
        <v>1338</v>
      </c>
      <c r="B25" s="12" t="s">
        <v>1224</v>
      </c>
      <c r="C25" s="12" t="s">
        <v>1225</v>
      </c>
      <c r="D25" s="12">
        <v>4</v>
      </c>
      <c r="E25" s="12" t="s">
        <v>127</v>
      </c>
      <c r="F25" s="12" t="s">
        <v>1173</v>
      </c>
      <c r="G25" s="14">
        <v>1</v>
      </c>
      <c r="H25" s="14">
        <v>1</v>
      </c>
      <c r="I25" s="14">
        <v>1</v>
      </c>
      <c r="J25" s="14">
        <v>1</v>
      </c>
      <c r="K25" s="15"/>
      <c r="L25" s="15"/>
      <c r="M25" s="15"/>
    </row>
    <row r="26" spans="1:13" ht="45" customHeight="1" x14ac:dyDescent="0.25">
      <c r="A26" s="13" t="s">
        <v>1339</v>
      </c>
      <c r="B26" s="12" t="s">
        <v>1236</v>
      </c>
      <c r="C26" s="12" t="s">
        <v>1237</v>
      </c>
      <c r="D26" s="12">
        <v>104</v>
      </c>
      <c r="E26" s="12" t="s">
        <v>127</v>
      </c>
      <c r="F26" s="12" t="s">
        <v>1173</v>
      </c>
      <c r="G26" s="14">
        <v>26</v>
      </c>
      <c r="H26" s="14">
        <v>26</v>
      </c>
      <c r="I26" s="14">
        <v>26</v>
      </c>
      <c r="J26" s="14">
        <v>26</v>
      </c>
      <c r="K26" s="15"/>
      <c r="L26" s="15"/>
      <c r="M26" s="15"/>
    </row>
    <row r="27" spans="1:13" ht="45" customHeight="1" x14ac:dyDescent="0.25">
      <c r="A27" s="13" t="s">
        <v>1343</v>
      </c>
      <c r="B27" s="12" t="s">
        <v>1224</v>
      </c>
      <c r="C27" s="12" t="s">
        <v>1225</v>
      </c>
      <c r="D27" s="12">
        <v>4</v>
      </c>
      <c r="E27" s="12" t="s">
        <v>127</v>
      </c>
      <c r="F27" s="12" t="s">
        <v>1173</v>
      </c>
      <c r="G27" s="14">
        <v>1</v>
      </c>
      <c r="H27" s="14">
        <v>1</v>
      </c>
      <c r="I27" s="14">
        <v>1</v>
      </c>
      <c r="J27" s="14">
        <v>1</v>
      </c>
      <c r="K27" s="15"/>
      <c r="L27" s="15"/>
      <c r="M27" s="15"/>
    </row>
    <row r="28" spans="1:13" ht="45" customHeight="1" x14ac:dyDescent="0.25">
      <c r="A28" s="13" t="s">
        <v>1344</v>
      </c>
      <c r="B28" s="12" t="s">
        <v>1236</v>
      </c>
      <c r="C28" s="12" t="s">
        <v>1237</v>
      </c>
      <c r="D28" s="12">
        <v>104</v>
      </c>
      <c r="E28" s="12" t="s">
        <v>127</v>
      </c>
      <c r="F28" s="12" t="s">
        <v>1173</v>
      </c>
      <c r="G28" s="14">
        <v>26</v>
      </c>
      <c r="H28" s="14">
        <v>26</v>
      </c>
      <c r="I28" s="14">
        <v>26</v>
      </c>
      <c r="J28" s="14">
        <v>26</v>
      </c>
      <c r="K28" s="15"/>
      <c r="L28" s="15"/>
      <c r="M28" s="15"/>
    </row>
    <row r="29" spans="1:13" ht="45" customHeight="1" x14ac:dyDescent="0.25">
      <c r="A29" s="13" t="s">
        <v>1346</v>
      </c>
      <c r="B29" s="12" t="s">
        <v>1353</v>
      </c>
      <c r="C29" s="12" t="s">
        <v>1354</v>
      </c>
      <c r="D29" s="12">
        <v>4</v>
      </c>
      <c r="E29" s="12" t="s">
        <v>127</v>
      </c>
      <c r="F29" s="12" t="s">
        <v>1173</v>
      </c>
      <c r="G29" s="14">
        <v>4</v>
      </c>
      <c r="H29" s="14">
        <v>0</v>
      </c>
      <c r="I29" s="14">
        <v>0</v>
      </c>
      <c r="J29" s="14">
        <v>0</v>
      </c>
      <c r="K29" s="15"/>
      <c r="L29" s="15"/>
      <c r="M29" s="15"/>
    </row>
    <row r="30" spans="1:13" ht="45" customHeight="1" x14ac:dyDescent="0.25">
      <c r="A30" s="13" t="s">
        <v>1360</v>
      </c>
      <c r="B30" s="12" t="s">
        <v>1224</v>
      </c>
      <c r="C30" s="12" t="s">
        <v>1225</v>
      </c>
      <c r="D30" s="12">
        <v>4</v>
      </c>
      <c r="E30" s="12" t="s">
        <v>127</v>
      </c>
      <c r="F30" s="12" t="s">
        <v>1173</v>
      </c>
      <c r="G30" s="14">
        <v>1</v>
      </c>
      <c r="H30" s="14">
        <v>1</v>
      </c>
      <c r="I30" s="14">
        <v>1</v>
      </c>
      <c r="J30" s="14">
        <v>1</v>
      </c>
      <c r="K30" s="15"/>
      <c r="L30" s="15"/>
      <c r="M30" s="15"/>
    </row>
    <row r="31" spans="1:13" ht="45" customHeight="1" x14ac:dyDescent="0.25">
      <c r="A31" s="13" t="s">
        <v>1362</v>
      </c>
      <c r="B31" s="12" t="s">
        <v>1236</v>
      </c>
      <c r="C31" s="12" t="s">
        <v>1237</v>
      </c>
      <c r="D31" s="12">
        <v>104</v>
      </c>
      <c r="E31" s="12" t="s">
        <v>127</v>
      </c>
      <c r="F31" s="12" t="s">
        <v>1173</v>
      </c>
      <c r="G31" s="14">
        <v>26</v>
      </c>
      <c r="H31" s="14">
        <v>26</v>
      </c>
      <c r="I31" s="14">
        <v>26</v>
      </c>
      <c r="J31" s="14">
        <v>26</v>
      </c>
      <c r="K31" s="15"/>
      <c r="L31" s="15"/>
      <c r="M31" s="15"/>
    </row>
    <row r="32" spans="1:13" ht="45" customHeight="1" x14ac:dyDescent="0.25">
      <c r="A32" s="13" t="s">
        <v>1364</v>
      </c>
      <c r="B32" s="12" t="s">
        <v>1189</v>
      </c>
      <c r="C32" s="12" t="s">
        <v>1190</v>
      </c>
      <c r="D32" s="12">
        <v>8</v>
      </c>
      <c r="E32" s="12" t="s">
        <v>127</v>
      </c>
      <c r="F32" s="12" t="s">
        <v>1173</v>
      </c>
      <c r="G32" s="14">
        <v>2</v>
      </c>
      <c r="H32" s="14">
        <v>2</v>
      </c>
      <c r="I32" s="14">
        <v>2</v>
      </c>
      <c r="J32" s="14">
        <v>2</v>
      </c>
      <c r="K32" s="15"/>
      <c r="L32" s="15"/>
      <c r="M32" s="15"/>
    </row>
    <row r="33" spans="1:13" ht="45" customHeight="1" x14ac:dyDescent="0.25">
      <c r="A33" s="13" t="s">
        <v>1374</v>
      </c>
      <c r="B33" s="12" t="s">
        <v>1224</v>
      </c>
      <c r="C33" s="12" t="s">
        <v>1225</v>
      </c>
      <c r="D33" s="12">
        <v>4</v>
      </c>
      <c r="E33" s="12" t="s">
        <v>127</v>
      </c>
      <c r="F33" s="12" t="s">
        <v>1173</v>
      </c>
      <c r="G33" s="14">
        <v>1</v>
      </c>
      <c r="H33" s="14">
        <v>1</v>
      </c>
      <c r="I33" s="14">
        <v>1</v>
      </c>
      <c r="J33" s="14">
        <v>1</v>
      </c>
      <c r="K33" s="15"/>
      <c r="L33" s="15"/>
      <c r="M33" s="15"/>
    </row>
    <row r="34" spans="1:13" ht="45" customHeight="1" x14ac:dyDescent="0.25">
      <c r="A34" s="13" t="s">
        <v>1379</v>
      </c>
      <c r="B34" s="12" t="s">
        <v>1236</v>
      </c>
      <c r="C34" s="12" t="s">
        <v>1237</v>
      </c>
      <c r="D34" s="12">
        <v>104</v>
      </c>
      <c r="E34" s="12" t="s">
        <v>127</v>
      </c>
      <c r="F34" s="12" t="s">
        <v>1173</v>
      </c>
      <c r="G34" s="14">
        <v>26</v>
      </c>
      <c r="H34" s="14">
        <v>26</v>
      </c>
      <c r="I34" s="14">
        <v>26</v>
      </c>
      <c r="J34" s="14">
        <v>26</v>
      </c>
      <c r="K34" s="15"/>
      <c r="L34" s="15"/>
      <c r="M34" s="15"/>
    </row>
    <row r="35" spans="1:13" ht="45" customHeight="1" x14ac:dyDescent="0.25">
      <c r="A35" s="13" t="s">
        <v>1382</v>
      </c>
      <c r="B35" s="12" t="s">
        <v>1385</v>
      </c>
      <c r="C35" s="12" t="s">
        <v>1386</v>
      </c>
      <c r="D35" s="12">
        <v>4</v>
      </c>
      <c r="E35" s="12" t="s">
        <v>127</v>
      </c>
      <c r="F35" s="12" t="s">
        <v>1173</v>
      </c>
      <c r="G35" s="14">
        <v>4</v>
      </c>
      <c r="H35" s="14">
        <v>0</v>
      </c>
      <c r="I35" s="14">
        <v>0</v>
      </c>
      <c r="J35" s="14">
        <v>0</v>
      </c>
      <c r="K35" s="15"/>
      <c r="L35" s="15"/>
      <c r="M35" s="15"/>
    </row>
    <row r="36" spans="1:13" ht="45" customHeight="1" x14ac:dyDescent="0.25">
      <c r="A36" s="13" t="s">
        <v>1389</v>
      </c>
      <c r="B36" s="12" t="s">
        <v>1224</v>
      </c>
      <c r="C36" s="12" t="s">
        <v>1225</v>
      </c>
      <c r="D36" s="12">
        <v>4</v>
      </c>
      <c r="E36" s="12" t="s">
        <v>127</v>
      </c>
      <c r="F36" s="12" t="s">
        <v>1173</v>
      </c>
      <c r="G36" s="14">
        <v>1</v>
      </c>
      <c r="H36" s="14">
        <v>1</v>
      </c>
      <c r="I36" s="14">
        <v>1</v>
      </c>
      <c r="J36" s="14">
        <v>1</v>
      </c>
      <c r="K36" s="15"/>
      <c r="L36" s="15"/>
      <c r="M36" s="15"/>
    </row>
    <row r="37" spans="1:13" ht="45" customHeight="1" x14ac:dyDescent="0.25">
      <c r="A37" s="13" t="s">
        <v>1393</v>
      </c>
      <c r="B37" s="12" t="s">
        <v>1236</v>
      </c>
      <c r="C37" s="12" t="s">
        <v>1237</v>
      </c>
      <c r="D37" s="12">
        <v>104</v>
      </c>
      <c r="E37" s="12" t="s">
        <v>127</v>
      </c>
      <c r="F37" s="12" t="s">
        <v>1173</v>
      </c>
      <c r="G37" s="14">
        <v>26</v>
      </c>
      <c r="H37" s="14">
        <v>26</v>
      </c>
      <c r="I37" s="14">
        <v>26</v>
      </c>
      <c r="J37" s="14">
        <v>26</v>
      </c>
      <c r="K37" s="15"/>
      <c r="L37" s="15"/>
      <c r="M37" s="15"/>
    </row>
    <row r="38" spans="1:13" ht="45" customHeight="1" x14ac:dyDescent="0.25">
      <c r="A38" s="13" t="s">
        <v>1395</v>
      </c>
      <c r="B38" s="12" t="s">
        <v>1402</v>
      </c>
      <c r="C38" s="12" t="s">
        <v>1403</v>
      </c>
      <c r="D38" s="12">
        <v>8000</v>
      </c>
      <c r="E38" s="12" t="s">
        <v>127</v>
      </c>
      <c r="F38" s="12" t="s">
        <v>1173</v>
      </c>
      <c r="G38" s="14">
        <v>1033</v>
      </c>
      <c r="H38" s="14">
        <v>2350</v>
      </c>
      <c r="I38" s="14">
        <v>2350</v>
      </c>
      <c r="J38" s="14">
        <v>2267</v>
      </c>
      <c r="K38" s="15"/>
    </row>
    <row r="39" spans="1:13" ht="45" customHeight="1" x14ac:dyDescent="0.25">
      <c r="A39" s="13" t="s">
        <v>1412</v>
      </c>
      <c r="B39" s="12" t="s">
        <v>1224</v>
      </c>
      <c r="C39" s="12" t="s">
        <v>1225</v>
      </c>
      <c r="D39" s="12">
        <v>4</v>
      </c>
      <c r="E39" s="12" t="s">
        <v>127</v>
      </c>
      <c r="F39" s="12" t="s">
        <v>1173</v>
      </c>
      <c r="G39" s="14">
        <v>1</v>
      </c>
      <c r="H39" s="14">
        <v>1</v>
      </c>
      <c r="I39" s="14">
        <v>1</v>
      </c>
      <c r="J39" s="14">
        <v>1</v>
      </c>
      <c r="K39" s="15"/>
    </row>
    <row r="40" spans="1:13" ht="45" customHeight="1" x14ac:dyDescent="0.25">
      <c r="A40" s="13" t="s">
        <v>1415</v>
      </c>
      <c r="B40" s="12" t="s">
        <v>1236</v>
      </c>
      <c r="C40" s="12" t="s">
        <v>1237</v>
      </c>
      <c r="D40" s="12">
        <v>104</v>
      </c>
      <c r="E40" s="12" t="s">
        <v>127</v>
      </c>
      <c r="F40" s="12" t="s">
        <v>1173</v>
      </c>
      <c r="G40" s="14">
        <v>26</v>
      </c>
      <c r="H40" s="14">
        <v>26</v>
      </c>
      <c r="I40" s="14">
        <v>26</v>
      </c>
      <c r="J40" s="14">
        <v>26</v>
      </c>
      <c r="K40" s="15"/>
    </row>
    <row r="41" spans="1:13" ht="45" customHeight="1" x14ac:dyDescent="0.25">
      <c r="A41" s="13" t="s">
        <v>1418</v>
      </c>
      <c r="B41" s="12" t="s">
        <v>1423</v>
      </c>
      <c r="C41" s="12" t="s">
        <v>1424</v>
      </c>
      <c r="D41" s="12">
        <v>2000</v>
      </c>
      <c r="E41" s="12" t="s">
        <v>127</v>
      </c>
      <c r="F41" s="12" t="s">
        <v>1173</v>
      </c>
      <c r="G41" s="14">
        <v>0</v>
      </c>
      <c r="H41" s="14">
        <v>0</v>
      </c>
      <c r="I41" s="14">
        <v>0</v>
      </c>
      <c r="J41" s="14">
        <v>2000</v>
      </c>
      <c r="K41" s="15"/>
    </row>
    <row r="42" spans="1:13" ht="45" customHeight="1" x14ac:dyDescent="0.25">
      <c r="A42" s="13" t="s">
        <v>1428</v>
      </c>
      <c r="B42" s="12" t="s">
        <v>1224</v>
      </c>
      <c r="C42" s="12" t="s">
        <v>1225</v>
      </c>
      <c r="D42" s="12">
        <v>4</v>
      </c>
      <c r="E42" s="12" t="s">
        <v>127</v>
      </c>
      <c r="F42" s="12" t="s">
        <v>1173</v>
      </c>
      <c r="G42" s="14">
        <v>1</v>
      </c>
      <c r="H42" s="14">
        <v>1</v>
      </c>
      <c r="I42" s="14">
        <v>1</v>
      </c>
      <c r="J42" s="14">
        <v>1</v>
      </c>
      <c r="K42" s="15"/>
    </row>
    <row r="43" spans="1:13" ht="45" customHeight="1" x14ac:dyDescent="0.25">
      <c r="A43" s="13" t="s">
        <v>1431</v>
      </c>
      <c r="B43" s="12" t="s">
        <v>1236</v>
      </c>
      <c r="C43" s="12" t="s">
        <v>1237</v>
      </c>
      <c r="D43" s="12">
        <v>104</v>
      </c>
      <c r="E43" s="12" t="s">
        <v>127</v>
      </c>
      <c r="F43" s="12" t="s">
        <v>1173</v>
      </c>
      <c r="G43" s="14">
        <v>26</v>
      </c>
      <c r="H43" s="14">
        <v>26</v>
      </c>
      <c r="I43" s="14">
        <v>26</v>
      </c>
      <c r="J43" s="14">
        <v>26</v>
      </c>
      <c r="K43" s="15"/>
    </row>
    <row r="44" spans="1:13" ht="45" customHeight="1" x14ac:dyDescent="0.25">
      <c r="A44" s="13" t="s">
        <v>1433</v>
      </c>
      <c r="B44" s="12" t="s">
        <v>1438</v>
      </c>
      <c r="C44" s="12" t="s">
        <v>1439</v>
      </c>
      <c r="D44" s="12">
        <v>4</v>
      </c>
      <c r="E44" s="12" t="s">
        <v>127</v>
      </c>
      <c r="F44" s="12" t="s">
        <v>1173</v>
      </c>
      <c r="G44" s="14">
        <v>4</v>
      </c>
      <c r="H44" s="14">
        <v>0</v>
      </c>
      <c r="I44" s="14">
        <v>0</v>
      </c>
      <c r="J44" s="14">
        <v>0</v>
      </c>
      <c r="K44" s="15"/>
    </row>
    <row r="45" spans="1:13" ht="45" customHeight="1" x14ac:dyDescent="0.25">
      <c r="A45" s="13" t="s">
        <v>1443</v>
      </c>
      <c r="B45" s="12" t="s">
        <v>1446</v>
      </c>
      <c r="C45" s="12" t="s">
        <v>1447</v>
      </c>
      <c r="D45" s="12">
        <v>1</v>
      </c>
      <c r="E45" s="12" t="s">
        <v>127</v>
      </c>
      <c r="F45" s="12" t="s">
        <v>1173</v>
      </c>
      <c r="G45" s="14">
        <v>0</v>
      </c>
      <c r="H45" s="14">
        <v>0</v>
      </c>
      <c r="I45" s="14">
        <v>0</v>
      </c>
      <c r="J45" s="14">
        <v>1</v>
      </c>
      <c r="K45" s="15"/>
    </row>
    <row r="46" spans="1:13" ht="45" customHeight="1" x14ac:dyDescent="0.25">
      <c r="A46" s="13" t="s">
        <v>1453</v>
      </c>
      <c r="B46" s="12" t="s">
        <v>1462</v>
      </c>
      <c r="C46" s="12" t="s">
        <v>1463</v>
      </c>
      <c r="D46" s="12">
        <v>4</v>
      </c>
      <c r="E46" s="12" t="s">
        <v>127</v>
      </c>
      <c r="F46" s="12" t="s">
        <v>1173</v>
      </c>
      <c r="G46" s="14">
        <v>1</v>
      </c>
      <c r="H46" s="14">
        <v>1</v>
      </c>
      <c r="I46" s="14">
        <v>1</v>
      </c>
      <c r="J46" s="14">
        <v>1</v>
      </c>
      <c r="K46" s="15"/>
    </row>
    <row r="47" spans="1:13" ht="45" customHeight="1" x14ac:dyDescent="0.25">
      <c r="A47" s="13" t="s">
        <v>1471</v>
      </c>
      <c r="B47" s="12" t="s">
        <v>1462</v>
      </c>
      <c r="C47" s="12" t="s">
        <v>1463</v>
      </c>
      <c r="D47" s="12">
        <v>4</v>
      </c>
      <c r="E47" s="12" t="s">
        <v>127</v>
      </c>
      <c r="F47" s="12" t="s">
        <v>1173</v>
      </c>
      <c r="G47" s="14">
        <v>1</v>
      </c>
      <c r="H47" s="14">
        <v>1</v>
      </c>
      <c r="I47" s="14">
        <v>1</v>
      </c>
      <c r="J47" s="14">
        <v>1</v>
      </c>
      <c r="K47" s="15"/>
    </row>
    <row r="48" spans="1:13" ht="45" customHeight="1" x14ac:dyDescent="0.25">
      <c r="A48" s="13" t="s">
        <v>1482</v>
      </c>
      <c r="B48" s="12" t="s">
        <v>1487</v>
      </c>
      <c r="C48" s="12" t="s">
        <v>1488</v>
      </c>
      <c r="D48" s="12">
        <v>1</v>
      </c>
      <c r="E48" s="12" t="s">
        <v>127</v>
      </c>
      <c r="F48" s="12" t="s">
        <v>1173</v>
      </c>
      <c r="G48" s="14">
        <v>0</v>
      </c>
      <c r="H48" s="14">
        <v>0</v>
      </c>
      <c r="I48" s="14">
        <v>1</v>
      </c>
      <c r="J48" s="14">
        <v>0</v>
      </c>
      <c r="K48" s="15"/>
    </row>
    <row r="49" spans="1:11" ht="45" customHeight="1" x14ac:dyDescent="0.25">
      <c r="A49" s="13" t="s">
        <v>1494</v>
      </c>
      <c r="B49" s="12" t="s">
        <v>1500</v>
      </c>
      <c r="C49" s="12" t="s">
        <v>1501</v>
      </c>
      <c r="D49" s="12">
        <v>793760</v>
      </c>
      <c r="E49" s="12" t="s">
        <v>127</v>
      </c>
      <c r="F49" s="12" t="s">
        <v>1173</v>
      </c>
      <c r="G49" s="14">
        <v>0</v>
      </c>
      <c r="H49" s="14">
        <v>0</v>
      </c>
      <c r="I49" s="14">
        <v>0</v>
      </c>
      <c r="J49" s="14">
        <v>793760</v>
      </c>
      <c r="K49" s="15"/>
    </row>
    <row r="50" spans="1:11" ht="45" customHeight="1" x14ac:dyDescent="0.25">
      <c r="A50" s="13" t="s">
        <v>1505</v>
      </c>
      <c r="B50" s="12" t="s">
        <v>1511</v>
      </c>
      <c r="C50" s="12" t="s">
        <v>1512</v>
      </c>
      <c r="D50" s="12">
        <v>793760</v>
      </c>
      <c r="E50" s="12" t="s">
        <v>127</v>
      </c>
      <c r="F50" s="12" t="s">
        <v>1173</v>
      </c>
      <c r="G50" s="14">
        <v>0</v>
      </c>
      <c r="H50" s="14">
        <v>0</v>
      </c>
      <c r="I50" s="14">
        <v>0</v>
      </c>
      <c r="J50" s="14">
        <v>793760</v>
      </c>
      <c r="K50" s="15"/>
    </row>
    <row r="51" spans="1:11" ht="45" customHeight="1" x14ac:dyDescent="0.25">
      <c r="A51" s="13" t="s">
        <v>1516</v>
      </c>
      <c r="B51" s="12" t="s">
        <v>1134</v>
      </c>
      <c r="C51" s="12" t="s">
        <v>1519</v>
      </c>
      <c r="D51" s="12">
        <v>16</v>
      </c>
      <c r="E51" s="12" t="s">
        <v>186</v>
      </c>
      <c r="F51" s="12" t="s">
        <v>1173</v>
      </c>
      <c r="G51" s="14">
        <v>16</v>
      </c>
      <c r="H51" s="14">
        <v>16</v>
      </c>
      <c r="I51" s="14">
        <v>16</v>
      </c>
      <c r="J51" s="14">
        <v>16</v>
      </c>
      <c r="K51" s="15"/>
    </row>
    <row r="52" spans="1:11" ht="45" customHeight="1" x14ac:dyDescent="0.25">
      <c r="A52" s="13" t="s">
        <v>1527</v>
      </c>
      <c r="B52" s="12" t="s">
        <v>1530</v>
      </c>
      <c r="C52" s="12" t="s">
        <v>1531</v>
      </c>
      <c r="D52" s="12">
        <v>10</v>
      </c>
      <c r="E52" s="12" t="s">
        <v>127</v>
      </c>
      <c r="F52" s="12" t="s">
        <v>1173</v>
      </c>
      <c r="G52" s="14">
        <v>0</v>
      </c>
      <c r="H52" s="14">
        <v>10</v>
      </c>
      <c r="I52" s="14">
        <v>0</v>
      </c>
      <c r="J52" s="14">
        <v>0</v>
      </c>
      <c r="K52" s="15"/>
    </row>
    <row r="53" spans="1:11" ht="45" customHeight="1" x14ac:dyDescent="0.25">
      <c r="A53" s="13" t="s">
        <v>1538</v>
      </c>
      <c r="B53" s="12" t="s">
        <v>1546</v>
      </c>
      <c r="C53" s="12" t="s">
        <v>1547</v>
      </c>
      <c r="D53" s="12">
        <v>4</v>
      </c>
      <c r="E53" s="12" t="s">
        <v>127</v>
      </c>
      <c r="F53" s="12" t="s">
        <v>1173</v>
      </c>
      <c r="G53" s="14">
        <v>0</v>
      </c>
      <c r="H53" s="14">
        <v>4</v>
      </c>
      <c r="I53" s="14">
        <v>0</v>
      </c>
      <c r="J53" s="14">
        <v>0</v>
      </c>
      <c r="K53" s="15"/>
    </row>
    <row r="54" spans="1:11" ht="45" customHeight="1" x14ac:dyDescent="0.25">
      <c r="A54" s="13" t="s">
        <v>1553</v>
      </c>
      <c r="B54" s="12" t="s">
        <v>1554</v>
      </c>
      <c r="C54" s="12" t="s">
        <v>1556</v>
      </c>
      <c r="D54" s="12">
        <v>5</v>
      </c>
      <c r="E54" s="12" t="s">
        <v>127</v>
      </c>
      <c r="F54" s="12" t="s">
        <v>1173</v>
      </c>
      <c r="G54" s="14">
        <v>5</v>
      </c>
      <c r="H54" s="14">
        <v>0</v>
      </c>
      <c r="I54" s="14">
        <v>0</v>
      </c>
      <c r="J54" s="14">
        <v>0</v>
      </c>
      <c r="K54" s="15"/>
    </row>
    <row r="55" spans="1:11" ht="45" customHeight="1" x14ac:dyDescent="0.25">
      <c r="A55" s="13" t="s">
        <v>1561</v>
      </c>
      <c r="B55" s="12" t="s">
        <v>1564</v>
      </c>
      <c r="C55" s="12" t="s">
        <v>1565</v>
      </c>
      <c r="D55" s="12">
        <v>26</v>
      </c>
      <c r="E55" s="12" t="s">
        <v>186</v>
      </c>
      <c r="F55" s="12" t="s">
        <v>1173</v>
      </c>
      <c r="G55" s="14">
        <v>26</v>
      </c>
      <c r="H55" s="14">
        <v>26</v>
      </c>
      <c r="I55" s="14">
        <v>26</v>
      </c>
      <c r="J55" s="14">
        <v>26</v>
      </c>
      <c r="K55" s="15"/>
    </row>
    <row r="56" spans="1:11" ht="45" customHeight="1" x14ac:dyDescent="0.25">
      <c r="A56" s="13" t="s">
        <v>1572</v>
      </c>
      <c r="B56" s="12" t="s">
        <v>1575</v>
      </c>
      <c r="C56" s="12" t="s">
        <v>1577</v>
      </c>
      <c r="D56" s="12">
        <v>1</v>
      </c>
      <c r="E56" s="12" t="s">
        <v>127</v>
      </c>
      <c r="F56" s="12" t="s">
        <v>1173</v>
      </c>
      <c r="G56" s="14">
        <v>0</v>
      </c>
      <c r="H56" s="14">
        <v>0</v>
      </c>
      <c r="I56" s="14">
        <v>0</v>
      </c>
      <c r="J56" s="14">
        <v>1</v>
      </c>
      <c r="K56" s="15"/>
    </row>
    <row r="57" spans="1:11" ht="45" customHeight="1" x14ac:dyDescent="0.25">
      <c r="A57" s="13" t="s">
        <v>1582</v>
      </c>
      <c r="B57" s="12" t="s">
        <v>1583</v>
      </c>
      <c r="C57" s="12" t="s">
        <v>1585</v>
      </c>
      <c r="D57" s="12">
        <v>3</v>
      </c>
      <c r="E57" s="12" t="s">
        <v>127</v>
      </c>
      <c r="F57" s="12" t="s">
        <v>1173</v>
      </c>
      <c r="G57" s="14">
        <v>0</v>
      </c>
      <c r="H57" s="14">
        <v>1</v>
      </c>
      <c r="I57" s="14">
        <v>2</v>
      </c>
      <c r="J57" s="14">
        <v>0</v>
      </c>
      <c r="K57" s="15"/>
    </row>
    <row r="58" spans="1:11" ht="45" customHeight="1" x14ac:dyDescent="0.25">
      <c r="A58" s="13" t="s">
        <v>1590</v>
      </c>
      <c r="B58" s="12" t="s">
        <v>1289</v>
      </c>
      <c r="C58" s="12" t="s">
        <v>1592</v>
      </c>
      <c r="D58" s="12">
        <v>1</v>
      </c>
      <c r="E58" s="12" t="s">
        <v>127</v>
      </c>
      <c r="F58" s="12" t="s">
        <v>1173</v>
      </c>
      <c r="G58" s="14">
        <v>0</v>
      </c>
      <c r="H58" s="14">
        <v>1</v>
      </c>
      <c r="I58" s="14">
        <v>0</v>
      </c>
      <c r="J58" s="14">
        <v>0</v>
      </c>
      <c r="K58" s="15"/>
    </row>
    <row r="59" spans="1:11" ht="45" customHeight="1" x14ac:dyDescent="0.25">
      <c r="A59" s="13" t="s">
        <v>1595</v>
      </c>
      <c r="B59" s="12" t="s">
        <v>1599</v>
      </c>
      <c r="C59" s="12" t="s">
        <v>1601</v>
      </c>
      <c r="D59" s="12">
        <v>2</v>
      </c>
      <c r="E59" s="12" t="s">
        <v>127</v>
      </c>
      <c r="F59" s="12" t="s">
        <v>1173</v>
      </c>
      <c r="G59" s="14">
        <v>0</v>
      </c>
      <c r="H59" s="14">
        <v>1</v>
      </c>
      <c r="I59" s="14">
        <v>1</v>
      </c>
      <c r="J59" s="14">
        <v>0</v>
      </c>
      <c r="K59" s="15"/>
    </row>
    <row r="60" spans="1:11" ht="45" customHeight="1" x14ac:dyDescent="0.25">
      <c r="A60" s="13" t="s">
        <v>1607</v>
      </c>
      <c r="B60" s="12" t="s">
        <v>1612</v>
      </c>
      <c r="C60" s="12" t="s">
        <v>1614</v>
      </c>
      <c r="D60" s="12">
        <v>1</v>
      </c>
      <c r="E60" s="12" t="s">
        <v>127</v>
      </c>
      <c r="F60" s="12" t="s">
        <v>1173</v>
      </c>
      <c r="G60" s="14">
        <v>0</v>
      </c>
      <c r="H60" s="14">
        <v>0</v>
      </c>
      <c r="I60" s="14">
        <v>0</v>
      </c>
      <c r="J60" s="14">
        <v>1</v>
      </c>
      <c r="K60" s="15"/>
    </row>
    <row r="61" spans="1:11" ht="45" customHeight="1" x14ac:dyDescent="0.25">
      <c r="A61" s="18" t="s">
        <v>1619</v>
      </c>
      <c r="B61" s="16" t="s">
        <v>1622</v>
      </c>
      <c r="C61" s="16" t="s">
        <v>1623</v>
      </c>
      <c r="D61" s="16">
        <v>1</v>
      </c>
      <c r="E61" s="16" t="s">
        <v>127</v>
      </c>
      <c r="F61" s="16" t="s">
        <v>1173</v>
      </c>
      <c r="G61" s="19">
        <v>0</v>
      </c>
      <c r="H61" s="19">
        <v>1</v>
      </c>
      <c r="I61" s="19">
        <v>0</v>
      </c>
      <c r="J61" s="19">
        <v>0</v>
      </c>
      <c r="K61" s="15"/>
    </row>
    <row r="62" spans="1:11" x14ac:dyDescent="0.25">
      <c r="A62" s="15"/>
      <c r="B62" s="15"/>
      <c r="C62" s="15"/>
      <c r="D62" s="15"/>
      <c r="E62" s="15"/>
      <c r="F62" s="15"/>
      <c r="G62" s="15"/>
      <c r="H62" s="15"/>
      <c r="I62" s="15"/>
      <c r="J62" s="15"/>
      <c r="K62" s="15"/>
    </row>
  </sheetData>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E711-9DE6-476E-ADF4-A7FC51DA2158}">
  <sheetPr codeName="Hoja9"/>
  <dimension ref="A1:O21"/>
  <sheetViews>
    <sheetView workbookViewId="0">
      <selection activeCell="D9" sqref="D9"/>
    </sheetView>
  </sheetViews>
  <sheetFormatPr baseColWidth="10" defaultColWidth="11.42578125" defaultRowHeight="15" x14ac:dyDescent="0.25"/>
  <cols>
    <col min="1" max="1" width="54.85546875" style="24" customWidth="1"/>
    <col min="2" max="2" width="9.85546875" style="20" customWidth="1"/>
    <col min="3" max="3" width="12.140625" customWidth="1"/>
    <col min="4" max="4" width="13.5703125" customWidth="1"/>
    <col min="5" max="8" width="8.85546875" customWidth="1"/>
    <col min="9" max="9" width="19.140625" customWidth="1"/>
    <col min="10" max="13" width="8.42578125" customWidth="1"/>
    <col min="14" max="14" width="37.140625" customWidth="1"/>
    <col min="15" max="15" width="49" customWidth="1"/>
  </cols>
  <sheetData>
    <row r="1" spans="1:15" ht="36.75" customHeight="1" x14ac:dyDescent="0.25">
      <c r="A1" s="20"/>
      <c r="C1" s="20"/>
      <c r="D1" s="194" t="s">
        <v>5160</v>
      </c>
      <c r="E1" s="194"/>
      <c r="F1" s="194"/>
      <c r="G1" s="194"/>
      <c r="H1" s="194"/>
      <c r="I1" s="194" t="s">
        <v>5161</v>
      </c>
      <c r="J1" s="194"/>
      <c r="K1" s="194"/>
      <c r="L1" s="194"/>
      <c r="M1" s="194"/>
      <c r="N1" s="22" t="s">
        <v>5162</v>
      </c>
      <c r="O1" s="23" t="s">
        <v>5163</v>
      </c>
    </row>
    <row r="2" spans="1:15" s="20" customFormat="1" ht="45" customHeight="1" x14ac:dyDescent="0.25">
      <c r="A2" s="21" t="s">
        <v>5164</v>
      </c>
      <c r="B2" s="21" t="s">
        <v>5165</v>
      </c>
      <c r="C2" s="22" t="s">
        <v>5166</v>
      </c>
      <c r="D2" s="22" t="s">
        <v>5167</v>
      </c>
      <c r="E2" s="21">
        <v>2024</v>
      </c>
      <c r="F2" s="21">
        <v>2025</v>
      </c>
      <c r="G2" s="21">
        <v>2026</v>
      </c>
      <c r="H2" s="21">
        <v>2027</v>
      </c>
      <c r="I2" s="22" t="s">
        <v>5168</v>
      </c>
      <c r="J2" s="21">
        <v>2024</v>
      </c>
      <c r="K2" s="21">
        <v>2025</v>
      </c>
      <c r="L2" s="21">
        <v>2026</v>
      </c>
      <c r="M2" s="21">
        <v>2027</v>
      </c>
    </row>
    <row r="3" spans="1:15" ht="24" customHeight="1" x14ac:dyDescent="0.25">
      <c r="A3" s="20" t="s">
        <v>5169</v>
      </c>
      <c r="B3" s="20" t="s">
        <v>5170</v>
      </c>
      <c r="C3" s="20">
        <v>5</v>
      </c>
      <c r="D3" s="20" t="s">
        <v>5171</v>
      </c>
      <c r="E3" s="20">
        <v>0</v>
      </c>
      <c r="F3" s="20">
        <v>1</v>
      </c>
      <c r="G3" s="20">
        <v>1</v>
      </c>
      <c r="H3" s="20">
        <v>3</v>
      </c>
      <c r="I3" s="20" t="s">
        <v>5172</v>
      </c>
      <c r="J3" s="20">
        <v>5</v>
      </c>
      <c r="K3" s="20">
        <v>5</v>
      </c>
      <c r="L3" s="20">
        <v>5</v>
      </c>
      <c r="M3" s="20">
        <v>5</v>
      </c>
    </row>
    <row r="4" spans="1:15" ht="24" customHeight="1" x14ac:dyDescent="0.25">
      <c r="A4" s="20" t="s">
        <v>5173</v>
      </c>
      <c r="B4" s="20" t="s">
        <v>1382</v>
      </c>
      <c r="C4" s="20">
        <v>4</v>
      </c>
      <c r="D4" s="20" t="s">
        <v>5171</v>
      </c>
      <c r="E4" s="20">
        <v>4</v>
      </c>
      <c r="F4" s="20">
        <v>0</v>
      </c>
      <c r="G4" s="20">
        <v>0</v>
      </c>
      <c r="H4" s="20">
        <v>0</v>
      </c>
      <c r="I4" s="20" t="s">
        <v>5172</v>
      </c>
      <c r="J4" s="20">
        <v>4</v>
      </c>
      <c r="K4" s="20">
        <v>4</v>
      </c>
      <c r="L4" s="20">
        <v>4</v>
      </c>
      <c r="M4" s="20">
        <v>4</v>
      </c>
    </row>
    <row r="5" spans="1:15" ht="24" customHeight="1" x14ac:dyDescent="0.25">
      <c r="A5" s="20" t="s">
        <v>5173</v>
      </c>
      <c r="B5" s="20" t="s">
        <v>1453</v>
      </c>
      <c r="C5" s="24">
        <v>4</v>
      </c>
      <c r="D5" s="20" t="s">
        <v>5171</v>
      </c>
      <c r="E5" s="20">
        <v>1</v>
      </c>
      <c r="F5" s="20">
        <v>1</v>
      </c>
      <c r="G5" s="20">
        <v>1</v>
      </c>
      <c r="H5" s="20">
        <v>1</v>
      </c>
      <c r="I5" s="20" t="s">
        <v>5172</v>
      </c>
      <c r="J5" s="20">
        <v>4</v>
      </c>
      <c r="K5" s="20">
        <v>4</v>
      </c>
      <c r="L5" s="20">
        <v>4</v>
      </c>
      <c r="M5" s="20">
        <v>4</v>
      </c>
      <c r="N5" s="20">
        <v>27</v>
      </c>
    </row>
    <row r="6" spans="1:15" ht="24" customHeight="1" x14ac:dyDescent="0.25">
      <c r="A6" s="20" t="s">
        <v>5173</v>
      </c>
      <c r="B6" s="20" t="s">
        <v>1255</v>
      </c>
      <c r="C6" s="20">
        <v>4</v>
      </c>
      <c r="D6" s="20" t="s">
        <v>5171</v>
      </c>
      <c r="E6" s="20">
        <v>4</v>
      </c>
      <c r="F6" s="20">
        <v>0</v>
      </c>
      <c r="G6" s="20">
        <v>0</v>
      </c>
      <c r="H6" s="20">
        <v>0</v>
      </c>
      <c r="I6" s="20" t="s">
        <v>5172</v>
      </c>
      <c r="J6" s="20">
        <v>4</v>
      </c>
      <c r="K6" s="20">
        <v>4</v>
      </c>
      <c r="L6" s="20">
        <v>4</v>
      </c>
      <c r="M6" s="20">
        <v>4</v>
      </c>
      <c r="N6" s="20">
        <v>26</v>
      </c>
    </row>
    <row r="7" spans="1:15" ht="24" customHeight="1" x14ac:dyDescent="0.25">
      <c r="A7" s="20" t="s">
        <v>1173</v>
      </c>
      <c r="B7" s="20" t="s">
        <v>1471</v>
      </c>
      <c r="C7" s="20">
        <v>4</v>
      </c>
      <c r="D7" s="20" t="s">
        <v>5171</v>
      </c>
      <c r="E7" s="20">
        <v>1</v>
      </c>
      <c r="F7" s="20">
        <v>1</v>
      </c>
      <c r="G7" s="20">
        <v>1</v>
      </c>
      <c r="H7" s="20">
        <v>1</v>
      </c>
      <c r="I7" s="20" t="s">
        <v>5172</v>
      </c>
      <c r="J7" s="20">
        <v>4</v>
      </c>
      <c r="K7" s="20">
        <v>4</v>
      </c>
      <c r="L7" s="20">
        <v>4</v>
      </c>
      <c r="M7" s="20">
        <v>4</v>
      </c>
      <c r="N7" s="20">
        <v>23</v>
      </c>
    </row>
    <row r="8" spans="1:15" ht="24" customHeight="1" x14ac:dyDescent="0.25">
      <c r="A8" s="20" t="s">
        <v>1173</v>
      </c>
      <c r="B8" s="20" t="s">
        <v>1433</v>
      </c>
      <c r="C8" s="20">
        <v>4</v>
      </c>
      <c r="D8" s="20" t="s">
        <v>5171</v>
      </c>
      <c r="E8" s="20">
        <v>4</v>
      </c>
      <c r="F8" s="20">
        <v>0</v>
      </c>
      <c r="G8" s="20">
        <v>0</v>
      </c>
      <c r="H8" s="20">
        <v>0</v>
      </c>
      <c r="I8" s="20" t="s">
        <v>5172</v>
      </c>
      <c r="J8" s="20">
        <v>4</v>
      </c>
      <c r="K8" s="20">
        <v>4</v>
      </c>
      <c r="L8" s="20">
        <v>4</v>
      </c>
      <c r="M8" s="20">
        <v>4</v>
      </c>
      <c r="N8" s="20">
        <v>26</v>
      </c>
    </row>
    <row r="9" spans="1:15" ht="24" customHeight="1" x14ac:dyDescent="0.25">
      <c r="A9" s="25" t="s">
        <v>1319</v>
      </c>
      <c r="B9" s="20" t="s">
        <v>1310</v>
      </c>
      <c r="C9" s="20">
        <v>4</v>
      </c>
      <c r="D9" s="20" t="s">
        <v>5171</v>
      </c>
      <c r="E9" s="20">
        <v>1</v>
      </c>
      <c r="F9" s="20">
        <v>1</v>
      </c>
      <c r="G9" s="20">
        <v>1</v>
      </c>
      <c r="H9" s="20">
        <v>1</v>
      </c>
      <c r="I9" s="20" t="s">
        <v>5172</v>
      </c>
      <c r="J9" s="20">
        <v>4</v>
      </c>
      <c r="K9" s="20">
        <v>4</v>
      </c>
      <c r="L9" s="20">
        <v>4</v>
      </c>
      <c r="M9" s="20">
        <v>4</v>
      </c>
      <c r="N9" s="20">
        <v>26</v>
      </c>
    </row>
    <row r="10" spans="1:15" ht="24" customHeight="1" x14ac:dyDescent="0.25">
      <c r="A10" s="20" t="s">
        <v>1173</v>
      </c>
      <c r="B10" s="20" t="s">
        <v>1346</v>
      </c>
      <c r="C10" s="20">
        <v>4</v>
      </c>
      <c r="D10" s="20" t="s">
        <v>5171</v>
      </c>
      <c r="E10" s="20">
        <v>4</v>
      </c>
      <c r="F10" s="20">
        <v>0</v>
      </c>
      <c r="G10" s="20">
        <v>0</v>
      </c>
      <c r="H10" s="20">
        <v>0</v>
      </c>
      <c r="I10" s="20" t="s">
        <v>5172</v>
      </c>
      <c r="J10" s="20">
        <v>4</v>
      </c>
      <c r="K10" s="20">
        <v>4</v>
      </c>
      <c r="L10" s="20">
        <v>4</v>
      </c>
      <c r="M10" s="20">
        <v>4</v>
      </c>
      <c r="N10" s="20">
        <v>34</v>
      </c>
    </row>
    <row r="11" spans="1:15" ht="24" customHeight="1" x14ac:dyDescent="0.25">
      <c r="A11" s="20" t="s">
        <v>1173</v>
      </c>
      <c r="B11" s="20" t="s">
        <v>1214</v>
      </c>
      <c r="C11" s="20">
        <v>4</v>
      </c>
      <c r="D11" s="20" t="s">
        <v>5171</v>
      </c>
      <c r="E11" s="20">
        <v>4</v>
      </c>
      <c r="F11" s="20">
        <v>0</v>
      </c>
      <c r="G11" s="20">
        <v>0</v>
      </c>
      <c r="H11" s="20">
        <v>0</v>
      </c>
      <c r="I11" s="20" t="s">
        <v>5172</v>
      </c>
      <c r="J11" s="20">
        <v>4</v>
      </c>
      <c r="K11" s="20">
        <v>4</v>
      </c>
      <c r="L11" s="20">
        <v>4</v>
      </c>
      <c r="M11" s="20">
        <v>4</v>
      </c>
      <c r="N11" s="20">
        <v>26</v>
      </c>
    </row>
    <row r="12" spans="1:15" s="26" customFormat="1" ht="24" customHeight="1" x14ac:dyDescent="0.25">
      <c r="A12" s="25" t="s">
        <v>5174</v>
      </c>
      <c r="B12" s="25" t="s">
        <v>2438</v>
      </c>
      <c r="C12" s="25">
        <v>4</v>
      </c>
      <c r="D12" s="25" t="s">
        <v>5171</v>
      </c>
      <c r="E12" s="25">
        <v>1</v>
      </c>
      <c r="F12" s="25">
        <v>1</v>
      </c>
      <c r="G12" s="25">
        <v>1</v>
      </c>
      <c r="H12" s="25">
        <v>1</v>
      </c>
      <c r="I12" s="25" t="s">
        <v>5172</v>
      </c>
      <c r="J12" s="25">
        <v>4</v>
      </c>
      <c r="K12" s="25">
        <v>4</v>
      </c>
      <c r="L12" s="25">
        <v>4</v>
      </c>
      <c r="M12" s="25">
        <v>4</v>
      </c>
      <c r="N12" s="25">
        <v>8</v>
      </c>
    </row>
    <row r="13" spans="1:15" ht="24" customHeight="1" x14ac:dyDescent="0.25">
      <c r="A13" s="20" t="s">
        <v>1173</v>
      </c>
      <c r="B13" s="20" t="s">
        <v>1182</v>
      </c>
      <c r="C13" s="20">
        <v>4</v>
      </c>
      <c r="D13" s="20" t="s">
        <v>5171</v>
      </c>
      <c r="E13" s="20">
        <v>1</v>
      </c>
      <c r="F13" s="20">
        <v>1</v>
      </c>
      <c r="G13" s="20">
        <v>1</v>
      </c>
      <c r="H13" s="20">
        <v>1</v>
      </c>
      <c r="I13" s="20" t="s">
        <v>5172</v>
      </c>
      <c r="J13" s="20">
        <v>4</v>
      </c>
      <c r="K13" s="20">
        <v>4</v>
      </c>
      <c r="L13" s="20">
        <v>4</v>
      </c>
      <c r="M13" s="20">
        <v>4</v>
      </c>
      <c r="N13" s="20">
        <v>26</v>
      </c>
    </row>
    <row r="14" spans="1:15" ht="24" customHeight="1" x14ac:dyDescent="0.25">
      <c r="A14" s="20" t="s">
        <v>1173</v>
      </c>
      <c r="B14" s="20" t="s">
        <v>1271</v>
      </c>
      <c r="C14" s="20">
        <v>4</v>
      </c>
      <c r="D14" s="20" t="s">
        <v>5171</v>
      </c>
      <c r="E14" s="20">
        <v>4</v>
      </c>
      <c r="F14" s="20">
        <v>0</v>
      </c>
      <c r="G14" s="20">
        <v>0</v>
      </c>
      <c r="H14" s="20">
        <v>0</v>
      </c>
      <c r="I14" s="20" t="s">
        <v>5172</v>
      </c>
      <c r="J14" s="20">
        <v>4</v>
      </c>
      <c r="K14" s="20">
        <v>4</v>
      </c>
      <c r="L14" s="20">
        <v>4</v>
      </c>
      <c r="M14" s="20">
        <v>4</v>
      </c>
      <c r="N14" s="20">
        <v>26</v>
      </c>
    </row>
    <row r="15" spans="1:15" ht="24" customHeight="1" x14ac:dyDescent="0.25">
      <c r="A15" s="25" t="s">
        <v>5175</v>
      </c>
      <c r="B15" s="20" t="s">
        <v>426</v>
      </c>
      <c r="C15" s="20">
        <v>250</v>
      </c>
      <c r="D15" s="20" t="s">
        <v>5171</v>
      </c>
      <c r="E15" s="20">
        <v>160</v>
      </c>
      <c r="F15" s="20">
        <v>30</v>
      </c>
      <c r="G15" s="20">
        <v>30</v>
      </c>
      <c r="H15" s="20">
        <v>30</v>
      </c>
      <c r="I15" s="20" t="s">
        <v>5172</v>
      </c>
      <c r="J15" s="20">
        <v>250</v>
      </c>
      <c r="K15" s="20">
        <v>250</v>
      </c>
      <c r="L15" s="20">
        <v>250</v>
      </c>
      <c r="M15" s="20">
        <v>250</v>
      </c>
      <c r="N15" s="20">
        <v>649</v>
      </c>
      <c r="O15" s="25" t="s">
        <v>5176</v>
      </c>
    </row>
    <row r="16" spans="1:15" ht="124.35" customHeight="1" x14ac:dyDescent="0.25">
      <c r="A16" s="20" t="s">
        <v>4313</v>
      </c>
      <c r="B16" s="20" t="s">
        <v>4957</v>
      </c>
      <c r="C16" s="20">
        <v>4</v>
      </c>
      <c r="D16" s="20" t="s">
        <v>5171</v>
      </c>
      <c r="E16" s="20">
        <v>1</v>
      </c>
      <c r="F16" s="20">
        <v>1</v>
      </c>
      <c r="G16" s="20">
        <v>1</v>
      </c>
      <c r="H16" s="20">
        <v>1</v>
      </c>
      <c r="I16" s="20" t="s">
        <v>5172</v>
      </c>
      <c r="J16" s="20">
        <v>4</v>
      </c>
      <c r="K16" s="20">
        <v>4</v>
      </c>
      <c r="L16" s="20">
        <v>4</v>
      </c>
      <c r="M16" s="20">
        <v>4</v>
      </c>
      <c r="N16" s="20">
        <v>3</v>
      </c>
      <c r="O16" s="25" t="s">
        <v>5177</v>
      </c>
    </row>
    <row r="17" spans="1:14" ht="24" customHeight="1" x14ac:dyDescent="0.25">
      <c r="A17" s="20" t="s">
        <v>5169</v>
      </c>
      <c r="B17" s="20" t="s">
        <v>695</v>
      </c>
      <c r="C17" s="20">
        <v>3300</v>
      </c>
      <c r="D17" s="20" t="s">
        <v>5171</v>
      </c>
      <c r="E17" s="24">
        <v>1680</v>
      </c>
      <c r="F17" s="24">
        <v>540</v>
      </c>
      <c r="G17" s="24">
        <v>540</v>
      </c>
      <c r="H17" s="24">
        <v>540</v>
      </c>
      <c r="I17" s="20" t="s">
        <v>5172</v>
      </c>
      <c r="J17" s="20">
        <v>3300</v>
      </c>
      <c r="K17" s="20">
        <v>3300</v>
      </c>
      <c r="L17" s="20">
        <v>3300</v>
      </c>
      <c r="M17" s="20">
        <v>3300</v>
      </c>
      <c r="N17" s="20">
        <v>11774</v>
      </c>
    </row>
    <row r="18" spans="1:14" ht="24" customHeight="1" x14ac:dyDescent="0.25">
      <c r="A18" s="20" t="s">
        <v>3903</v>
      </c>
      <c r="B18" s="20" t="s">
        <v>4028</v>
      </c>
      <c r="C18" s="20">
        <v>12</v>
      </c>
      <c r="D18" s="20" t="s">
        <v>5171</v>
      </c>
      <c r="E18" s="20">
        <v>3</v>
      </c>
      <c r="F18" s="20">
        <v>3</v>
      </c>
      <c r="G18" s="20">
        <v>3</v>
      </c>
      <c r="H18" s="20">
        <v>3</v>
      </c>
      <c r="I18" s="20" t="s">
        <v>5172</v>
      </c>
      <c r="J18" s="20">
        <v>12</v>
      </c>
      <c r="K18" s="20">
        <v>12</v>
      </c>
      <c r="L18" s="20">
        <v>12</v>
      </c>
      <c r="M18" s="20">
        <v>12</v>
      </c>
      <c r="N18" s="20">
        <v>33</v>
      </c>
    </row>
    <row r="19" spans="1:14" ht="24" customHeight="1" x14ac:dyDescent="0.25">
      <c r="A19" s="20" t="s">
        <v>4313</v>
      </c>
      <c r="B19" s="20" t="s">
        <v>4838</v>
      </c>
      <c r="C19" s="20">
        <v>50</v>
      </c>
      <c r="D19" s="20" t="s">
        <v>5171</v>
      </c>
      <c r="E19" s="24">
        <v>12</v>
      </c>
      <c r="F19" s="24">
        <v>12</v>
      </c>
      <c r="G19" s="24">
        <v>12</v>
      </c>
      <c r="H19" s="24">
        <v>14</v>
      </c>
      <c r="I19" s="20" t="s">
        <v>5172</v>
      </c>
      <c r="J19" s="20">
        <v>50</v>
      </c>
      <c r="K19" s="20">
        <v>50</v>
      </c>
      <c r="L19" s="20">
        <v>50</v>
      </c>
      <c r="M19" s="20">
        <v>50</v>
      </c>
      <c r="N19" s="20">
        <v>112</v>
      </c>
    </row>
    <row r="20" spans="1:14" ht="24" customHeight="1" x14ac:dyDescent="0.25">
      <c r="A20" s="20" t="s">
        <v>5178</v>
      </c>
      <c r="B20" s="20" t="s">
        <v>3838</v>
      </c>
      <c r="C20" s="20">
        <v>1</v>
      </c>
      <c r="D20" s="20" t="s">
        <v>5171</v>
      </c>
      <c r="E20" s="24">
        <v>1</v>
      </c>
      <c r="F20" s="24">
        <v>0</v>
      </c>
      <c r="G20" s="24">
        <v>0</v>
      </c>
      <c r="H20" s="24">
        <v>0</v>
      </c>
      <c r="I20" s="20" t="s">
        <v>5172</v>
      </c>
      <c r="J20" s="20">
        <v>1</v>
      </c>
      <c r="K20" s="20">
        <v>1</v>
      </c>
      <c r="L20" s="20">
        <v>1</v>
      </c>
      <c r="M20" s="20">
        <v>1</v>
      </c>
      <c r="N20" s="20">
        <v>2</v>
      </c>
    </row>
    <row r="21" spans="1:14" ht="21.75" customHeight="1" x14ac:dyDescent="0.25">
      <c r="A21" s="24" t="s">
        <v>1887</v>
      </c>
      <c r="B21" s="20" t="s">
        <v>2042</v>
      </c>
      <c r="C21" s="20">
        <v>50</v>
      </c>
      <c r="D21" s="20" t="s">
        <v>5171</v>
      </c>
      <c r="E21" s="24">
        <v>28</v>
      </c>
      <c r="F21" s="24">
        <v>0</v>
      </c>
      <c r="G21" s="24">
        <v>0</v>
      </c>
      <c r="H21" s="24">
        <v>22</v>
      </c>
      <c r="I21" s="20" t="s">
        <v>5171</v>
      </c>
      <c r="J21" s="20">
        <v>50</v>
      </c>
      <c r="K21" s="20">
        <v>50</v>
      </c>
      <c r="L21" s="20">
        <v>50</v>
      </c>
      <c r="M21" s="20">
        <v>50</v>
      </c>
      <c r="N21" s="20">
        <v>200</v>
      </c>
    </row>
  </sheetData>
  <autoFilter ref="A1:O21" xr:uid="{E84908E9-FC69-4310-9F4E-2CA08AF571CB}">
    <filterColumn colId="3" showButton="0"/>
    <filterColumn colId="4" showButton="0"/>
    <filterColumn colId="5" showButton="0"/>
    <filterColumn colId="6" showButton="0"/>
    <filterColumn colId="8" showButton="0"/>
    <filterColumn colId="9" showButton="0"/>
    <filterColumn colId="10" showButton="0"/>
    <filterColumn colId="11" showButton="0"/>
  </autoFilter>
  <mergeCells count="2">
    <mergeCell ref="D1:H1"/>
    <mergeCell ref="I1:M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6742-086A-41D8-B043-5979CED923C2}">
  <sheetPr codeName="Hoja10"/>
  <dimension ref="A1:L7"/>
  <sheetViews>
    <sheetView zoomScale="70" zoomScaleNormal="70" workbookViewId="0">
      <selection activeCell="E6" sqref="E6"/>
    </sheetView>
  </sheetViews>
  <sheetFormatPr baseColWidth="10" defaultColWidth="11.42578125" defaultRowHeight="15" x14ac:dyDescent="0.25"/>
  <cols>
    <col min="1" max="1" width="22.85546875" customWidth="1"/>
    <col min="2" max="2" width="19.85546875" customWidth="1"/>
    <col min="3" max="3" width="35.140625" customWidth="1"/>
    <col min="4" max="4" width="15.85546875" customWidth="1"/>
    <col min="5" max="5" width="26.85546875" customWidth="1"/>
    <col min="6" max="7" width="15.85546875" customWidth="1"/>
    <col min="8" max="8" width="23" customWidth="1"/>
    <col min="9" max="9" width="53" customWidth="1"/>
    <col min="10" max="10" width="20.85546875" customWidth="1"/>
    <col min="11" max="11" width="18.140625" customWidth="1"/>
    <col min="12" max="12" width="17.85546875" customWidth="1"/>
  </cols>
  <sheetData>
    <row r="1" spans="1:12" ht="47.25" x14ac:dyDescent="0.25">
      <c r="A1" s="27" t="s">
        <v>23</v>
      </c>
      <c r="B1" s="27" t="s">
        <v>24</v>
      </c>
      <c r="C1" s="27" t="s">
        <v>28</v>
      </c>
      <c r="D1" s="27" t="s">
        <v>29</v>
      </c>
      <c r="E1" s="27" t="s">
        <v>30</v>
      </c>
      <c r="F1" s="27" t="s">
        <v>31</v>
      </c>
      <c r="G1" s="27" t="s">
        <v>36</v>
      </c>
      <c r="H1" s="27" t="s">
        <v>38</v>
      </c>
      <c r="I1" s="27" t="s">
        <v>5179</v>
      </c>
      <c r="J1" s="27" t="s">
        <v>5180</v>
      </c>
      <c r="K1" s="27" t="s">
        <v>5181</v>
      </c>
      <c r="L1" s="27" t="s">
        <v>5182</v>
      </c>
    </row>
    <row r="2" spans="1:12" ht="72" customHeight="1" x14ac:dyDescent="0.25">
      <c r="A2" s="28" t="s">
        <v>2704</v>
      </c>
      <c r="B2" s="28" t="s">
        <v>2703</v>
      </c>
      <c r="C2" s="28" t="s">
        <v>2707</v>
      </c>
      <c r="D2" s="28" t="s">
        <v>2708</v>
      </c>
      <c r="E2" s="28" t="s">
        <v>2709</v>
      </c>
      <c r="F2" s="28" t="s">
        <v>2710</v>
      </c>
      <c r="G2" s="28">
        <v>3986</v>
      </c>
      <c r="H2" s="28" t="s">
        <v>2313</v>
      </c>
      <c r="I2" s="29" t="s">
        <v>5183</v>
      </c>
      <c r="J2" s="30"/>
      <c r="K2" s="30"/>
      <c r="L2" s="31"/>
    </row>
    <row r="3" spans="1:12" ht="72" customHeight="1" x14ac:dyDescent="0.25">
      <c r="A3" s="10" t="s">
        <v>2402</v>
      </c>
      <c r="B3" s="10" t="s">
        <v>2306</v>
      </c>
      <c r="C3" s="10" t="s">
        <v>2403</v>
      </c>
      <c r="D3" s="10" t="s">
        <v>2404</v>
      </c>
      <c r="E3" s="10" t="s">
        <v>2405</v>
      </c>
      <c r="F3" s="10" t="s">
        <v>2406</v>
      </c>
      <c r="G3" s="10">
        <v>6</v>
      </c>
      <c r="H3" s="10" t="s">
        <v>2313</v>
      </c>
      <c r="I3" s="32" t="s">
        <v>5184</v>
      </c>
      <c r="J3" s="30"/>
      <c r="K3" s="30"/>
      <c r="L3" s="31"/>
    </row>
    <row r="4" spans="1:12" ht="72" customHeight="1" x14ac:dyDescent="0.25">
      <c r="A4" s="10" t="s">
        <v>2402</v>
      </c>
      <c r="B4" s="10" t="s">
        <v>2306</v>
      </c>
      <c r="C4" s="10" t="s">
        <v>561</v>
      </c>
      <c r="D4" s="10" t="s">
        <v>2483</v>
      </c>
      <c r="E4" s="10" t="s">
        <v>1137</v>
      </c>
      <c r="F4" s="10" t="s">
        <v>2484</v>
      </c>
      <c r="G4" s="10">
        <v>1</v>
      </c>
      <c r="H4" s="10" t="s">
        <v>2313</v>
      </c>
      <c r="I4" s="33" t="s">
        <v>5184</v>
      </c>
      <c r="J4" s="30"/>
      <c r="K4" s="30"/>
      <c r="L4" s="31"/>
    </row>
    <row r="5" spans="1:12" ht="72" customHeight="1" x14ac:dyDescent="0.25">
      <c r="A5" s="10" t="s">
        <v>3471</v>
      </c>
      <c r="B5" s="10" t="s">
        <v>3433</v>
      </c>
      <c r="C5" s="10" t="s">
        <v>3495</v>
      </c>
      <c r="D5" s="10" t="s">
        <v>3496</v>
      </c>
      <c r="E5" s="10" t="s">
        <v>3495</v>
      </c>
      <c r="F5" s="10" t="s">
        <v>3497</v>
      </c>
      <c r="G5" s="10">
        <v>3000</v>
      </c>
      <c r="H5" s="10" t="s">
        <v>3433</v>
      </c>
      <c r="I5" s="34" t="s">
        <v>5185</v>
      </c>
      <c r="J5" s="30">
        <v>1656</v>
      </c>
      <c r="K5" s="30">
        <v>1656</v>
      </c>
      <c r="L5" s="31"/>
    </row>
    <row r="6" spans="1:12" ht="72" customHeight="1" x14ac:dyDescent="0.25">
      <c r="A6" s="10" t="s">
        <v>4060</v>
      </c>
      <c r="B6" s="10" t="s">
        <v>140</v>
      </c>
      <c r="C6" s="10" t="s">
        <v>4123</v>
      </c>
      <c r="D6" s="10" t="s">
        <v>4124</v>
      </c>
      <c r="E6" s="10" t="s">
        <v>4125</v>
      </c>
      <c r="F6" s="10" t="s">
        <v>4126</v>
      </c>
      <c r="G6" s="10">
        <v>1086</v>
      </c>
      <c r="H6" s="10" t="s">
        <v>4074</v>
      </c>
      <c r="I6" s="35" t="s">
        <v>5186</v>
      </c>
      <c r="J6" s="30">
        <v>1</v>
      </c>
      <c r="K6" s="30">
        <v>1</v>
      </c>
      <c r="L6" s="31"/>
    </row>
    <row r="7" spans="1:12" ht="72" customHeight="1" x14ac:dyDescent="0.25">
      <c r="A7" s="10" t="s">
        <v>4060</v>
      </c>
      <c r="B7" s="10" t="s">
        <v>140</v>
      </c>
      <c r="C7" s="10" t="s">
        <v>4123</v>
      </c>
      <c r="D7" s="10" t="s">
        <v>4124</v>
      </c>
      <c r="E7" s="10" t="s">
        <v>4125</v>
      </c>
      <c r="F7" s="10" t="s">
        <v>4126</v>
      </c>
      <c r="G7" s="10">
        <v>1086</v>
      </c>
      <c r="H7" s="10" t="s">
        <v>4074</v>
      </c>
      <c r="I7" s="35" t="s">
        <v>5187</v>
      </c>
      <c r="J7" s="30">
        <v>8</v>
      </c>
      <c r="K7" s="30">
        <v>8</v>
      </c>
      <c r="L7" s="3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7902-9FD4-47AE-AF98-6BD6AB127C00}">
  <sheetPr codeName="Hoja11"/>
  <dimension ref="A1:CP442"/>
  <sheetViews>
    <sheetView topLeftCell="I1" zoomScale="88" zoomScaleNormal="60" workbookViewId="0">
      <selection activeCell="D6" sqref="D6"/>
    </sheetView>
  </sheetViews>
  <sheetFormatPr baseColWidth="10" defaultColWidth="8.85546875" defaultRowHeight="15" x14ac:dyDescent="0.25"/>
  <cols>
    <col min="1" max="1" width="30.85546875" customWidth="1"/>
    <col min="2" max="2" width="31.85546875" customWidth="1"/>
    <col min="3" max="4" width="30.85546875" customWidth="1"/>
    <col min="5" max="5" width="75.85546875" customWidth="1"/>
    <col min="6" max="29" width="30.85546875" customWidth="1"/>
    <col min="30" max="33" width="20.85546875" customWidth="1"/>
    <col min="34" max="38" width="64" customWidth="1"/>
    <col min="39" max="94" width="30.85546875" customWidth="1"/>
  </cols>
  <sheetData>
    <row r="1" spans="1:94" ht="27" customHeight="1" x14ac:dyDescent="0.25">
      <c r="A1" s="195" t="s">
        <v>0</v>
      </c>
      <c r="B1" s="195"/>
      <c r="C1" s="195"/>
      <c r="D1" s="195"/>
      <c r="E1" s="195"/>
      <c r="F1" s="195"/>
      <c r="G1" s="195"/>
      <c r="H1" s="195"/>
      <c r="I1" s="195"/>
      <c r="J1" s="195"/>
      <c r="K1" s="195"/>
      <c r="L1" s="195"/>
      <c r="M1" s="195"/>
      <c r="N1" s="195"/>
      <c r="O1" s="196"/>
      <c r="P1" s="196"/>
      <c r="Q1" s="196"/>
      <c r="R1" s="196"/>
      <c r="S1" s="196"/>
      <c r="T1" s="196"/>
      <c r="U1" s="196"/>
      <c r="V1" s="196"/>
      <c r="W1" s="196"/>
      <c r="X1" s="196"/>
      <c r="Y1" s="196"/>
      <c r="Z1" s="196"/>
      <c r="AA1" s="196"/>
      <c r="AB1" s="196"/>
      <c r="AC1" s="196"/>
      <c r="AD1" s="197"/>
      <c r="AE1" s="197"/>
      <c r="AF1" s="197"/>
      <c r="AG1" s="197"/>
      <c r="AH1" s="36"/>
      <c r="AI1" s="36"/>
      <c r="AJ1" s="36"/>
      <c r="AK1" s="36"/>
      <c r="AL1" s="36"/>
      <c r="AO1" s="196"/>
      <c r="AP1" s="196"/>
      <c r="AQ1" s="196"/>
      <c r="AR1" s="196"/>
      <c r="AS1" s="196"/>
      <c r="AT1" s="196"/>
      <c r="AU1" s="196"/>
      <c r="AV1" s="196"/>
      <c r="AW1" s="196"/>
      <c r="AX1" s="196"/>
      <c r="AY1" s="196"/>
      <c r="AZ1" s="196"/>
      <c r="BA1" s="196"/>
      <c r="BB1" s="196"/>
      <c r="BC1" s="196"/>
      <c r="BD1" s="196"/>
      <c r="BE1" s="196"/>
      <c r="BF1" s="196"/>
      <c r="BG1" s="196"/>
      <c r="BH1" s="196"/>
      <c r="BI1" s="196"/>
      <c r="BJ1" s="196"/>
      <c r="BK1" s="196"/>
      <c r="BL1" s="196"/>
      <c r="BM1" s="196"/>
      <c r="BN1" s="196"/>
      <c r="BO1" s="196"/>
      <c r="BP1" s="196"/>
      <c r="BQ1" s="196"/>
      <c r="BR1" s="196"/>
      <c r="BS1" s="196"/>
      <c r="BT1" s="196"/>
      <c r="BU1" s="196"/>
      <c r="BV1" s="196"/>
      <c r="BW1" s="196"/>
      <c r="BX1" s="196"/>
      <c r="BY1" s="196"/>
      <c r="BZ1" s="196"/>
      <c r="CA1" s="196"/>
      <c r="CB1" s="196"/>
      <c r="CC1" s="196"/>
      <c r="CD1" s="196"/>
      <c r="CE1" s="196"/>
      <c r="CF1" s="196"/>
      <c r="CG1" s="196"/>
      <c r="CH1" s="196"/>
      <c r="CI1" s="196"/>
      <c r="CJ1" s="196"/>
      <c r="CK1" s="196"/>
      <c r="CL1" s="196"/>
      <c r="CM1" s="196"/>
      <c r="CN1" s="196"/>
    </row>
    <row r="2" spans="1:94" ht="27" customHeight="1" x14ac:dyDescent="0.25">
      <c r="A2" s="198"/>
      <c r="B2" s="198"/>
      <c r="C2" s="198"/>
      <c r="D2" s="198"/>
      <c r="E2" s="198"/>
      <c r="F2" s="198"/>
      <c r="G2" s="198"/>
      <c r="H2" s="198"/>
      <c r="I2" s="198"/>
      <c r="J2" s="198"/>
      <c r="K2" s="198"/>
      <c r="L2" s="198"/>
      <c r="M2" s="198"/>
      <c r="N2" s="198"/>
      <c r="O2" s="199"/>
      <c r="P2" s="199"/>
      <c r="Q2" s="199"/>
      <c r="R2" s="199"/>
      <c r="S2" s="199"/>
      <c r="T2" s="199"/>
      <c r="U2" s="199"/>
      <c r="V2" s="199"/>
      <c r="W2" s="199"/>
      <c r="X2" s="199"/>
      <c r="Y2" s="199"/>
      <c r="Z2" s="199"/>
      <c r="AA2" s="199"/>
      <c r="AB2" s="199"/>
      <c r="AC2" s="199"/>
      <c r="AD2" s="200"/>
      <c r="AE2" s="200"/>
      <c r="AF2" s="200"/>
      <c r="AG2" s="200"/>
      <c r="AH2" s="37"/>
      <c r="AI2" s="37"/>
      <c r="AJ2" s="37"/>
      <c r="AK2" s="37"/>
      <c r="AL2" s="37"/>
      <c r="AO2" s="201"/>
      <c r="AP2" s="201"/>
      <c r="AQ2" s="201"/>
      <c r="AR2" s="201"/>
      <c r="AS2" s="201"/>
      <c r="AT2" s="201"/>
      <c r="AU2" s="201"/>
      <c r="AV2" s="201"/>
      <c r="AW2" s="201"/>
      <c r="AX2" s="201"/>
      <c r="AY2" s="201"/>
      <c r="AZ2" s="201"/>
      <c r="BA2" s="201"/>
      <c r="BB2" s="201"/>
      <c r="BC2" s="201"/>
      <c r="BD2" s="201"/>
      <c r="BE2" s="201"/>
      <c r="BF2" s="201"/>
      <c r="BG2" s="201"/>
      <c r="BH2" s="201"/>
      <c r="BI2" s="201"/>
      <c r="BJ2" s="201"/>
      <c r="BK2" s="201"/>
      <c r="BL2" s="201"/>
      <c r="BM2" s="201"/>
      <c r="BN2" s="201"/>
      <c r="BO2" s="201"/>
      <c r="BP2" s="201"/>
      <c r="BQ2" s="201"/>
      <c r="BR2" s="201"/>
      <c r="BS2" s="201"/>
      <c r="BT2" s="201"/>
      <c r="BU2" s="201"/>
      <c r="BV2" s="201"/>
      <c r="BW2" s="201"/>
      <c r="BX2" s="201"/>
      <c r="BY2" s="201"/>
      <c r="BZ2" s="201"/>
      <c r="CA2" s="201"/>
      <c r="CB2" s="201"/>
      <c r="CC2" s="201"/>
      <c r="CD2" s="201"/>
      <c r="CE2" s="201"/>
      <c r="CF2" s="201"/>
      <c r="CG2" s="201"/>
      <c r="CH2" s="201"/>
      <c r="CI2" s="201"/>
      <c r="CJ2" s="201"/>
      <c r="CK2" s="201"/>
      <c r="CL2" s="201"/>
      <c r="CM2" s="201"/>
      <c r="CN2" s="201"/>
    </row>
    <row r="3" spans="1:94" ht="70.349999999999994" customHeight="1" thickBot="1" x14ac:dyDescent="0.3">
      <c r="A3" s="38" t="s">
        <v>11</v>
      </c>
      <c r="B3" s="38" t="s">
        <v>5188</v>
      </c>
      <c r="C3" s="39" t="s">
        <v>12</v>
      </c>
      <c r="D3" s="39" t="s">
        <v>13</v>
      </c>
      <c r="E3" s="39" t="s">
        <v>14</v>
      </c>
      <c r="F3" s="39" t="s">
        <v>15</v>
      </c>
      <c r="G3" s="39" t="s">
        <v>16</v>
      </c>
      <c r="H3" s="39" t="s">
        <v>17</v>
      </c>
      <c r="I3" s="39" t="s">
        <v>18</v>
      </c>
      <c r="J3" s="39" t="s">
        <v>19</v>
      </c>
      <c r="K3" s="39" t="s">
        <v>20</v>
      </c>
      <c r="L3" s="39" t="s">
        <v>21</v>
      </c>
      <c r="M3" s="39" t="s">
        <v>22</v>
      </c>
      <c r="N3" s="39" t="s">
        <v>23</v>
      </c>
      <c r="O3" s="40" t="s">
        <v>24</v>
      </c>
      <c r="P3" s="41" t="s">
        <v>25</v>
      </c>
      <c r="Q3" s="41" t="s">
        <v>26</v>
      </c>
      <c r="R3" s="41" t="s">
        <v>27</v>
      </c>
      <c r="S3" s="41" t="s">
        <v>28</v>
      </c>
      <c r="T3" s="41" t="s">
        <v>29</v>
      </c>
      <c r="U3" s="41" t="s">
        <v>30</v>
      </c>
      <c r="V3" s="41" t="s">
        <v>31</v>
      </c>
      <c r="W3" s="41" t="s">
        <v>32</v>
      </c>
      <c r="X3" s="41" t="s">
        <v>33</v>
      </c>
      <c r="Y3" s="41" t="s">
        <v>34</v>
      </c>
      <c r="Z3" s="41" t="s">
        <v>35</v>
      </c>
      <c r="AA3" s="41" t="s">
        <v>36</v>
      </c>
      <c r="AB3" s="41" t="s">
        <v>37</v>
      </c>
      <c r="AC3" s="41" t="s">
        <v>38</v>
      </c>
      <c r="AD3" s="38" t="s">
        <v>40</v>
      </c>
      <c r="AE3" s="38" t="s">
        <v>41</v>
      </c>
      <c r="AF3" s="38" t="s">
        <v>42</v>
      </c>
      <c r="AG3" s="38" t="s">
        <v>5189</v>
      </c>
      <c r="AH3" s="39" t="s">
        <v>43</v>
      </c>
      <c r="AI3" s="42" t="s">
        <v>44</v>
      </c>
      <c r="AJ3" s="39" t="s">
        <v>45</v>
      </c>
      <c r="AK3" s="39" t="s">
        <v>47</v>
      </c>
      <c r="AL3" s="39" t="s">
        <v>48</v>
      </c>
      <c r="AM3" s="43" t="s">
        <v>5190</v>
      </c>
      <c r="AN3" s="43" t="s">
        <v>5191</v>
      </c>
      <c r="AO3" s="41" t="s">
        <v>57</v>
      </c>
      <c r="AP3" s="41" t="s">
        <v>58</v>
      </c>
      <c r="AQ3" s="41" t="s">
        <v>5192</v>
      </c>
      <c r="AR3" s="41" t="s">
        <v>59</v>
      </c>
      <c r="AS3" s="41" t="s">
        <v>60</v>
      </c>
      <c r="AT3" s="41" t="s">
        <v>61</v>
      </c>
      <c r="AU3" s="41" t="s">
        <v>62</v>
      </c>
      <c r="AV3" s="41" t="s">
        <v>63</v>
      </c>
      <c r="AW3" s="41" t="s">
        <v>64</v>
      </c>
      <c r="AX3" s="41" t="s">
        <v>65</v>
      </c>
      <c r="AY3" s="41" t="s">
        <v>66</v>
      </c>
      <c r="AZ3" s="41" t="s">
        <v>5193</v>
      </c>
      <c r="BA3" s="41" t="s">
        <v>67</v>
      </c>
      <c r="BB3" s="41" t="s">
        <v>68</v>
      </c>
      <c r="BC3" s="41" t="s">
        <v>69</v>
      </c>
      <c r="BD3" s="41" t="s">
        <v>5194</v>
      </c>
      <c r="BE3" s="41" t="s">
        <v>70</v>
      </c>
      <c r="BF3" s="41" t="s">
        <v>71</v>
      </c>
      <c r="BG3" s="41" t="s">
        <v>72</v>
      </c>
      <c r="BH3" s="41" t="s">
        <v>73</v>
      </c>
      <c r="BI3" s="41" t="s">
        <v>74</v>
      </c>
      <c r="BJ3" s="41" t="s">
        <v>75</v>
      </c>
      <c r="BK3" s="41" t="s">
        <v>76</v>
      </c>
      <c r="BL3" s="41" t="s">
        <v>77</v>
      </c>
      <c r="BM3" s="41" t="s">
        <v>5195</v>
      </c>
      <c r="BN3" s="41" t="s">
        <v>78</v>
      </c>
      <c r="BO3" s="41" t="s">
        <v>79</v>
      </c>
      <c r="BP3" s="41" t="s">
        <v>80</v>
      </c>
      <c r="BQ3" s="41" t="s">
        <v>5196</v>
      </c>
      <c r="BR3" s="41" t="s">
        <v>81</v>
      </c>
      <c r="BS3" s="41" t="s">
        <v>82</v>
      </c>
      <c r="BT3" s="41" t="s">
        <v>83</v>
      </c>
      <c r="BU3" s="41" t="s">
        <v>84</v>
      </c>
      <c r="BV3" s="41" t="s">
        <v>85</v>
      </c>
      <c r="BW3" s="41" t="s">
        <v>86</v>
      </c>
      <c r="BX3" s="41" t="s">
        <v>87</v>
      </c>
      <c r="BY3" s="41" t="s">
        <v>88</v>
      </c>
      <c r="BZ3" s="41" t="s">
        <v>5197</v>
      </c>
      <c r="CA3" s="41" t="s">
        <v>89</v>
      </c>
      <c r="CB3" s="41" t="s">
        <v>90</v>
      </c>
      <c r="CC3" s="41" t="s">
        <v>91</v>
      </c>
      <c r="CD3" s="41" t="s">
        <v>5198</v>
      </c>
      <c r="CE3" s="41" t="s">
        <v>92</v>
      </c>
      <c r="CF3" s="41" t="s">
        <v>93</v>
      </c>
      <c r="CG3" s="41" t="s">
        <v>94</v>
      </c>
      <c r="CH3" s="41" t="s">
        <v>95</v>
      </c>
      <c r="CI3" s="41" t="s">
        <v>96</v>
      </c>
      <c r="CJ3" s="41" t="s">
        <v>97</v>
      </c>
      <c r="CK3" s="41" t="s">
        <v>98</v>
      </c>
      <c r="CL3" s="41" t="s">
        <v>99</v>
      </c>
      <c r="CM3" s="41" t="s">
        <v>5199</v>
      </c>
      <c r="CN3" s="41" t="s">
        <v>100</v>
      </c>
      <c r="CO3" s="41" t="s">
        <v>101</v>
      </c>
      <c r="CP3" s="41" t="s">
        <v>8</v>
      </c>
    </row>
    <row r="4" spans="1:94" ht="70.349999999999994" customHeight="1" x14ac:dyDescent="0.25">
      <c r="A4" s="44" t="s">
        <v>102</v>
      </c>
      <c r="B4" s="44" t="s">
        <v>102</v>
      </c>
      <c r="C4" s="28" t="s">
        <v>103</v>
      </c>
      <c r="D4" s="28" t="s">
        <v>104</v>
      </c>
      <c r="E4" s="28" t="s">
        <v>105</v>
      </c>
      <c r="F4" s="28" t="s">
        <v>106</v>
      </c>
      <c r="G4" s="28" t="s">
        <v>107</v>
      </c>
      <c r="H4" s="28" t="s">
        <v>108</v>
      </c>
      <c r="I4" s="28" t="s">
        <v>109</v>
      </c>
      <c r="J4" s="28" t="s">
        <v>110</v>
      </c>
      <c r="K4" s="28" t="s">
        <v>111</v>
      </c>
      <c r="L4" s="28" t="s">
        <v>112</v>
      </c>
      <c r="M4" s="28" t="s">
        <v>113</v>
      </c>
      <c r="N4" s="28" t="s">
        <v>114</v>
      </c>
      <c r="O4" s="28" t="s">
        <v>115</v>
      </c>
      <c r="P4" s="28" t="s">
        <v>116</v>
      </c>
      <c r="Q4" s="28" t="s">
        <v>117</v>
      </c>
      <c r="R4" s="28" t="s">
        <v>118</v>
      </c>
      <c r="S4" s="28" t="s">
        <v>119</v>
      </c>
      <c r="T4" s="28" t="s">
        <v>120</v>
      </c>
      <c r="U4" s="28" t="s">
        <v>121</v>
      </c>
      <c r="V4" s="28" t="s">
        <v>122</v>
      </c>
      <c r="W4" s="28" t="s">
        <v>123</v>
      </c>
      <c r="X4" s="28" t="s">
        <v>124</v>
      </c>
      <c r="Y4" s="28" t="s">
        <v>125</v>
      </c>
      <c r="Z4" s="28" t="s">
        <v>126</v>
      </c>
      <c r="AA4" s="45">
        <v>1500</v>
      </c>
      <c r="AB4" s="28" t="s">
        <v>127</v>
      </c>
      <c r="AC4" s="28" t="s">
        <v>128</v>
      </c>
      <c r="AD4" s="45">
        <v>200</v>
      </c>
      <c r="AE4" s="45">
        <v>450</v>
      </c>
      <c r="AF4" s="45">
        <v>450</v>
      </c>
      <c r="AG4" s="45">
        <v>400</v>
      </c>
      <c r="AH4" s="28" t="s">
        <v>5200</v>
      </c>
      <c r="AI4" s="28" t="s">
        <v>5201</v>
      </c>
      <c r="AJ4" s="28" t="s">
        <v>5202</v>
      </c>
      <c r="AK4" s="28" t="s">
        <v>5203</v>
      </c>
      <c r="AL4" s="28" t="s">
        <v>5204</v>
      </c>
      <c r="AM4" s="28" t="s">
        <v>5205</v>
      </c>
      <c r="AN4" s="28"/>
      <c r="AO4" s="45">
        <v>60</v>
      </c>
      <c r="AP4" s="45">
        <v>0</v>
      </c>
      <c r="AQ4" s="45">
        <v>60</v>
      </c>
      <c r="AR4" s="45">
        <v>0</v>
      </c>
      <c r="AS4" s="45">
        <v>0</v>
      </c>
      <c r="AT4" s="45">
        <v>0</v>
      </c>
      <c r="AU4" s="45">
        <v>0</v>
      </c>
      <c r="AV4" s="45">
        <v>0</v>
      </c>
      <c r="AW4" s="46">
        <v>0</v>
      </c>
      <c r="AX4" s="45">
        <v>0</v>
      </c>
      <c r="AY4" s="45">
        <v>0</v>
      </c>
      <c r="AZ4" s="45">
        <v>0</v>
      </c>
      <c r="BA4" s="45">
        <v>60</v>
      </c>
      <c r="BB4" s="45">
        <v>63</v>
      </c>
      <c r="BC4" s="45">
        <v>0</v>
      </c>
      <c r="BD4" s="45">
        <v>63</v>
      </c>
      <c r="BE4" s="45">
        <v>0</v>
      </c>
      <c r="BF4" s="45">
        <v>0</v>
      </c>
      <c r="BG4" s="45">
        <v>0</v>
      </c>
      <c r="BH4" s="45">
        <v>0</v>
      </c>
      <c r="BI4" s="45">
        <v>0</v>
      </c>
      <c r="BJ4" s="46">
        <v>0</v>
      </c>
      <c r="BK4" s="45">
        <v>0</v>
      </c>
      <c r="BL4" s="45">
        <v>0</v>
      </c>
      <c r="BM4" s="45">
        <v>0</v>
      </c>
      <c r="BN4" s="45">
        <v>63</v>
      </c>
      <c r="BO4" s="45">
        <v>66.150000000000006</v>
      </c>
      <c r="BP4" s="45">
        <v>0</v>
      </c>
      <c r="BQ4" s="45">
        <v>66.150000000000006</v>
      </c>
      <c r="BR4" s="45">
        <v>0</v>
      </c>
      <c r="BS4" s="45">
        <v>0</v>
      </c>
      <c r="BT4" s="45">
        <v>0</v>
      </c>
      <c r="BU4" s="46">
        <v>0</v>
      </c>
      <c r="BV4" s="45">
        <v>0</v>
      </c>
      <c r="BW4" s="46">
        <v>0</v>
      </c>
      <c r="BX4" s="45">
        <v>0</v>
      </c>
      <c r="BY4" s="45">
        <v>0</v>
      </c>
      <c r="BZ4" s="45">
        <v>0</v>
      </c>
      <c r="CA4" s="45">
        <v>66.150000000000006</v>
      </c>
      <c r="CB4" s="45">
        <v>69.45750000000001</v>
      </c>
      <c r="CC4" s="45">
        <v>0</v>
      </c>
      <c r="CD4" s="45">
        <v>69.45750000000001</v>
      </c>
      <c r="CE4" s="45">
        <v>0</v>
      </c>
      <c r="CF4" s="45">
        <v>0</v>
      </c>
      <c r="CG4" s="45">
        <v>0</v>
      </c>
      <c r="CH4" s="46">
        <v>0</v>
      </c>
      <c r="CI4" s="45">
        <v>0</v>
      </c>
      <c r="CJ4" s="46">
        <v>0</v>
      </c>
      <c r="CK4" s="45">
        <v>0</v>
      </c>
      <c r="CL4" s="45">
        <v>0</v>
      </c>
      <c r="CM4" s="45">
        <v>0</v>
      </c>
      <c r="CN4" s="45">
        <v>69.45750000000001</v>
      </c>
      <c r="CO4" s="28" t="s">
        <v>136</v>
      </c>
      <c r="CP4" s="47" t="s">
        <v>137</v>
      </c>
    </row>
    <row r="5" spans="1:94" ht="70.349999999999994" customHeight="1" x14ac:dyDescent="0.25">
      <c r="A5" s="48" t="s">
        <v>138</v>
      </c>
      <c r="B5" s="48" t="s">
        <v>138</v>
      </c>
      <c r="C5" s="10" t="s">
        <v>139</v>
      </c>
      <c r="D5" s="10" t="s">
        <v>104</v>
      </c>
      <c r="E5" s="10" t="s">
        <v>105</v>
      </c>
      <c r="F5" s="10" t="s">
        <v>106</v>
      </c>
      <c r="G5" s="10" t="s">
        <v>107</v>
      </c>
      <c r="H5" s="10" t="s">
        <v>108</v>
      </c>
      <c r="I5" s="10" t="s">
        <v>109</v>
      </c>
      <c r="J5" s="10" t="s">
        <v>110</v>
      </c>
      <c r="K5" s="10" t="s">
        <v>111</v>
      </c>
      <c r="L5" s="10" t="s">
        <v>112</v>
      </c>
      <c r="M5" s="10" t="s">
        <v>113</v>
      </c>
      <c r="N5" s="10" t="s">
        <v>114</v>
      </c>
      <c r="O5" s="10" t="s">
        <v>140</v>
      </c>
      <c r="P5" s="10" t="s">
        <v>141</v>
      </c>
      <c r="Q5" s="10" t="s">
        <v>142</v>
      </c>
      <c r="R5" s="10" t="s">
        <v>143</v>
      </c>
      <c r="S5" s="10" t="s">
        <v>144</v>
      </c>
      <c r="T5" s="10" t="s">
        <v>145</v>
      </c>
      <c r="U5" s="10" t="s">
        <v>146</v>
      </c>
      <c r="V5" s="10" t="s">
        <v>147</v>
      </c>
      <c r="W5" s="10" t="s">
        <v>148</v>
      </c>
      <c r="X5" s="10" t="s">
        <v>149</v>
      </c>
      <c r="Y5" s="10" t="s">
        <v>125</v>
      </c>
      <c r="Z5" s="10" t="s">
        <v>126</v>
      </c>
      <c r="AA5" s="49">
        <v>200</v>
      </c>
      <c r="AB5" s="10" t="s">
        <v>127</v>
      </c>
      <c r="AC5" s="10" t="s">
        <v>128</v>
      </c>
      <c r="AD5" s="49">
        <v>50</v>
      </c>
      <c r="AE5" s="49">
        <v>50</v>
      </c>
      <c r="AF5" s="49">
        <v>50</v>
      </c>
      <c r="AG5" s="49">
        <v>50</v>
      </c>
      <c r="AH5" s="10" t="s">
        <v>5206</v>
      </c>
      <c r="AI5" s="10" t="s">
        <v>5207</v>
      </c>
      <c r="AJ5" s="10" t="s">
        <v>5208</v>
      </c>
      <c r="AK5" s="10" t="s">
        <v>5209</v>
      </c>
      <c r="AL5" s="10" t="s">
        <v>5209</v>
      </c>
      <c r="AM5" s="10" t="s">
        <v>5205</v>
      </c>
      <c r="AN5" s="10"/>
      <c r="AO5" s="49">
        <v>14</v>
      </c>
      <c r="AP5" s="49">
        <v>0</v>
      </c>
      <c r="AQ5" s="49">
        <v>14</v>
      </c>
      <c r="AR5" s="49">
        <v>0</v>
      </c>
      <c r="AS5" s="49">
        <v>0</v>
      </c>
      <c r="AT5" s="49">
        <v>0</v>
      </c>
      <c r="AU5" s="49">
        <v>0</v>
      </c>
      <c r="AV5" s="49">
        <v>0</v>
      </c>
      <c r="AW5" s="50">
        <v>0</v>
      </c>
      <c r="AX5" s="49">
        <v>0</v>
      </c>
      <c r="AY5" s="49">
        <v>0</v>
      </c>
      <c r="AZ5" s="49">
        <v>0</v>
      </c>
      <c r="BA5" s="49">
        <v>14</v>
      </c>
      <c r="BB5" s="49">
        <v>14.7</v>
      </c>
      <c r="BC5" s="49">
        <v>0</v>
      </c>
      <c r="BD5" s="49">
        <v>14.7</v>
      </c>
      <c r="BE5" s="49">
        <v>0</v>
      </c>
      <c r="BF5" s="49">
        <v>0</v>
      </c>
      <c r="BG5" s="49">
        <v>0</v>
      </c>
      <c r="BH5" s="49">
        <v>0</v>
      </c>
      <c r="BI5" s="49">
        <v>0</v>
      </c>
      <c r="BJ5" s="50">
        <v>0</v>
      </c>
      <c r="BK5" s="49">
        <v>0</v>
      </c>
      <c r="BL5" s="49">
        <v>0</v>
      </c>
      <c r="BM5" s="49">
        <v>0</v>
      </c>
      <c r="BN5" s="49">
        <v>14.7</v>
      </c>
      <c r="BO5" s="49">
        <v>15.435</v>
      </c>
      <c r="BP5" s="49">
        <v>0</v>
      </c>
      <c r="BQ5" s="49">
        <v>15.435</v>
      </c>
      <c r="BR5" s="49">
        <v>0</v>
      </c>
      <c r="BS5" s="49">
        <v>0</v>
      </c>
      <c r="BT5" s="49">
        <v>0</v>
      </c>
      <c r="BU5" s="50">
        <v>0</v>
      </c>
      <c r="BV5" s="49">
        <v>0</v>
      </c>
      <c r="BW5" s="50">
        <v>0</v>
      </c>
      <c r="BX5" s="49">
        <v>0</v>
      </c>
      <c r="BY5" s="49">
        <v>0</v>
      </c>
      <c r="BZ5" s="49">
        <v>0</v>
      </c>
      <c r="CA5" s="49">
        <v>15.435</v>
      </c>
      <c r="CB5" s="49">
        <v>16.20675</v>
      </c>
      <c r="CC5" s="49">
        <v>0</v>
      </c>
      <c r="CD5" s="49">
        <v>16.20675</v>
      </c>
      <c r="CE5" s="49">
        <v>0</v>
      </c>
      <c r="CF5" s="49">
        <v>0</v>
      </c>
      <c r="CG5" s="49">
        <v>0</v>
      </c>
      <c r="CH5" s="50">
        <v>0</v>
      </c>
      <c r="CI5" s="49">
        <v>0</v>
      </c>
      <c r="CJ5" s="50">
        <v>0</v>
      </c>
      <c r="CK5" s="49">
        <v>0</v>
      </c>
      <c r="CL5" s="49">
        <v>0</v>
      </c>
      <c r="CM5" s="49">
        <v>0</v>
      </c>
      <c r="CN5" s="49">
        <v>16.20675</v>
      </c>
      <c r="CO5" s="10" t="s">
        <v>154</v>
      </c>
      <c r="CP5" s="51" t="s">
        <v>155</v>
      </c>
    </row>
    <row r="6" spans="1:94" ht="70.349999999999994" customHeight="1" x14ac:dyDescent="0.25">
      <c r="A6" s="48" t="s">
        <v>156</v>
      </c>
      <c r="B6" s="48" t="s">
        <v>156</v>
      </c>
      <c r="C6" s="10" t="s">
        <v>139</v>
      </c>
      <c r="D6" s="10" t="s">
        <v>104</v>
      </c>
      <c r="E6" s="10" t="s">
        <v>157</v>
      </c>
      <c r="F6" s="10" t="s">
        <v>158</v>
      </c>
      <c r="G6" s="10" t="s">
        <v>107</v>
      </c>
      <c r="H6" s="10" t="s">
        <v>108</v>
      </c>
      <c r="I6" s="10" t="s">
        <v>159</v>
      </c>
      <c r="J6" s="10" t="s">
        <v>106</v>
      </c>
      <c r="K6" s="10" t="s">
        <v>111</v>
      </c>
      <c r="L6" s="10" t="s">
        <v>112</v>
      </c>
      <c r="M6" s="10" t="s">
        <v>103</v>
      </c>
      <c r="N6" s="10" t="s">
        <v>160</v>
      </c>
      <c r="O6" s="10" t="s">
        <v>161</v>
      </c>
      <c r="P6" s="10" t="s">
        <v>162</v>
      </c>
      <c r="Q6" s="10" t="s">
        <v>163</v>
      </c>
      <c r="R6" s="10" t="s">
        <v>164</v>
      </c>
      <c r="S6" s="10" t="s">
        <v>165</v>
      </c>
      <c r="T6" s="10" t="s">
        <v>166</v>
      </c>
      <c r="U6" s="10" t="s">
        <v>167</v>
      </c>
      <c r="V6" s="10" t="s">
        <v>168</v>
      </c>
      <c r="W6" s="10" t="s">
        <v>169</v>
      </c>
      <c r="X6" s="10" t="s">
        <v>170</v>
      </c>
      <c r="Y6" s="10" t="s">
        <v>125</v>
      </c>
      <c r="Z6" s="10" t="s">
        <v>171</v>
      </c>
      <c r="AA6" s="49">
        <v>500</v>
      </c>
      <c r="AB6" s="10" t="s">
        <v>127</v>
      </c>
      <c r="AC6" s="10" t="s">
        <v>128</v>
      </c>
      <c r="AD6" s="49">
        <v>40</v>
      </c>
      <c r="AE6" s="49">
        <v>0</v>
      </c>
      <c r="AF6" s="49">
        <v>310</v>
      </c>
      <c r="AG6" s="49">
        <v>150</v>
      </c>
      <c r="AH6" s="10" t="s">
        <v>5210</v>
      </c>
      <c r="AI6" s="10" t="s">
        <v>5211</v>
      </c>
      <c r="AJ6" s="10"/>
      <c r="AK6" s="10"/>
      <c r="AL6" s="10"/>
      <c r="AM6" s="10" t="s">
        <v>5205</v>
      </c>
      <c r="AN6" s="10"/>
      <c r="AO6" s="49">
        <v>50</v>
      </c>
      <c r="AP6" s="49">
        <v>0</v>
      </c>
      <c r="AQ6" s="49">
        <v>50</v>
      </c>
      <c r="AR6" s="49">
        <v>0</v>
      </c>
      <c r="AS6" s="49">
        <v>0</v>
      </c>
      <c r="AT6" s="49">
        <v>0</v>
      </c>
      <c r="AU6" s="49">
        <v>0</v>
      </c>
      <c r="AV6" s="49">
        <v>0</v>
      </c>
      <c r="AW6" s="50">
        <v>0</v>
      </c>
      <c r="AX6" s="49">
        <v>0</v>
      </c>
      <c r="AY6" s="49">
        <v>0</v>
      </c>
      <c r="AZ6" s="49">
        <v>0</v>
      </c>
      <c r="BA6" s="49">
        <v>50</v>
      </c>
      <c r="BB6" s="49">
        <v>52.5</v>
      </c>
      <c r="BC6" s="49">
        <v>0</v>
      </c>
      <c r="BD6" s="49">
        <v>52.5</v>
      </c>
      <c r="BE6" s="49">
        <v>0</v>
      </c>
      <c r="BF6" s="49">
        <v>0</v>
      </c>
      <c r="BG6" s="49">
        <v>0</v>
      </c>
      <c r="BH6" s="49">
        <v>0</v>
      </c>
      <c r="BI6" s="49">
        <v>0</v>
      </c>
      <c r="BJ6" s="50">
        <v>0</v>
      </c>
      <c r="BK6" s="49">
        <v>0</v>
      </c>
      <c r="BL6" s="49">
        <v>0</v>
      </c>
      <c r="BM6" s="49">
        <v>0</v>
      </c>
      <c r="BN6" s="49">
        <v>52.5</v>
      </c>
      <c r="BO6" s="49">
        <v>55.125</v>
      </c>
      <c r="BP6" s="49">
        <v>0</v>
      </c>
      <c r="BQ6" s="49">
        <v>55.125</v>
      </c>
      <c r="BR6" s="49">
        <v>0</v>
      </c>
      <c r="BS6" s="49">
        <v>0</v>
      </c>
      <c r="BT6" s="49">
        <v>0</v>
      </c>
      <c r="BU6" s="50">
        <v>0</v>
      </c>
      <c r="BV6" s="49">
        <v>0</v>
      </c>
      <c r="BW6" s="50">
        <v>0</v>
      </c>
      <c r="BX6" s="49">
        <v>0</v>
      </c>
      <c r="BY6" s="49">
        <v>0</v>
      </c>
      <c r="BZ6" s="49">
        <v>0</v>
      </c>
      <c r="CA6" s="49">
        <v>55.125</v>
      </c>
      <c r="CB6" s="49">
        <v>57.881250000000001</v>
      </c>
      <c r="CC6" s="49">
        <v>0</v>
      </c>
      <c r="CD6" s="49">
        <v>57.881250000000001</v>
      </c>
      <c r="CE6" s="49">
        <v>0</v>
      </c>
      <c r="CF6" s="49">
        <v>0</v>
      </c>
      <c r="CG6" s="49">
        <v>0</v>
      </c>
      <c r="CH6" s="50">
        <v>0</v>
      </c>
      <c r="CI6" s="49">
        <v>0</v>
      </c>
      <c r="CJ6" s="50">
        <v>0</v>
      </c>
      <c r="CK6" s="49">
        <v>0</v>
      </c>
      <c r="CL6" s="49">
        <v>0</v>
      </c>
      <c r="CM6" s="49">
        <v>0</v>
      </c>
      <c r="CN6" s="49">
        <v>57.881250000000001</v>
      </c>
      <c r="CO6" s="10" t="s">
        <v>176</v>
      </c>
      <c r="CP6" s="51" t="s">
        <v>177</v>
      </c>
    </row>
    <row r="7" spans="1:94" ht="70.349999999999994" customHeight="1" x14ac:dyDescent="0.25">
      <c r="A7" s="48" t="s">
        <v>178</v>
      </c>
      <c r="B7" s="48" t="s">
        <v>178</v>
      </c>
      <c r="C7" s="10" t="s">
        <v>179</v>
      </c>
      <c r="D7" s="10" t="s">
        <v>104</v>
      </c>
      <c r="E7" s="10" t="s">
        <v>157</v>
      </c>
      <c r="F7" s="10" t="s">
        <v>158</v>
      </c>
      <c r="G7" s="10" t="s">
        <v>107</v>
      </c>
      <c r="H7" s="10" t="s">
        <v>108</v>
      </c>
      <c r="I7" s="10" t="s">
        <v>159</v>
      </c>
      <c r="J7" s="10" t="s">
        <v>106</v>
      </c>
      <c r="K7" s="10" t="s">
        <v>111</v>
      </c>
      <c r="L7" s="10" t="s">
        <v>112</v>
      </c>
      <c r="M7" s="10" t="s">
        <v>103</v>
      </c>
      <c r="N7" s="10" t="s">
        <v>160</v>
      </c>
      <c r="O7" s="10" t="s">
        <v>115</v>
      </c>
      <c r="P7" s="10" t="s">
        <v>116</v>
      </c>
      <c r="Q7" s="10" t="s">
        <v>117</v>
      </c>
      <c r="R7" s="10" t="s">
        <v>118</v>
      </c>
      <c r="S7" s="10" t="s">
        <v>180</v>
      </c>
      <c r="T7" s="10" t="s">
        <v>181</v>
      </c>
      <c r="U7" s="10" t="s">
        <v>182</v>
      </c>
      <c r="V7" s="10" t="s">
        <v>183</v>
      </c>
      <c r="W7" s="10" t="s">
        <v>184</v>
      </c>
      <c r="X7" s="10" t="s">
        <v>185</v>
      </c>
      <c r="Y7" s="10" t="s">
        <v>125</v>
      </c>
      <c r="Z7" s="10" t="s">
        <v>126</v>
      </c>
      <c r="AA7" s="49">
        <v>26</v>
      </c>
      <c r="AB7" s="10" t="s">
        <v>186</v>
      </c>
      <c r="AC7" s="10" t="s">
        <v>128</v>
      </c>
      <c r="AD7" s="49">
        <v>26</v>
      </c>
      <c r="AE7" s="49">
        <v>26</v>
      </c>
      <c r="AF7" s="49">
        <v>26</v>
      </c>
      <c r="AG7" s="49">
        <v>26</v>
      </c>
      <c r="AH7" s="10" t="s">
        <v>5212</v>
      </c>
      <c r="AI7" s="10" t="s">
        <v>5213</v>
      </c>
      <c r="AJ7" s="10" t="s">
        <v>5214</v>
      </c>
      <c r="AK7" s="10" t="s">
        <v>5215</v>
      </c>
      <c r="AL7" s="10" t="s">
        <v>5216</v>
      </c>
      <c r="AM7" s="10" t="s">
        <v>5205</v>
      </c>
      <c r="AN7" s="10"/>
      <c r="AO7" s="49">
        <v>30</v>
      </c>
      <c r="AP7" s="49">
        <v>0</v>
      </c>
      <c r="AQ7" s="49">
        <v>30</v>
      </c>
      <c r="AR7" s="49">
        <v>0</v>
      </c>
      <c r="AS7" s="49">
        <v>0</v>
      </c>
      <c r="AT7" s="49">
        <v>0</v>
      </c>
      <c r="AU7" s="49">
        <v>0</v>
      </c>
      <c r="AV7" s="49">
        <v>0</v>
      </c>
      <c r="AW7" s="50">
        <v>0</v>
      </c>
      <c r="AX7" s="49">
        <v>0</v>
      </c>
      <c r="AY7" s="49">
        <v>0</v>
      </c>
      <c r="AZ7" s="49">
        <v>0</v>
      </c>
      <c r="BA7" s="49">
        <v>30</v>
      </c>
      <c r="BB7" s="49">
        <v>31.5</v>
      </c>
      <c r="BC7" s="49">
        <v>0</v>
      </c>
      <c r="BD7" s="49">
        <v>31.5</v>
      </c>
      <c r="BE7" s="49">
        <v>0</v>
      </c>
      <c r="BF7" s="49">
        <v>0</v>
      </c>
      <c r="BG7" s="49">
        <v>0</v>
      </c>
      <c r="BH7" s="49">
        <v>0</v>
      </c>
      <c r="BI7" s="49">
        <v>0</v>
      </c>
      <c r="BJ7" s="50">
        <v>0</v>
      </c>
      <c r="BK7" s="49">
        <v>0</v>
      </c>
      <c r="BL7" s="49">
        <v>0</v>
      </c>
      <c r="BM7" s="49">
        <v>0</v>
      </c>
      <c r="BN7" s="49">
        <v>31.5</v>
      </c>
      <c r="BO7" s="49">
        <v>33.075000000000003</v>
      </c>
      <c r="BP7" s="49">
        <v>0</v>
      </c>
      <c r="BQ7" s="49">
        <v>33.075000000000003</v>
      </c>
      <c r="BR7" s="49">
        <v>0</v>
      </c>
      <c r="BS7" s="49">
        <v>0</v>
      </c>
      <c r="BT7" s="49">
        <v>0</v>
      </c>
      <c r="BU7" s="50">
        <v>0</v>
      </c>
      <c r="BV7" s="49">
        <v>0</v>
      </c>
      <c r="BW7" s="50">
        <v>0</v>
      </c>
      <c r="BX7" s="49">
        <v>0</v>
      </c>
      <c r="BY7" s="49">
        <v>0</v>
      </c>
      <c r="BZ7" s="49">
        <v>0</v>
      </c>
      <c r="CA7" s="49">
        <v>33.075000000000003</v>
      </c>
      <c r="CB7" s="49">
        <v>34.728750000000012</v>
      </c>
      <c r="CC7" s="49">
        <v>0</v>
      </c>
      <c r="CD7" s="49">
        <v>34.728750000000012</v>
      </c>
      <c r="CE7" s="49">
        <v>0</v>
      </c>
      <c r="CF7" s="49">
        <v>0</v>
      </c>
      <c r="CG7" s="49">
        <v>0</v>
      </c>
      <c r="CH7" s="50">
        <v>0</v>
      </c>
      <c r="CI7" s="49">
        <v>0</v>
      </c>
      <c r="CJ7" s="50">
        <v>0</v>
      </c>
      <c r="CK7" s="49">
        <v>0</v>
      </c>
      <c r="CL7" s="49">
        <v>0</v>
      </c>
      <c r="CM7" s="49">
        <v>0</v>
      </c>
      <c r="CN7" s="49">
        <v>34.728750000000012</v>
      </c>
      <c r="CO7" s="10" t="s">
        <v>192</v>
      </c>
      <c r="CP7" s="51" t="s">
        <v>193</v>
      </c>
    </row>
    <row r="8" spans="1:94" ht="70.349999999999994" customHeight="1" x14ac:dyDescent="0.25">
      <c r="A8" s="48" t="s">
        <v>194</v>
      </c>
      <c r="B8" s="48" t="s">
        <v>194</v>
      </c>
      <c r="C8" s="10" t="s">
        <v>103</v>
      </c>
      <c r="D8" s="10" t="s">
        <v>104</v>
      </c>
      <c r="E8" s="10" t="s">
        <v>195</v>
      </c>
      <c r="F8" s="10" t="s">
        <v>196</v>
      </c>
      <c r="G8" s="10" t="s">
        <v>107</v>
      </c>
      <c r="H8" s="10" t="s">
        <v>108</v>
      </c>
      <c r="I8" s="10" t="s">
        <v>197</v>
      </c>
      <c r="J8" s="10" t="s">
        <v>198</v>
      </c>
      <c r="K8" s="10" t="s">
        <v>199</v>
      </c>
      <c r="L8" s="10" t="s">
        <v>112</v>
      </c>
      <c r="M8" s="10" t="s">
        <v>139</v>
      </c>
      <c r="N8" s="10" t="s">
        <v>200</v>
      </c>
      <c r="O8" s="10" t="s">
        <v>115</v>
      </c>
      <c r="P8" s="10" t="s">
        <v>116</v>
      </c>
      <c r="Q8" s="10" t="s">
        <v>117</v>
      </c>
      <c r="R8" s="10" t="s">
        <v>118</v>
      </c>
      <c r="S8" s="10" t="s">
        <v>180</v>
      </c>
      <c r="T8" s="10" t="s">
        <v>181</v>
      </c>
      <c r="U8" s="10" t="s">
        <v>182</v>
      </c>
      <c r="V8" s="10" t="s">
        <v>183</v>
      </c>
      <c r="W8" s="10" t="s">
        <v>184</v>
      </c>
      <c r="X8" s="10" t="s">
        <v>185</v>
      </c>
      <c r="Y8" s="10" t="s">
        <v>125</v>
      </c>
      <c r="Z8" s="10" t="s">
        <v>126</v>
      </c>
      <c r="AA8" s="49">
        <v>26</v>
      </c>
      <c r="AB8" s="10" t="s">
        <v>186</v>
      </c>
      <c r="AC8" s="10" t="s">
        <v>128</v>
      </c>
      <c r="AD8" s="49">
        <v>26</v>
      </c>
      <c r="AE8" s="49">
        <v>26</v>
      </c>
      <c r="AF8" s="49">
        <v>26</v>
      </c>
      <c r="AG8" s="49">
        <v>26</v>
      </c>
      <c r="AH8" s="10" t="s">
        <v>5217</v>
      </c>
      <c r="AI8" s="10" t="s">
        <v>5218</v>
      </c>
      <c r="AJ8" s="10" t="s">
        <v>5219</v>
      </c>
      <c r="AK8" s="10" t="s">
        <v>5220</v>
      </c>
      <c r="AL8" s="10" t="s">
        <v>5220</v>
      </c>
      <c r="AM8" s="10" t="s">
        <v>5205</v>
      </c>
      <c r="AN8" s="10"/>
      <c r="AO8" s="49">
        <v>30</v>
      </c>
      <c r="AP8" s="49">
        <v>0</v>
      </c>
      <c r="AQ8" s="49">
        <v>30</v>
      </c>
      <c r="AR8" s="49">
        <v>0</v>
      </c>
      <c r="AS8" s="49">
        <v>0</v>
      </c>
      <c r="AT8" s="49">
        <v>0</v>
      </c>
      <c r="AU8" s="49">
        <v>0</v>
      </c>
      <c r="AV8" s="49">
        <v>0</v>
      </c>
      <c r="AW8" s="50">
        <v>0</v>
      </c>
      <c r="AX8" s="49">
        <v>0</v>
      </c>
      <c r="AY8" s="49">
        <v>0</v>
      </c>
      <c r="AZ8" s="49">
        <v>0</v>
      </c>
      <c r="BA8" s="49">
        <v>30</v>
      </c>
      <c r="BB8" s="49">
        <v>31.5</v>
      </c>
      <c r="BC8" s="49">
        <v>0</v>
      </c>
      <c r="BD8" s="49">
        <v>31.5</v>
      </c>
      <c r="BE8" s="49">
        <v>0</v>
      </c>
      <c r="BF8" s="49">
        <v>0</v>
      </c>
      <c r="BG8" s="49">
        <v>0</v>
      </c>
      <c r="BH8" s="49">
        <v>0</v>
      </c>
      <c r="BI8" s="49">
        <v>0</v>
      </c>
      <c r="BJ8" s="50">
        <v>0</v>
      </c>
      <c r="BK8" s="49">
        <v>0</v>
      </c>
      <c r="BL8" s="49">
        <v>0</v>
      </c>
      <c r="BM8" s="49">
        <v>0</v>
      </c>
      <c r="BN8" s="49">
        <v>31.5</v>
      </c>
      <c r="BO8" s="49">
        <v>33.075000000000003</v>
      </c>
      <c r="BP8" s="49">
        <v>0</v>
      </c>
      <c r="BQ8" s="49">
        <v>33.075000000000003</v>
      </c>
      <c r="BR8" s="49">
        <v>0</v>
      </c>
      <c r="BS8" s="49">
        <v>0</v>
      </c>
      <c r="BT8" s="49">
        <v>0</v>
      </c>
      <c r="BU8" s="50">
        <v>0</v>
      </c>
      <c r="BV8" s="49">
        <v>0</v>
      </c>
      <c r="BW8" s="50">
        <v>0</v>
      </c>
      <c r="BX8" s="49">
        <v>0</v>
      </c>
      <c r="BY8" s="49">
        <v>0</v>
      </c>
      <c r="BZ8" s="49">
        <v>0</v>
      </c>
      <c r="CA8" s="49">
        <v>33.075000000000003</v>
      </c>
      <c r="CB8" s="49">
        <v>34.728750000000012</v>
      </c>
      <c r="CC8" s="49">
        <v>0</v>
      </c>
      <c r="CD8" s="49">
        <v>34.728750000000012</v>
      </c>
      <c r="CE8" s="49">
        <v>0</v>
      </c>
      <c r="CF8" s="49">
        <v>0</v>
      </c>
      <c r="CG8" s="49">
        <v>0</v>
      </c>
      <c r="CH8" s="50">
        <v>0</v>
      </c>
      <c r="CI8" s="49">
        <v>0</v>
      </c>
      <c r="CJ8" s="50">
        <v>0</v>
      </c>
      <c r="CK8" s="49">
        <v>0</v>
      </c>
      <c r="CL8" s="49">
        <v>0</v>
      </c>
      <c r="CM8" s="49">
        <v>0</v>
      </c>
      <c r="CN8" s="49">
        <v>34.728750000000012</v>
      </c>
      <c r="CO8" s="10" t="s">
        <v>207</v>
      </c>
      <c r="CP8" s="51" t="s">
        <v>193</v>
      </c>
    </row>
    <row r="9" spans="1:94" ht="70.349999999999994" customHeight="1" x14ac:dyDescent="0.25">
      <c r="A9" s="48" t="s">
        <v>208</v>
      </c>
      <c r="B9" s="48" t="s">
        <v>208</v>
      </c>
      <c r="C9" s="10" t="s">
        <v>113</v>
      </c>
      <c r="D9" s="10" t="s">
        <v>104</v>
      </c>
      <c r="E9" s="10" t="s">
        <v>105</v>
      </c>
      <c r="F9" s="10" t="s">
        <v>106</v>
      </c>
      <c r="G9" s="10" t="s">
        <v>107</v>
      </c>
      <c r="H9" s="10" t="s">
        <v>108</v>
      </c>
      <c r="I9" s="10" t="s">
        <v>109</v>
      </c>
      <c r="J9" s="10" t="s">
        <v>110</v>
      </c>
      <c r="K9" s="10" t="s">
        <v>111</v>
      </c>
      <c r="L9" s="10" t="s">
        <v>112</v>
      </c>
      <c r="M9" s="10" t="s">
        <v>113</v>
      </c>
      <c r="N9" s="10" t="s">
        <v>114</v>
      </c>
      <c r="O9" s="10" t="s">
        <v>115</v>
      </c>
      <c r="P9" s="10" t="s">
        <v>116</v>
      </c>
      <c r="Q9" s="10" t="s">
        <v>117</v>
      </c>
      <c r="R9" s="10" t="s">
        <v>118</v>
      </c>
      <c r="S9" s="10" t="s">
        <v>209</v>
      </c>
      <c r="T9" s="10" t="s">
        <v>210</v>
      </c>
      <c r="U9" s="10" t="s">
        <v>211</v>
      </c>
      <c r="V9" s="10" t="s">
        <v>212</v>
      </c>
      <c r="W9" s="10" t="s">
        <v>213</v>
      </c>
      <c r="X9" s="10" t="s">
        <v>214</v>
      </c>
      <c r="Y9" s="10" t="s">
        <v>125</v>
      </c>
      <c r="Z9" s="10" t="s">
        <v>126</v>
      </c>
      <c r="AA9" s="49">
        <v>1230</v>
      </c>
      <c r="AB9" s="10" t="s">
        <v>186</v>
      </c>
      <c r="AC9" s="10" t="s">
        <v>128</v>
      </c>
      <c r="AD9" s="49">
        <v>1230</v>
      </c>
      <c r="AE9" s="49">
        <v>1230</v>
      </c>
      <c r="AF9" s="49">
        <v>1230</v>
      </c>
      <c r="AG9" s="49">
        <v>1230</v>
      </c>
      <c r="AH9" s="10" t="s">
        <v>5221</v>
      </c>
      <c r="AI9" s="10" t="s">
        <v>5222</v>
      </c>
      <c r="AJ9" s="10" t="s">
        <v>5223</v>
      </c>
      <c r="AK9" s="10" t="s">
        <v>5224</v>
      </c>
      <c r="AL9" s="10" t="s">
        <v>5225</v>
      </c>
      <c r="AM9" s="10" t="s">
        <v>5205</v>
      </c>
      <c r="AN9" s="10" t="s">
        <v>5226</v>
      </c>
      <c r="AO9" s="49">
        <v>150</v>
      </c>
      <c r="AP9" s="49">
        <v>0</v>
      </c>
      <c r="AQ9" s="49">
        <v>150</v>
      </c>
      <c r="AR9" s="49">
        <v>0</v>
      </c>
      <c r="AS9" s="49">
        <v>0</v>
      </c>
      <c r="AT9" s="49">
        <v>0</v>
      </c>
      <c r="AU9" s="49">
        <v>0</v>
      </c>
      <c r="AV9" s="49">
        <v>0</v>
      </c>
      <c r="AW9" s="50">
        <v>0</v>
      </c>
      <c r="AX9" s="49">
        <v>0</v>
      </c>
      <c r="AY9" s="49">
        <v>0</v>
      </c>
      <c r="AZ9" s="49">
        <v>0</v>
      </c>
      <c r="BA9" s="49">
        <v>150</v>
      </c>
      <c r="BB9" s="49">
        <v>157.5</v>
      </c>
      <c r="BC9" s="49">
        <v>0</v>
      </c>
      <c r="BD9" s="49">
        <v>157.5</v>
      </c>
      <c r="BE9" s="49">
        <v>0</v>
      </c>
      <c r="BF9" s="49">
        <v>0</v>
      </c>
      <c r="BG9" s="49">
        <v>0</v>
      </c>
      <c r="BH9" s="49">
        <v>0</v>
      </c>
      <c r="BI9" s="49">
        <v>0</v>
      </c>
      <c r="BJ9" s="50">
        <v>0</v>
      </c>
      <c r="BK9" s="49">
        <v>0</v>
      </c>
      <c r="BL9" s="49">
        <v>0</v>
      </c>
      <c r="BM9" s="49">
        <v>0</v>
      </c>
      <c r="BN9" s="49">
        <v>157.5</v>
      </c>
      <c r="BO9" s="49">
        <v>165.375</v>
      </c>
      <c r="BP9" s="49">
        <v>0</v>
      </c>
      <c r="BQ9" s="49">
        <v>165.375</v>
      </c>
      <c r="BR9" s="49">
        <v>0</v>
      </c>
      <c r="BS9" s="49">
        <v>0</v>
      </c>
      <c r="BT9" s="49">
        <v>0</v>
      </c>
      <c r="BU9" s="50">
        <v>0</v>
      </c>
      <c r="BV9" s="49">
        <v>0</v>
      </c>
      <c r="BW9" s="50">
        <v>0</v>
      </c>
      <c r="BX9" s="49">
        <v>0</v>
      </c>
      <c r="BY9" s="49">
        <v>0</v>
      </c>
      <c r="BZ9" s="49">
        <v>0</v>
      </c>
      <c r="CA9" s="49">
        <v>165.375</v>
      </c>
      <c r="CB9" s="49">
        <v>173.64375000000001</v>
      </c>
      <c r="CC9" s="49">
        <v>0</v>
      </c>
      <c r="CD9" s="49">
        <v>173.64375000000001</v>
      </c>
      <c r="CE9" s="49">
        <v>0</v>
      </c>
      <c r="CF9" s="49">
        <v>0</v>
      </c>
      <c r="CG9" s="49">
        <v>0</v>
      </c>
      <c r="CH9" s="50">
        <v>0</v>
      </c>
      <c r="CI9" s="49">
        <v>0</v>
      </c>
      <c r="CJ9" s="50">
        <v>0</v>
      </c>
      <c r="CK9" s="49">
        <v>0</v>
      </c>
      <c r="CL9" s="49">
        <v>0</v>
      </c>
      <c r="CM9" s="49">
        <v>0</v>
      </c>
      <c r="CN9" s="49">
        <v>173.64375000000001</v>
      </c>
      <c r="CO9" s="10" t="s">
        <v>220</v>
      </c>
      <c r="CP9" s="51" t="s">
        <v>221</v>
      </c>
    </row>
    <row r="10" spans="1:94" ht="70.349999999999994" customHeight="1" x14ac:dyDescent="0.25">
      <c r="A10" s="48" t="s">
        <v>222</v>
      </c>
      <c r="B10" s="48" t="s">
        <v>222</v>
      </c>
      <c r="C10" s="10" t="s">
        <v>113</v>
      </c>
      <c r="D10" s="10" t="s">
        <v>104</v>
      </c>
      <c r="E10" s="10" t="s">
        <v>157</v>
      </c>
      <c r="F10" s="10" t="s">
        <v>158</v>
      </c>
      <c r="G10" s="10" t="s">
        <v>107</v>
      </c>
      <c r="H10" s="10" t="s">
        <v>108</v>
      </c>
      <c r="I10" s="10" t="s">
        <v>159</v>
      </c>
      <c r="J10" s="10" t="s">
        <v>106</v>
      </c>
      <c r="K10" s="10" t="s">
        <v>111</v>
      </c>
      <c r="L10" s="10" t="s">
        <v>112</v>
      </c>
      <c r="M10" s="10" t="s">
        <v>103</v>
      </c>
      <c r="N10" s="10" t="s">
        <v>160</v>
      </c>
      <c r="O10" s="10" t="s">
        <v>140</v>
      </c>
      <c r="P10" s="10" t="s">
        <v>141</v>
      </c>
      <c r="Q10" s="10" t="s">
        <v>142</v>
      </c>
      <c r="R10" s="10" t="s">
        <v>143</v>
      </c>
      <c r="S10" s="10" t="s">
        <v>223</v>
      </c>
      <c r="T10" s="10" t="s">
        <v>224</v>
      </c>
      <c r="U10" s="10" t="s">
        <v>225</v>
      </c>
      <c r="V10" s="10" t="s">
        <v>226</v>
      </c>
      <c r="W10" s="10" t="s">
        <v>227</v>
      </c>
      <c r="X10" s="10" t="s">
        <v>228</v>
      </c>
      <c r="Y10" s="10" t="s">
        <v>125</v>
      </c>
      <c r="Z10" s="10" t="s">
        <v>171</v>
      </c>
      <c r="AA10" s="49">
        <v>108</v>
      </c>
      <c r="AB10" s="10" t="s">
        <v>127</v>
      </c>
      <c r="AC10" s="10" t="s">
        <v>128</v>
      </c>
      <c r="AD10" s="49">
        <v>16</v>
      </c>
      <c r="AE10" s="49">
        <v>31</v>
      </c>
      <c r="AF10" s="49">
        <v>31</v>
      </c>
      <c r="AG10" s="49">
        <v>30</v>
      </c>
      <c r="AH10" s="10" t="s">
        <v>5227</v>
      </c>
      <c r="AI10" s="10" t="s">
        <v>5228</v>
      </c>
      <c r="AJ10" s="10" t="s">
        <v>5229</v>
      </c>
      <c r="AK10" s="10" t="s">
        <v>5230</v>
      </c>
      <c r="AL10" s="10" t="s">
        <v>5231</v>
      </c>
      <c r="AM10" s="10" t="s">
        <v>5205</v>
      </c>
      <c r="AN10" s="10" t="s">
        <v>5232</v>
      </c>
      <c r="AO10" s="49">
        <v>166</v>
      </c>
      <c r="AP10" s="49">
        <v>0</v>
      </c>
      <c r="AQ10" s="49">
        <v>166</v>
      </c>
      <c r="AR10" s="49">
        <v>0</v>
      </c>
      <c r="AS10" s="49">
        <v>0</v>
      </c>
      <c r="AT10" s="49">
        <v>0</v>
      </c>
      <c r="AU10" s="49">
        <v>0</v>
      </c>
      <c r="AV10" s="49">
        <v>0</v>
      </c>
      <c r="AW10" s="50">
        <v>0</v>
      </c>
      <c r="AX10" s="49">
        <v>0</v>
      </c>
      <c r="AY10" s="49">
        <v>0</v>
      </c>
      <c r="AZ10" s="49">
        <v>0</v>
      </c>
      <c r="BA10" s="49">
        <v>166</v>
      </c>
      <c r="BB10" s="49">
        <v>174.3</v>
      </c>
      <c r="BC10" s="49">
        <v>0</v>
      </c>
      <c r="BD10" s="49">
        <v>174.3</v>
      </c>
      <c r="BE10" s="49">
        <v>0</v>
      </c>
      <c r="BF10" s="49">
        <v>0</v>
      </c>
      <c r="BG10" s="49">
        <v>0</v>
      </c>
      <c r="BH10" s="49">
        <v>0</v>
      </c>
      <c r="BI10" s="49">
        <v>0</v>
      </c>
      <c r="BJ10" s="50">
        <v>0</v>
      </c>
      <c r="BK10" s="49">
        <v>0</v>
      </c>
      <c r="BL10" s="49">
        <v>0</v>
      </c>
      <c r="BM10" s="49">
        <v>0</v>
      </c>
      <c r="BN10" s="49">
        <v>174.3</v>
      </c>
      <c r="BO10" s="49">
        <v>183.01499999999999</v>
      </c>
      <c r="BP10" s="49">
        <v>0</v>
      </c>
      <c r="BQ10" s="49">
        <v>183.01499999999999</v>
      </c>
      <c r="BR10" s="49">
        <v>0</v>
      </c>
      <c r="BS10" s="49">
        <v>0</v>
      </c>
      <c r="BT10" s="49">
        <v>0</v>
      </c>
      <c r="BU10" s="50">
        <v>0</v>
      </c>
      <c r="BV10" s="49">
        <v>0</v>
      </c>
      <c r="BW10" s="50">
        <v>0</v>
      </c>
      <c r="BX10" s="49">
        <v>0</v>
      </c>
      <c r="BY10" s="49">
        <v>0</v>
      </c>
      <c r="BZ10" s="49">
        <v>0</v>
      </c>
      <c r="CA10" s="49">
        <v>183.01499999999999</v>
      </c>
      <c r="CB10" s="49">
        <v>192.16575</v>
      </c>
      <c r="CC10" s="49">
        <v>0</v>
      </c>
      <c r="CD10" s="49">
        <v>192.16575</v>
      </c>
      <c r="CE10" s="49">
        <v>0</v>
      </c>
      <c r="CF10" s="49">
        <v>0</v>
      </c>
      <c r="CG10" s="49">
        <v>0</v>
      </c>
      <c r="CH10" s="50">
        <v>0</v>
      </c>
      <c r="CI10" s="49">
        <v>0</v>
      </c>
      <c r="CJ10" s="50">
        <v>0</v>
      </c>
      <c r="CK10" s="49">
        <v>0</v>
      </c>
      <c r="CL10" s="49">
        <v>0</v>
      </c>
      <c r="CM10" s="49">
        <v>0</v>
      </c>
      <c r="CN10" s="49">
        <v>192.16575</v>
      </c>
      <c r="CO10" s="10" t="s">
        <v>236</v>
      </c>
      <c r="CP10" s="51" t="s">
        <v>237</v>
      </c>
    </row>
    <row r="11" spans="1:94" ht="70.349999999999994" customHeight="1" x14ac:dyDescent="0.25">
      <c r="A11" s="48" t="s">
        <v>238</v>
      </c>
      <c r="B11" s="48" t="s">
        <v>238</v>
      </c>
      <c r="C11" s="10" t="s">
        <v>103</v>
      </c>
      <c r="D11" s="10" t="s">
        <v>104</v>
      </c>
      <c r="E11" s="10" t="s">
        <v>157</v>
      </c>
      <c r="F11" s="10" t="s">
        <v>158</v>
      </c>
      <c r="G11" s="10" t="s">
        <v>107</v>
      </c>
      <c r="H11" s="10" t="s">
        <v>108</v>
      </c>
      <c r="I11" s="10" t="s">
        <v>159</v>
      </c>
      <c r="J11" s="10" t="s">
        <v>106</v>
      </c>
      <c r="K11" s="10" t="s">
        <v>111</v>
      </c>
      <c r="L11" s="10" t="s">
        <v>112</v>
      </c>
      <c r="M11" s="10" t="s">
        <v>103</v>
      </c>
      <c r="N11" s="10" t="s">
        <v>160</v>
      </c>
      <c r="O11" s="10" t="s">
        <v>161</v>
      </c>
      <c r="P11" s="10" t="s">
        <v>162</v>
      </c>
      <c r="Q11" s="10" t="s">
        <v>239</v>
      </c>
      <c r="R11" s="10" t="s">
        <v>240</v>
      </c>
      <c r="S11" s="10" t="s">
        <v>241</v>
      </c>
      <c r="T11" s="10" t="s">
        <v>242</v>
      </c>
      <c r="U11" s="10" t="s">
        <v>243</v>
      </c>
      <c r="V11" s="10" t="s">
        <v>244</v>
      </c>
      <c r="W11" s="10" t="s">
        <v>245</v>
      </c>
      <c r="X11" s="10" t="s">
        <v>246</v>
      </c>
      <c r="Y11" s="10" t="s">
        <v>247</v>
      </c>
      <c r="Z11" s="10" t="s">
        <v>171</v>
      </c>
      <c r="AA11" s="49">
        <v>1</v>
      </c>
      <c r="AB11" s="10" t="s">
        <v>127</v>
      </c>
      <c r="AC11" s="10" t="s">
        <v>128</v>
      </c>
      <c r="AD11" s="49">
        <v>0</v>
      </c>
      <c r="AE11" s="49">
        <v>1</v>
      </c>
      <c r="AF11" s="49">
        <v>0</v>
      </c>
      <c r="AG11" s="49">
        <v>0</v>
      </c>
      <c r="AH11" s="10"/>
      <c r="AI11" s="10" t="s">
        <v>5233</v>
      </c>
      <c r="AJ11" s="10"/>
      <c r="AK11" s="10"/>
      <c r="AL11" s="10"/>
      <c r="AM11" s="10" t="s">
        <v>5205</v>
      </c>
      <c r="AN11" s="10" t="s">
        <v>5234</v>
      </c>
      <c r="AO11" s="49">
        <v>50</v>
      </c>
      <c r="AP11" s="49">
        <v>0</v>
      </c>
      <c r="AQ11" s="49">
        <v>50</v>
      </c>
      <c r="AR11" s="49">
        <v>0</v>
      </c>
      <c r="AS11" s="49">
        <v>0</v>
      </c>
      <c r="AT11" s="49">
        <v>0</v>
      </c>
      <c r="AU11" s="49">
        <v>0</v>
      </c>
      <c r="AV11" s="49">
        <v>0</v>
      </c>
      <c r="AW11" s="50">
        <v>0</v>
      </c>
      <c r="AX11" s="49">
        <v>0</v>
      </c>
      <c r="AY11" s="49">
        <v>0</v>
      </c>
      <c r="AZ11" s="49">
        <v>0</v>
      </c>
      <c r="BA11" s="49">
        <v>50</v>
      </c>
      <c r="BB11" s="49">
        <v>52.5</v>
      </c>
      <c r="BC11" s="49">
        <v>0</v>
      </c>
      <c r="BD11" s="49">
        <v>52.5</v>
      </c>
      <c r="BE11" s="49">
        <v>0</v>
      </c>
      <c r="BF11" s="49">
        <v>0</v>
      </c>
      <c r="BG11" s="49">
        <v>0</v>
      </c>
      <c r="BH11" s="49">
        <v>0</v>
      </c>
      <c r="BI11" s="49">
        <v>0</v>
      </c>
      <c r="BJ11" s="50">
        <v>0</v>
      </c>
      <c r="BK11" s="49">
        <v>0</v>
      </c>
      <c r="BL11" s="49">
        <v>0</v>
      </c>
      <c r="BM11" s="49">
        <v>0</v>
      </c>
      <c r="BN11" s="49">
        <v>52.5</v>
      </c>
      <c r="BO11" s="49">
        <v>55.125</v>
      </c>
      <c r="BP11" s="49">
        <v>0</v>
      </c>
      <c r="BQ11" s="49">
        <v>55.125</v>
      </c>
      <c r="BR11" s="49">
        <v>0</v>
      </c>
      <c r="BS11" s="49">
        <v>0</v>
      </c>
      <c r="BT11" s="49">
        <v>0</v>
      </c>
      <c r="BU11" s="50">
        <v>0</v>
      </c>
      <c r="BV11" s="49">
        <v>0</v>
      </c>
      <c r="BW11" s="50">
        <v>0</v>
      </c>
      <c r="BX11" s="49">
        <v>0</v>
      </c>
      <c r="BY11" s="49">
        <v>0</v>
      </c>
      <c r="BZ11" s="49">
        <v>0</v>
      </c>
      <c r="CA11" s="49">
        <v>55.125</v>
      </c>
      <c r="CB11" s="49">
        <v>57.881250000000001</v>
      </c>
      <c r="CC11" s="49">
        <v>0</v>
      </c>
      <c r="CD11" s="49">
        <v>57.881250000000001</v>
      </c>
      <c r="CE11" s="49">
        <v>0</v>
      </c>
      <c r="CF11" s="49">
        <v>0</v>
      </c>
      <c r="CG11" s="49">
        <v>0</v>
      </c>
      <c r="CH11" s="50">
        <v>0</v>
      </c>
      <c r="CI11" s="49">
        <v>0</v>
      </c>
      <c r="CJ11" s="50">
        <v>0</v>
      </c>
      <c r="CK11" s="49">
        <v>0</v>
      </c>
      <c r="CL11" s="49">
        <v>0</v>
      </c>
      <c r="CM11" s="49">
        <v>0</v>
      </c>
      <c r="CN11" s="49">
        <v>57.881250000000001</v>
      </c>
      <c r="CO11" s="10" t="s">
        <v>251</v>
      </c>
      <c r="CP11" s="51" t="s">
        <v>252</v>
      </c>
    </row>
    <row r="12" spans="1:94" ht="70.349999999999994" customHeight="1" x14ac:dyDescent="0.25">
      <c r="A12" s="48" t="s">
        <v>253</v>
      </c>
      <c r="B12" s="48" t="s">
        <v>253</v>
      </c>
      <c r="C12" s="10" t="s">
        <v>254</v>
      </c>
      <c r="D12" s="10" t="s">
        <v>104</v>
      </c>
      <c r="E12" s="10" t="s">
        <v>157</v>
      </c>
      <c r="F12" s="10" t="s">
        <v>158</v>
      </c>
      <c r="G12" s="10" t="s">
        <v>107</v>
      </c>
      <c r="H12" s="10" t="s">
        <v>108</v>
      </c>
      <c r="I12" s="10" t="s">
        <v>159</v>
      </c>
      <c r="J12" s="10" t="s">
        <v>106</v>
      </c>
      <c r="K12" s="10" t="s">
        <v>111</v>
      </c>
      <c r="L12" s="10" t="s">
        <v>112</v>
      </c>
      <c r="M12" s="10" t="s">
        <v>103</v>
      </c>
      <c r="N12" s="10" t="s">
        <v>160</v>
      </c>
      <c r="O12" s="10" t="s">
        <v>115</v>
      </c>
      <c r="P12" s="10" t="s">
        <v>116</v>
      </c>
      <c r="Q12" s="10" t="s">
        <v>117</v>
      </c>
      <c r="R12" s="10" t="s">
        <v>118</v>
      </c>
      <c r="S12" s="10" t="s">
        <v>255</v>
      </c>
      <c r="T12" s="10" t="s">
        <v>256</v>
      </c>
      <c r="U12" s="10" t="s">
        <v>257</v>
      </c>
      <c r="V12" s="10" t="s">
        <v>258</v>
      </c>
      <c r="W12" s="10" t="s">
        <v>259</v>
      </c>
      <c r="X12" s="10" t="s">
        <v>149</v>
      </c>
      <c r="Y12" s="10" t="s">
        <v>125</v>
      </c>
      <c r="Z12" s="10" t="s">
        <v>126</v>
      </c>
      <c r="AA12" s="49">
        <v>150</v>
      </c>
      <c r="AB12" s="10" t="s">
        <v>127</v>
      </c>
      <c r="AC12" s="10" t="s">
        <v>128</v>
      </c>
      <c r="AD12" s="49">
        <v>0</v>
      </c>
      <c r="AE12" s="49">
        <v>50</v>
      </c>
      <c r="AF12" s="49">
        <v>50</v>
      </c>
      <c r="AG12" s="49">
        <v>50</v>
      </c>
      <c r="AH12" s="10"/>
      <c r="AI12" s="10" t="s">
        <v>5235</v>
      </c>
      <c r="AJ12" s="10" t="s">
        <v>5236</v>
      </c>
      <c r="AK12" s="10"/>
      <c r="AL12" s="10"/>
      <c r="AM12" s="10" t="s">
        <v>5237</v>
      </c>
      <c r="AN12" s="10"/>
      <c r="AO12" s="49">
        <v>0</v>
      </c>
      <c r="AP12" s="49">
        <v>0</v>
      </c>
      <c r="AQ12" s="49">
        <v>0</v>
      </c>
      <c r="AR12" s="49">
        <v>0</v>
      </c>
      <c r="AS12" s="49">
        <v>0</v>
      </c>
      <c r="AT12" s="49">
        <v>0</v>
      </c>
      <c r="AU12" s="49">
        <v>0</v>
      </c>
      <c r="AV12" s="49">
        <v>0</v>
      </c>
      <c r="AW12" s="50">
        <v>0</v>
      </c>
      <c r="AX12" s="49">
        <v>0</v>
      </c>
      <c r="AY12" s="49">
        <v>0</v>
      </c>
      <c r="AZ12" s="49">
        <v>0</v>
      </c>
      <c r="BA12" s="49">
        <v>0</v>
      </c>
      <c r="BB12" s="49">
        <v>0</v>
      </c>
      <c r="BC12" s="49">
        <v>0</v>
      </c>
      <c r="BD12" s="49">
        <v>0</v>
      </c>
      <c r="BE12" s="49">
        <v>0</v>
      </c>
      <c r="BF12" s="49">
        <v>0</v>
      </c>
      <c r="BG12" s="49">
        <v>0</v>
      </c>
      <c r="BH12" s="49">
        <v>0</v>
      </c>
      <c r="BI12" s="49">
        <v>0</v>
      </c>
      <c r="BJ12" s="50">
        <v>0</v>
      </c>
      <c r="BK12" s="49">
        <v>0</v>
      </c>
      <c r="BL12" s="49">
        <v>0</v>
      </c>
      <c r="BM12" s="49">
        <v>0</v>
      </c>
      <c r="BN12" s="49">
        <v>0</v>
      </c>
      <c r="BO12" s="49">
        <v>0</v>
      </c>
      <c r="BP12" s="49">
        <v>0</v>
      </c>
      <c r="BQ12" s="49">
        <v>0</v>
      </c>
      <c r="BR12" s="49">
        <v>0</v>
      </c>
      <c r="BS12" s="49">
        <v>0</v>
      </c>
      <c r="BT12" s="49">
        <v>0</v>
      </c>
      <c r="BU12" s="50">
        <v>0</v>
      </c>
      <c r="BV12" s="49">
        <v>0</v>
      </c>
      <c r="BW12" s="50">
        <v>0</v>
      </c>
      <c r="BX12" s="49">
        <v>0</v>
      </c>
      <c r="BY12" s="49">
        <v>0</v>
      </c>
      <c r="BZ12" s="49">
        <v>0</v>
      </c>
      <c r="CA12" s="49">
        <v>0</v>
      </c>
      <c r="CB12" s="49">
        <v>0</v>
      </c>
      <c r="CC12" s="49">
        <v>0</v>
      </c>
      <c r="CD12" s="49">
        <v>0</v>
      </c>
      <c r="CE12" s="49">
        <v>0</v>
      </c>
      <c r="CF12" s="49">
        <v>0</v>
      </c>
      <c r="CG12" s="49">
        <v>0</v>
      </c>
      <c r="CH12" s="50">
        <v>0</v>
      </c>
      <c r="CI12" s="49">
        <v>0</v>
      </c>
      <c r="CJ12" s="50">
        <v>0</v>
      </c>
      <c r="CK12" s="49">
        <v>0</v>
      </c>
      <c r="CL12" s="49">
        <v>0</v>
      </c>
      <c r="CM12" s="49">
        <v>0</v>
      </c>
      <c r="CN12" s="49">
        <v>0</v>
      </c>
      <c r="CO12" s="10" t="s">
        <v>264</v>
      </c>
      <c r="CP12" s="51" t="s">
        <v>265</v>
      </c>
    </row>
    <row r="13" spans="1:94" ht="70.349999999999994" customHeight="1" x14ac:dyDescent="0.25">
      <c r="A13" s="48" t="s">
        <v>266</v>
      </c>
      <c r="B13" s="48" t="s">
        <v>266</v>
      </c>
      <c r="C13" s="10" t="s">
        <v>113</v>
      </c>
      <c r="D13" s="10" t="s">
        <v>104</v>
      </c>
      <c r="E13" s="10" t="s">
        <v>195</v>
      </c>
      <c r="F13" s="10" t="s">
        <v>196</v>
      </c>
      <c r="G13" s="10" t="s">
        <v>107</v>
      </c>
      <c r="H13" s="10" t="s">
        <v>108</v>
      </c>
      <c r="I13" s="10" t="s">
        <v>197</v>
      </c>
      <c r="J13" s="10" t="s">
        <v>198</v>
      </c>
      <c r="K13" s="10" t="s">
        <v>199</v>
      </c>
      <c r="L13" s="10" t="s">
        <v>112</v>
      </c>
      <c r="M13" s="10" t="s">
        <v>139</v>
      </c>
      <c r="N13" s="10" t="s">
        <v>200</v>
      </c>
      <c r="O13" s="10" t="s">
        <v>115</v>
      </c>
      <c r="P13" s="10" t="s">
        <v>116</v>
      </c>
      <c r="Q13" s="10" t="s">
        <v>117</v>
      </c>
      <c r="R13" s="10" t="s">
        <v>118</v>
      </c>
      <c r="S13" s="10" t="s">
        <v>255</v>
      </c>
      <c r="T13" s="10" t="s">
        <v>256</v>
      </c>
      <c r="U13" s="10" t="s">
        <v>257</v>
      </c>
      <c r="V13" s="10" t="s">
        <v>258</v>
      </c>
      <c r="W13" s="10" t="s">
        <v>259</v>
      </c>
      <c r="X13" s="10" t="s">
        <v>149</v>
      </c>
      <c r="Y13" s="10" t="s">
        <v>125</v>
      </c>
      <c r="Z13" s="10" t="s">
        <v>126</v>
      </c>
      <c r="AA13" s="49">
        <v>150</v>
      </c>
      <c r="AB13" s="10" t="s">
        <v>127</v>
      </c>
      <c r="AC13" s="10" t="s">
        <v>128</v>
      </c>
      <c r="AD13" s="49">
        <v>0</v>
      </c>
      <c r="AE13" s="49">
        <v>50</v>
      </c>
      <c r="AF13" s="49">
        <v>50</v>
      </c>
      <c r="AG13" s="49">
        <v>50</v>
      </c>
      <c r="AH13" s="10" t="s">
        <v>5238</v>
      </c>
      <c r="AI13" s="10" t="s">
        <v>5239</v>
      </c>
      <c r="AJ13" s="10" t="s">
        <v>5240</v>
      </c>
      <c r="AK13" s="10" t="s">
        <v>5241</v>
      </c>
      <c r="AL13" s="10" t="s">
        <v>5241</v>
      </c>
      <c r="AM13" s="10" t="s">
        <v>5237</v>
      </c>
      <c r="AN13" s="10"/>
      <c r="AO13" s="49">
        <v>0</v>
      </c>
      <c r="AP13" s="49">
        <v>0</v>
      </c>
      <c r="AQ13" s="49">
        <v>0</v>
      </c>
      <c r="AR13" s="49">
        <v>0</v>
      </c>
      <c r="AS13" s="49">
        <v>0</v>
      </c>
      <c r="AT13" s="49">
        <v>0</v>
      </c>
      <c r="AU13" s="49">
        <v>0</v>
      </c>
      <c r="AV13" s="49">
        <v>0</v>
      </c>
      <c r="AW13" s="50">
        <v>0</v>
      </c>
      <c r="AX13" s="49">
        <v>0</v>
      </c>
      <c r="AY13" s="49">
        <v>0</v>
      </c>
      <c r="AZ13" s="49">
        <v>0</v>
      </c>
      <c r="BA13" s="49">
        <v>0</v>
      </c>
      <c r="BB13" s="49">
        <v>0</v>
      </c>
      <c r="BC13" s="49">
        <v>0</v>
      </c>
      <c r="BD13" s="49">
        <v>0</v>
      </c>
      <c r="BE13" s="49">
        <v>0</v>
      </c>
      <c r="BF13" s="49">
        <v>0</v>
      </c>
      <c r="BG13" s="49">
        <v>0</v>
      </c>
      <c r="BH13" s="49">
        <v>0</v>
      </c>
      <c r="BI13" s="49">
        <v>0</v>
      </c>
      <c r="BJ13" s="50">
        <v>0</v>
      </c>
      <c r="BK13" s="49">
        <v>0</v>
      </c>
      <c r="BL13" s="49">
        <v>0</v>
      </c>
      <c r="BM13" s="49">
        <v>0</v>
      </c>
      <c r="BN13" s="49">
        <v>0</v>
      </c>
      <c r="BO13" s="49">
        <v>0</v>
      </c>
      <c r="BP13" s="49">
        <v>0</v>
      </c>
      <c r="BQ13" s="49">
        <v>0</v>
      </c>
      <c r="BR13" s="49">
        <v>0</v>
      </c>
      <c r="BS13" s="49">
        <v>0</v>
      </c>
      <c r="BT13" s="49">
        <v>0</v>
      </c>
      <c r="BU13" s="50">
        <v>0</v>
      </c>
      <c r="BV13" s="49">
        <v>0</v>
      </c>
      <c r="BW13" s="50">
        <v>0</v>
      </c>
      <c r="BX13" s="49">
        <v>0</v>
      </c>
      <c r="BY13" s="49">
        <v>0</v>
      </c>
      <c r="BZ13" s="49">
        <v>0</v>
      </c>
      <c r="CA13" s="49">
        <v>0</v>
      </c>
      <c r="CB13" s="49">
        <v>0</v>
      </c>
      <c r="CC13" s="49">
        <v>0</v>
      </c>
      <c r="CD13" s="49">
        <v>0</v>
      </c>
      <c r="CE13" s="49">
        <v>0</v>
      </c>
      <c r="CF13" s="49">
        <v>0</v>
      </c>
      <c r="CG13" s="49">
        <v>0</v>
      </c>
      <c r="CH13" s="50">
        <v>0</v>
      </c>
      <c r="CI13" s="49">
        <v>0</v>
      </c>
      <c r="CJ13" s="50">
        <v>0</v>
      </c>
      <c r="CK13" s="49">
        <v>0</v>
      </c>
      <c r="CL13" s="49">
        <v>0</v>
      </c>
      <c r="CM13" s="49">
        <v>0</v>
      </c>
      <c r="CN13" s="49">
        <v>0</v>
      </c>
      <c r="CO13" s="10"/>
      <c r="CP13" s="51" t="s">
        <v>265</v>
      </c>
    </row>
    <row r="14" spans="1:94" ht="70.349999999999994" customHeight="1" x14ac:dyDescent="0.25">
      <c r="A14" s="48" t="s">
        <v>272</v>
      </c>
      <c r="B14" s="48" t="s">
        <v>272</v>
      </c>
      <c r="C14" s="10" t="s">
        <v>139</v>
      </c>
      <c r="D14" s="10" t="s">
        <v>104</v>
      </c>
      <c r="E14" s="10" t="s">
        <v>195</v>
      </c>
      <c r="F14" s="10" t="s">
        <v>196</v>
      </c>
      <c r="G14" s="10" t="s">
        <v>107</v>
      </c>
      <c r="H14" s="10" t="s">
        <v>108</v>
      </c>
      <c r="I14" s="10" t="s">
        <v>197</v>
      </c>
      <c r="J14" s="10" t="s">
        <v>198</v>
      </c>
      <c r="K14" s="10" t="s">
        <v>199</v>
      </c>
      <c r="L14" s="10" t="s">
        <v>112</v>
      </c>
      <c r="M14" s="10" t="s">
        <v>139</v>
      </c>
      <c r="N14" s="10" t="s">
        <v>200</v>
      </c>
      <c r="O14" s="10" t="s">
        <v>115</v>
      </c>
      <c r="P14" s="10" t="s">
        <v>116</v>
      </c>
      <c r="Q14" s="10" t="s">
        <v>117</v>
      </c>
      <c r="R14" s="10" t="s">
        <v>118</v>
      </c>
      <c r="S14" s="10" t="s">
        <v>273</v>
      </c>
      <c r="T14" s="10" t="s">
        <v>274</v>
      </c>
      <c r="U14" s="10" t="s">
        <v>275</v>
      </c>
      <c r="V14" s="10" t="s">
        <v>276</v>
      </c>
      <c r="W14" s="10" t="s">
        <v>277</v>
      </c>
      <c r="X14" s="10" t="s">
        <v>278</v>
      </c>
      <c r="Y14" s="10" t="s">
        <v>125</v>
      </c>
      <c r="Z14" s="10" t="s">
        <v>171</v>
      </c>
      <c r="AA14" s="49">
        <v>820</v>
      </c>
      <c r="AB14" s="10" t="s">
        <v>186</v>
      </c>
      <c r="AC14" s="10" t="s">
        <v>128</v>
      </c>
      <c r="AD14" s="49">
        <v>820</v>
      </c>
      <c r="AE14" s="49">
        <v>820</v>
      </c>
      <c r="AF14" s="49">
        <v>820</v>
      </c>
      <c r="AG14" s="49">
        <v>820</v>
      </c>
      <c r="AH14" s="10" t="s">
        <v>5242</v>
      </c>
      <c r="AI14" s="10" t="s">
        <v>5243</v>
      </c>
      <c r="AJ14" s="10" t="s">
        <v>5244</v>
      </c>
      <c r="AK14" s="10" t="s">
        <v>5245</v>
      </c>
      <c r="AL14" s="10" t="s">
        <v>5246</v>
      </c>
      <c r="AM14" s="10" t="s">
        <v>5247</v>
      </c>
      <c r="AN14" s="10" t="s">
        <v>5248</v>
      </c>
      <c r="AO14" s="49">
        <v>50</v>
      </c>
      <c r="AP14" s="49">
        <v>0</v>
      </c>
      <c r="AQ14" s="49">
        <v>50</v>
      </c>
      <c r="AR14" s="49">
        <v>0</v>
      </c>
      <c r="AS14" s="49">
        <v>0</v>
      </c>
      <c r="AT14" s="49">
        <v>0</v>
      </c>
      <c r="AU14" s="49">
        <v>0</v>
      </c>
      <c r="AV14" s="49">
        <v>0</v>
      </c>
      <c r="AW14" s="50">
        <v>0</v>
      </c>
      <c r="AX14" s="49">
        <v>1000</v>
      </c>
      <c r="AY14" s="49">
        <v>0</v>
      </c>
      <c r="AZ14" s="49">
        <v>0</v>
      </c>
      <c r="BA14" s="49">
        <v>1050</v>
      </c>
      <c r="BB14" s="49">
        <v>52.5</v>
      </c>
      <c r="BC14" s="49">
        <v>0</v>
      </c>
      <c r="BD14" s="49">
        <v>52.5</v>
      </c>
      <c r="BE14" s="49">
        <v>0</v>
      </c>
      <c r="BF14" s="49">
        <v>0</v>
      </c>
      <c r="BG14" s="49">
        <v>0</v>
      </c>
      <c r="BH14" s="49">
        <v>0</v>
      </c>
      <c r="BI14" s="49">
        <v>0</v>
      </c>
      <c r="BJ14" s="50">
        <v>0</v>
      </c>
      <c r="BK14" s="49">
        <v>1000</v>
      </c>
      <c r="BL14" s="49">
        <v>0</v>
      </c>
      <c r="BM14" s="49">
        <v>0</v>
      </c>
      <c r="BN14" s="49">
        <v>1052.5</v>
      </c>
      <c r="BO14" s="49">
        <v>55.125</v>
      </c>
      <c r="BP14" s="49">
        <v>0</v>
      </c>
      <c r="BQ14" s="49">
        <v>55.125</v>
      </c>
      <c r="BR14" s="49">
        <v>0</v>
      </c>
      <c r="BS14" s="49">
        <v>0</v>
      </c>
      <c r="BT14" s="49">
        <v>0</v>
      </c>
      <c r="BU14" s="50">
        <v>0</v>
      </c>
      <c r="BV14" s="49">
        <v>0</v>
      </c>
      <c r="BW14" s="50">
        <v>0</v>
      </c>
      <c r="BX14" s="49">
        <v>1000</v>
      </c>
      <c r="BY14" s="49">
        <v>0</v>
      </c>
      <c r="BZ14" s="49">
        <v>0</v>
      </c>
      <c r="CA14" s="49">
        <v>1055.125</v>
      </c>
      <c r="CB14" s="49">
        <v>57.881250000000001</v>
      </c>
      <c r="CC14" s="49">
        <v>0</v>
      </c>
      <c r="CD14" s="49">
        <v>57.881250000000001</v>
      </c>
      <c r="CE14" s="49">
        <v>0</v>
      </c>
      <c r="CF14" s="49">
        <v>0</v>
      </c>
      <c r="CG14" s="49">
        <v>0</v>
      </c>
      <c r="CH14" s="50">
        <v>0</v>
      </c>
      <c r="CI14" s="49">
        <v>0</v>
      </c>
      <c r="CJ14" s="50">
        <v>0</v>
      </c>
      <c r="CK14" s="49">
        <v>1000</v>
      </c>
      <c r="CL14" s="49">
        <v>0</v>
      </c>
      <c r="CM14" s="49">
        <v>0</v>
      </c>
      <c r="CN14" s="49">
        <v>1057.8812499999999</v>
      </c>
      <c r="CO14" s="10" t="s">
        <v>285</v>
      </c>
      <c r="CP14" s="51" t="s">
        <v>286</v>
      </c>
    </row>
    <row r="15" spans="1:94" ht="70.349999999999994" customHeight="1" x14ac:dyDescent="0.25">
      <c r="A15" s="48" t="s">
        <v>287</v>
      </c>
      <c r="B15" s="48" t="s">
        <v>287</v>
      </c>
      <c r="C15" s="10" t="s">
        <v>179</v>
      </c>
      <c r="D15" s="10" t="s">
        <v>104</v>
      </c>
      <c r="E15" s="10" t="s">
        <v>195</v>
      </c>
      <c r="F15" s="10" t="s">
        <v>196</v>
      </c>
      <c r="G15" s="10" t="s">
        <v>107</v>
      </c>
      <c r="H15" s="10" t="s">
        <v>108</v>
      </c>
      <c r="I15" s="10" t="s">
        <v>197</v>
      </c>
      <c r="J15" s="10" t="s">
        <v>198</v>
      </c>
      <c r="K15" s="10" t="s">
        <v>199</v>
      </c>
      <c r="L15" s="10" t="s">
        <v>112</v>
      </c>
      <c r="M15" s="10" t="s">
        <v>139</v>
      </c>
      <c r="N15" s="10" t="s">
        <v>200</v>
      </c>
      <c r="O15" s="10" t="s">
        <v>140</v>
      </c>
      <c r="P15" s="10" t="s">
        <v>141</v>
      </c>
      <c r="Q15" s="10" t="s">
        <v>142</v>
      </c>
      <c r="R15" s="10" t="s">
        <v>143</v>
      </c>
      <c r="S15" s="10" t="s">
        <v>288</v>
      </c>
      <c r="T15" s="10" t="s">
        <v>289</v>
      </c>
      <c r="U15" s="10" t="s">
        <v>290</v>
      </c>
      <c r="V15" s="10" t="s">
        <v>291</v>
      </c>
      <c r="W15" s="10" t="s">
        <v>292</v>
      </c>
      <c r="X15" s="10" t="s">
        <v>293</v>
      </c>
      <c r="Y15" s="10" t="s">
        <v>125</v>
      </c>
      <c r="Z15" s="10" t="s">
        <v>171</v>
      </c>
      <c r="AA15" s="49">
        <v>1</v>
      </c>
      <c r="AB15" s="10" t="s">
        <v>127</v>
      </c>
      <c r="AC15" s="10" t="s">
        <v>128</v>
      </c>
      <c r="AD15" s="49">
        <v>0</v>
      </c>
      <c r="AE15" s="49">
        <v>0</v>
      </c>
      <c r="AF15" s="49">
        <v>1</v>
      </c>
      <c r="AG15" s="49">
        <v>0</v>
      </c>
      <c r="AH15" s="10"/>
      <c r="AI15" s="10" t="s">
        <v>5249</v>
      </c>
      <c r="AJ15" s="10"/>
      <c r="AK15" s="10" t="s">
        <v>5250</v>
      </c>
      <c r="AL15" s="10"/>
      <c r="AM15" s="10" t="s">
        <v>5205</v>
      </c>
      <c r="AN15" s="10"/>
      <c r="AO15" s="49">
        <v>75</v>
      </c>
      <c r="AP15" s="49">
        <v>0</v>
      </c>
      <c r="AQ15" s="49">
        <v>75</v>
      </c>
      <c r="AR15" s="49">
        <v>0</v>
      </c>
      <c r="AS15" s="49">
        <v>0</v>
      </c>
      <c r="AT15" s="49">
        <v>0</v>
      </c>
      <c r="AU15" s="49">
        <v>0</v>
      </c>
      <c r="AV15" s="49">
        <v>0</v>
      </c>
      <c r="AW15" s="50">
        <v>0</v>
      </c>
      <c r="AX15" s="49">
        <v>0</v>
      </c>
      <c r="AY15" s="49">
        <v>0</v>
      </c>
      <c r="AZ15" s="49">
        <v>0</v>
      </c>
      <c r="BA15" s="49">
        <v>75</v>
      </c>
      <c r="BB15" s="49">
        <v>78.75</v>
      </c>
      <c r="BC15" s="49">
        <v>0</v>
      </c>
      <c r="BD15" s="49">
        <v>78.75</v>
      </c>
      <c r="BE15" s="49">
        <v>0</v>
      </c>
      <c r="BF15" s="49">
        <v>0</v>
      </c>
      <c r="BG15" s="49">
        <v>0</v>
      </c>
      <c r="BH15" s="49">
        <v>0</v>
      </c>
      <c r="BI15" s="49">
        <v>0</v>
      </c>
      <c r="BJ15" s="50">
        <v>0</v>
      </c>
      <c r="BK15" s="49">
        <v>0</v>
      </c>
      <c r="BL15" s="49">
        <v>0</v>
      </c>
      <c r="BM15" s="49">
        <v>0</v>
      </c>
      <c r="BN15" s="49">
        <v>78.75</v>
      </c>
      <c r="BO15" s="49">
        <v>82.6875</v>
      </c>
      <c r="BP15" s="49">
        <v>0</v>
      </c>
      <c r="BQ15" s="49">
        <v>82.6875</v>
      </c>
      <c r="BR15" s="49">
        <v>0</v>
      </c>
      <c r="BS15" s="49">
        <v>0</v>
      </c>
      <c r="BT15" s="49">
        <v>0</v>
      </c>
      <c r="BU15" s="50">
        <v>0</v>
      </c>
      <c r="BV15" s="49">
        <v>0</v>
      </c>
      <c r="BW15" s="50">
        <v>0</v>
      </c>
      <c r="BX15" s="49">
        <v>0</v>
      </c>
      <c r="BY15" s="49">
        <v>0</v>
      </c>
      <c r="BZ15" s="49">
        <v>0</v>
      </c>
      <c r="CA15" s="49">
        <v>82.6875</v>
      </c>
      <c r="CB15" s="49">
        <v>86.821875000000006</v>
      </c>
      <c r="CC15" s="49">
        <v>0</v>
      </c>
      <c r="CD15" s="49">
        <v>86.821875000000006</v>
      </c>
      <c r="CE15" s="49">
        <v>0</v>
      </c>
      <c r="CF15" s="49">
        <v>0</v>
      </c>
      <c r="CG15" s="49">
        <v>0</v>
      </c>
      <c r="CH15" s="50">
        <v>0</v>
      </c>
      <c r="CI15" s="49">
        <v>0</v>
      </c>
      <c r="CJ15" s="50">
        <v>0</v>
      </c>
      <c r="CK15" s="49">
        <v>0</v>
      </c>
      <c r="CL15" s="49">
        <v>0</v>
      </c>
      <c r="CM15" s="49">
        <v>0</v>
      </c>
      <c r="CN15" s="49">
        <v>86.821875000000006</v>
      </c>
      <c r="CO15" s="10" t="s">
        <v>296</v>
      </c>
      <c r="CP15" s="51" t="s">
        <v>297</v>
      </c>
    </row>
    <row r="16" spans="1:94" ht="70.349999999999994" customHeight="1" x14ac:dyDescent="0.25">
      <c r="A16" s="48" t="s">
        <v>298</v>
      </c>
      <c r="B16" s="48" t="s">
        <v>298</v>
      </c>
      <c r="C16" s="10" t="s">
        <v>113</v>
      </c>
      <c r="D16" s="10" t="s">
        <v>104</v>
      </c>
      <c r="E16" s="10" t="s">
        <v>299</v>
      </c>
      <c r="F16" s="10" t="s">
        <v>106</v>
      </c>
      <c r="G16" s="10" t="s">
        <v>107</v>
      </c>
      <c r="H16" s="10" t="s">
        <v>108</v>
      </c>
      <c r="I16" s="10" t="s">
        <v>300</v>
      </c>
      <c r="J16" s="10" t="s">
        <v>110</v>
      </c>
      <c r="K16" s="10" t="s">
        <v>301</v>
      </c>
      <c r="L16" s="10" t="s">
        <v>112</v>
      </c>
      <c r="M16" s="10" t="s">
        <v>179</v>
      </c>
      <c r="N16" s="10" t="s">
        <v>302</v>
      </c>
      <c r="O16" s="10" t="s">
        <v>115</v>
      </c>
      <c r="P16" s="10" t="s">
        <v>116</v>
      </c>
      <c r="Q16" s="10" t="s">
        <v>303</v>
      </c>
      <c r="R16" s="10" t="s">
        <v>304</v>
      </c>
      <c r="S16" s="10" t="s">
        <v>305</v>
      </c>
      <c r="T16" s="10" t="s">
        <v>306</v>
      </c>
      <c r="U16" s="10" t="s">
        <v>307</v>
      </c>
      <c r="V16" s="10" t="s">
        <v>308</v>
      </c>
      <c r="W16" s="10" t="s">
        <v>309</v>
      </c>
      <c r="X16" s="10" t="s">
        <v>310</v>
      </c>
      <c r="Y16" s="10" t="s">
        <v>125</v>
      </c>
      <c r="Z16" s="10" t="s">
        <v>126</v>
      </c>
      <c r="AA16" s="49">
        <v>7200</v>
      </c>
      <c r="AB16" s="10" t="s">
        <v>127</v>
      </c>
      <c r="AC16" s="10" t="s">
        <v>128</v>
      </c>
      <c r="AD16" s="49">
        <v>2800</v>
      </c>
      <c r="AE16" s="49">
        <v>1700</v>
      </c>
      <c r="AF16" s="49">
        <v>1700</v>
      </c>
      <c r="AG16" s="49">
        <v>1000</v>
      </c>
      <c r="AH16" s="10" t="s">
        <v>5251</v>
      </c>
      <c r="AI16" s="10" t="s">
        <v>5252</v>
      </c>
      <c r="AJ16" s="10" t="s">
        <v>5253</v>
      </c>
      <c r="AK16" s="10" t="s">
        <v>5254</v>
      </c>
      <c r="AL16" s="10" t="s">
        <v>5255</v>
      </c>
      <c r="AM16" s="10" t="s">
        <v>5205</v>
      </c>
      <c r="AN16" s="10" t="s">
        <v>5256</v>
      </c>
      <c r="AO16" s="49">
        <v>0</v>
      </c>
      <c r="AP16" s="49">
        <v>5806.7529074991398</v>
      </c>
      <c r="AQ16" s="49">
        <v>5806.7529074991398</v>
      </c>
      <c r="AR16" s="49">
        <v>0</v>
      </c>
      <c r="AS16" s="49">
        <v>0</v>
      </c>
      <c r="AT16" s="49">
        <v>0</v>
      </c>
      <c r="AU16" s="49">
        <v>0</v>
      </c>
      <c r="AV16" s="49">
        <v>0</v>
      </c>
      <c r="AW16" s="50">
        <v>0</v>
      </c>
      <c r="AX16" s="49">
        <v>0</v>
      </c>
      <c r="AY16" s="49">
        <v>0</v>
      </c>
      <c r="AZ16" s="49">
        <v>0</v>
      </c>
      <c r="BA16" s="49">
        <v>5806.7529074991398</v>
      </c>
      <c r="BB16" s="49">
        <v>0</v>
      </c>
      <c r="BC16" s="49">
        <v>7766.5320137801</v>
      </c>
      <c r="BD16" s="49">
        <v>7766.5320137801</v>
      </c>
      <c r="BE16" s="49">
        <v>0</v>
      </c>
      <c r="BF16" s="49">
        <v>0</v>
      </c>
      <c r="BG16" s="49">
        <v>0</v>
      </c>
      <c r="BH16" s="49">
        <v>0</v>
      </c>
      <c r="BI16" s="49">
        <v>0</v>
      </c>
      <c r="BJ16" s="50">
        <v>0</v>
      </c>
      <c r="BK16" s="49">
        <v>0</v>
      </c>
      <c r="BL16" s="49">
        <v>0</v>
      </c>
      <c r="BM16" s="49">
        <v>0</v>
      </c>
      <c r="BN16" s="49">
        <v>7766.5320137801</v>
      </c>
      <c r="BO16" s="49">
        <v>0</v>
      </c>
      <c r="BP16" s="49">
        <v>8232.5239346069066</v>
      </c>
      <c r="BQ16" s="49">
        <v>8232.5239346069066</v>
      </c>
      <c r="BR16" s="49">
        <v>0</v>
      </c>
      <c r="BS16" s="49">
        <v>0</v>
      </c>
      <c r="BT16" s="49">
        <v>0</v>
      </c>
      <c r="BU16" s="50">
        <v>0</v>
      </c>
      <c r="BV16" s="49">
        <v>0</v>
      </c>
      <c r="BW16" s="50">
        <v>0</v>
      </c>
      <c r="BX16" s="49">
        <v>0</v>
      </c>
      <c r="BY16" s="49">
        <v>0</v>
      </c>
      <c r="BZ16" s="49">
        <v>0</v>
      </c>
      <c r="CA16" s="49">
        <v>8232.5239346069066</v>
      </c>
      <c r="CB16" s="49">
        <v>0</v>
      </c>
      <c r="CC16" s="49">
        <v>8726.4753706833217</v>
      </c>
      <c r="CD16" s="49">
        <v>8726.4753706833217</v>
      </c>
      <c r="CE16" s="49">
        <v>0</v>
      </c>
      <c r="CF16" s="49">
        <v>0</v>
      </c>
      <c r="CG16" s="49">
        <v>0</v>
      </c>
      <c r="CH16" s="50">
        <v>0</v>
      </c>
      <c r="CI16" s="49">
        <v>0</v>
      </c>
      <c r="CJ16" s="50">
        <v>0</v>
      </c>
      <c r="CK16" s="49">
        <v>0</v>
      </c>
      <c r="CL16" s="49">
        <v>0</v>
      </c>
      <c r="CM16" s="49">
        <v>0</v>
      </c>
      <c r="CN16" s="49">
        <v>8726.4753706833217</v>
      </c>
      <c r="CO16" s="10" t="s">
        <v>316</v>
      </c>
      <c r="CP16" s="51" t="s">
        <v>317</v>
      </c>
    </row>
    <row r="17" spans="1:94" ht="70.349999999999994" customHeight="1" x14ac:dyDescent="0.25">
      <c r="A17" s="48" t="s">
        <v>318</v>
      </c>
      <c r="B17" s="48" t="s">
        <v>318</v>
      </c>
      <c r="C17" s="10" t="s">
        <v>103</v>
      </c>
      <c r="D17" s="10" t="s">
        <v>104</v>
      </c>
      <c r="E17" s="10" t="s">
        <v>299</v>
      </c>
      <c r="F17" s="10" t="s">
        <v>106</v>
      </c>
      <c r="G17" s="10" t="s">
        <v>107</v>
      </c>
      <c r="H17" s="10" t="s">
        <v>108</v>
      </c>
      <c r="I17" s="10" t="s">
        <v>300</v>
      </c>
      <c r="J17" s="10" t="s">
        <v>110</v>
      </c>
      <c r="K17" s="10" t="s">
        <v>301</v>
      </c>
      <c r="L17" s="10" t="s">
        <v>112</v>
      </c>
      <c r="M17" s="10" t="s">
        <v>179</v>
      </c>
      <c r="N17" s="10" t="s">
        <v>302</v>
      </c>
      <c r="O17" s="10" t="s">
        <v>115</v>
      </c>
      <c r="P17" s="10" t="s">
        <v>116</v>
      </c>
      <c r="Q17" s="10" t="s">
        <v>303</v>
      </c>
      <c r="R17" s="10" t="s">
        <v>304</v>
      </c>
      <c r="S17" s="10" t="s">
        <v>319</v>
      </c>
      <c r="T17" s="10" t="s">
        <v>320</v>
      </c>
      <c r="U17" s="10" t="s">
        <v>321</v>
      </c>
      <c r="V17" s="10" t="s">
        <v>322</v>
      </c>
      <c r="W17" s="10" t="s">
        <v>323</v>
      </c>
      <c r="X17" s="10" t="s">
        <v>324</v>
      </c>
      <c r="Y17" s="10" t="s">
        <v>125</v>
      </c>
      <c r="Z17" s="10" t="s">
        <v>126</v>
      </c>
      <c r="AA17" s="49">
        <v>80</v>
      </c>
      <c r="AB17" s="10" t="s">
        <v>127</v>
      </c>
      <c r="AC17" s="10" t="s">
        <v>128</v>
      </c>
      <c r="AD17" s="49">
        <v>0</v>
      </c>
      <c r="AE17" s="49">
        <v>30</v>
      </c>
      <c r="AF17" s="49">
        <v>30</v>
      </c>
      <c r="AG17" s="49">
        <v>20</v>
      </c>
      <c r="AH17" s="10"/>
      <c r="AI17" s="10" t="s">
        <v>5257</v>
      </c>
      <c r="AJ17" s="10" t="s">
        <v>5258</v>
      </c>
      <c r="AK17" s="10" t="s">
        <v>5259</v>
      </c>
      <c r="AL17" s="10" t="s">
        <v>5260</v>
      </c>
      <c r="AM17" s="10" t="s">
        <v>5205</v>
      </c>
      <c r="AN17" s="10"/>
      <c r="AO17" s="49">
        <v>0</v>
      </c>
      <c r="AP17" s="49">
        <v>314.62</v>
      </c>
      <c r="AQ17" s="49">
        <v>314.62</v>
      </c>
      <c r="AR17" s="49">
        <v>0</v>
      </c>
      <c r="AS17" s="49">
        <v>0</v>
      </c>
      <c r="AT17" s="49">
        <v>0</v>
      </c>
      <c r="AU17" s="49">
        <v>0</v>
      </c>
      <c r="AV17" s="49">
        <v>0</v>
      </c>
      <c r="AW17" s="50">
        <v>0</v>
      </c>
      <c r="AX17" s="49">
        <v>0</v>
      </c>
      <c r="AY17" s="49">
        <v>0</v>
      </c>
      <c r="AZ17" s="49">
        <v>0</v>
      </c>
      <c r="BA17" s="49">
        <v>314.62</v>
      </c>
      <c r="BB17" s="49">
        <v>0</v>
      </c>
      <c r="BC17" s="49">
        <v>354.55</v>
      </c>
      <c r="BD17" s="49">
        <v>354.55</v>
      </c>
      <c r="BE17" s="49">
        <v>0</v>
      </c>
      <c r="BF17" s="49">
        <v>0</v>
      </c>
      <c r="BG17" s="49">
        <v>0</v>
      </c>
      <c r="BH17" s="49">
        <v>0</v>
      </c>
      <c r="BI17" s="49">
        <v>0</v>
      </c>
      <c r="BJ17" s="50">
        <v>0</v>
      </c>
      <c r="BK17" s="49">
        <v>0</v>
      </c>
      <c r="BL17" s="49">
        <v>0</v>
      </c>
      <c r="BM17" s="49">
        <v>0</v>
      </c>
      <c r="BN17" s="49">
        <v>354.55</v>
      </c>
      <c r="BO17" s="49">
        <v>0</v>
      </c>
      <c r="BP17" s="49">
        <v>354.82</v>
      </c>
      <c r="BQ17" s="49">
        <v>354.82</v>
      </c>
      <c r="BR17" s="49">
        <v>0</v>
      </c>
      <c r="BS17" s="49">
        <v>0</v>
      </c>
      <c r="BT17" s="49">
        <v>0</v>
      </c>
      <c r="BU17" s="50">
        <v>0</v>
      </c>
      <c r="BV17" s="49">
        <v>0</v>
      </c>
      <c r="BW17" s="50">
        <v>0</v>
      </c>
      <c r="BX17" s="49">
        <v>0</v>
      </c>
      <c r="BY17" s="49">
        <v>0</v>
      </c>
      <c r="BZ17" s="49">
        <v>0</v>
      </c>
      <c r="CA17" s="49">
        <v>354.82</v>
      </c>
      <c r="CB17" s="49">
        <v>0</v>
      </c>
      <c r="CC17" s="49">
        <v>423.09</v>
      </c>
      <c r="CD17" s="49">
        <v>423.09</v>
      </c>
      <c r="CE17" s="49">
        <v>0</v>
      </c>
      <c r="CF17" s="49">
        <v>0</v>
      </c>
      <c r="CG17" s="49">
        <v>0</v>
      </c>
      <c r="CH17" s="50">
        <v>0</v>
      </c>
      <c r="CI17" s="49">
        <v>0</v>
      </c>
      <c r="CJ17" s="50">
        <v>0</v>
      </c>
      <c r="CK17" s="49">
        <v>0</v>
      </c>
      <c r="CL17" s="49">
        <v>0</v>
      </c>
      <c r="CM17" s="49">
        <v>0</v>
      </c>
      <c r="CN17" s="49">
        <v>423.09</v>
      </c>
      <c r="CO17" s="10" t="s">
        <v>329</v>
      </c>
      <c r="CP17" s="51" t="s">
        <v>330</v>
      </c>
    </row>
    <row r="18" spans="1:94" ht="70.349999999999994" customHeight="1" x14ac:dyDescent="0.25">
      <c r="A18" s="48" t="s">
        <v>331</v>
      </c>
      <c r="B18" s="48" t="s">
        <v>331</v>
      </c>
      <c r="C18" s="10" t="s">
        <v>139</v>
      </c>
      <c r="D18" s="10" t="s">
        <v>104</v>
      </c>
      <c r="E18" s="10" t="s">
        <v>299</v>
      </c>
      <c r="F18" s="10" t="s">
        <v>106</v>
      </c>
      <c r="G18" s="10" t="s">
        <v>107</v>
      </c>
      <c r="H18" s="10" t="s">
        <v>108</v>
      </c>
      <c r="I18" s="10" t="s">
        <v>300</v>
      </c>
      <c r="J18" s="10" t="s">
        <v>110</v>
      </c>
      <c r="K18" s="10" t="s">
        <v>301</v>
      </c>
      <c r="L18" s="10" t="s">
        <v>112</v>
      </c>
      <c r="M18" s="10" t="s">
        <v>179</v>
      </c>
      <c r="N18" s="10" t="s">
        <v>302</v>
      </c>
      <c r="O18" s="10" t="s">
        <v>115</v>
      </c>
      <c r="P18" s="10" t="s">
        <v>116</v>
      </c>
      <c r="Q18" s="10" t="s">
        <v>303</v>
      </c>
      <c r="R18" s="10" t="s">
        <v>304</v>
      </c>
      <c r="S18" s="10" t="s">
        <v>332</v>
      </c>
      <c r="T18" s="10" t="s">
        <v>333</v>
      </c>
      <c r="U18" s="10" t="s">
        <v>332</v>
      </c>
      <c r="V18" s="10" t="s">
        <v>334</v>
      </c>
      <c r="W18" s="10" t="s">
        <v>335</v>
      </c>
      <c r="X18" s="10" t="s">
        <v>336</v>
      </c>
      <c r="Y18" s="10" t="s">
        <v>125</v>
      </c>
      <c r="Z18" s="10" t="s">
        <v>126</v>
      </c>
      <c r="AA18" s="49">
        <v>1</v>
      </c>
      <c r="AB18" s="10" t="s">
        <v>127</v>
      </c>
      <c r="AC18" s="10" t="s">
        <v>128</v>
      </c>
      <c r="AD18" s="49">
        <v>0</v>
      </c>
      <c r="AE18" s="49">
        <v>0</v>
      </c>
      <c r="AF18" s="49">
        <v>1</v>
      </c>
      <c r="AG18" s="49">
        <v>0</v>
      </c>
      <c r="AH18" s="10"/>
      <c r="AI18" s="10"/>
      <c r="AJ18" s="10"/>
      <c r="AK18" s="10"/>
      <c r="AL18" s="10"/>
      <c r="AM18" s="10" t="s">
        <v>5205</v>
      </c>
      <c r="AN18" s="10"/>
      <c r="AO18" s="49">
        <v>0</v>
      </c>
      <c r="AP18" s="49">
        <v>3214.069874999524</v>
      </c>
      <c r="AQ18" s="49">
        <v>3214.069874999524</v>
      </c>
      <c r="AR18" s="49">
        <v>0</v>
      </c>
      <c r="AS18" s="49">
        <v>0</v>
      </c>
      <c r="AT18" s="49">
        <v>0</v>
      </c>
      <c r="AU18" s="49">
        <v>0</v>
      </c>
      <c r="AV18" s="49">
        <v>0</v>
      </c>
      <c r="AW18" s="50">
        <v>0</v>
      </c>
      <c r="AX18" s="49">
        <v>0</v>
      </c>
      <c r="AY18" s="49">
        <v>0</v>
      </c>
      <c r="AZ18" s="49">
        <v>0</v>
      </c>
      <c r="BA18" s="49">
        <v>3214.069874999524</v>
      </c>
      <c r="BB18" s="49">
        <v>0</v>
      </c>
      <c r="BC18" s="49">
        <v>4298.8184578118626</v>
      </c>
      <c r="BD18" s="49">
        <v>4298.8184578118626</v>
      </c>
      <c r="BE18" s="49">
        <v>0</v>
      </c>
      <c r="BF18" s="49">
        <v>0</v>
      </c>
      <c r="BG18" s="49">
        <v>0</v>
      </c>
      <c r="BH18" s="49">
        <v>0</v>
      </c>
      <c r="BI18" s="49">
        <v>0</v>
      </c>
      <c r="BJ18" s="50">
        <v>0</v>
      </c>
      <c r="BK18" s="49">
        <v>0</v>
      </c>
      <c r="BL18" s="49">
        <v>0</v>
      </c>
      <c r="BM18" s="49">
        <v>0</v>
      </c>
      <c r="BN18" s="49">
        <v>4298.8184578118626</v>
      </c>
      <c r="BO18" s="49">
        <v>0</v>
      </c>
      <c r="BP18" s="49">
        <v>4556.7475652805751</v>
      </c>
      <c r="BQ18" s="49">
        <v>4556.7475652805751</v>
      </c>
      <c r="BR18" s="49">
        <v>0</v>
      </c>
      <c r="BS18" s="49">
        <v>0</v>
      </c>
      <c r="BT18" s="49">
        <v>0</v>
      </c>
      <c r="BU18" s="50">
        <v>0</v>
      </c>
      <c r="BV18" s="49">
        <v>0</v>
      </c>
      <c r="BW18" s="50">
        <v>0</v>
      </c>
      <c r="BX18" s="49">
        <v>0</v>
      </c>
      <c r="BY18" s="49">
        <v>0</v>
      </c>
      <c r="BZ18" s="49">
        <v>0</v>
      </c>
      <c r="CA18" s="49">
        <v>4556.7475652805751</v>
      </c>
      <c r="CB18" s="49">
        <v>0</v>
      </c>
      <c r="CC18" s="49">
        <v>4830.1524191974086</v>
      </c>
      <c r="CD18" s="49">
        <v>4830.1524191974086</v>
      </c>
      <c r="CE18" s="49">
        <v>0</v>
      </c>
      <c r="CF18" s="49">
        <v>0</v>
      </c>
      <c r="CG18" s="49">
        <v>0</v>
      </c>
      <c r="CH18" s="50">
        <v>0</v>
      </c>
      <c r="CI18" s="49">
        <v>0</v>
      </c>
      <c r="CJ18" s="50">
        <v>0</v>
      </c>
      <c r="CK18" s="49">
        <v>0</v>
      </c>
      <c r="CL18" s="49">
        <v>0</v>
      </c>
      <c r="CM18" s="49">
        <v>0</v>
      </c>
      <c r="CN18" s="49">
        <v>4830.1524191974086</v>
      </c>
      <c r="CO18" s="10" t="s">
        <v>337</v>
      </c>
      <c r="CP18" s="51" t="s">
        <v>338</v>
      </c>
    </row>
    <row r="19" spans="1:94" ht="70.349999999999994" customHeight="1" x14ac:dyDescent="0.25">
      <c r="A19" s="48" t="s">
        <v>339</v>
      </c>
      <c r="B19" s="48" t="s">
        <v>339</v>
      </c>
      <c r="C19" s="10" t="s">
        <v>113</v>
      </c>
      <c r="D19" s="10" t="s">
        <v>104</v>
      </c>
      <c r="E19" s="10" t="s">
        <v>340</v>
      </c>
      <c r="F19" s="10" t="s">
        <v>198</v>
      </c>
      <c r="G19" s="10" t="s">
        <v>107</v>
      </c>
      <c r="H19" s="10" t="s">
        <v>108</v>
      </c>
      <c r="I19" s="10" t="s">
        <v>341</v>
      </c>
      <c r="J19" s="10" t="s">
        <v>106</v>
      </c>
      <c r="K19" s="10" t="s">
        <v>111</v>
      </c>
      <c r="L19" s="10" t="s">
        <v>112</v>
      </c>
      <c r="M19" s="10" t="s">
        <v>254</v>
      </c>
      <c r="N19" s="10" t="s">
        <v>342</v>
      </c>
      <c r="O19" s="10" t="s">
        <v>115</v>
      </c>
      <c r="P19" s="10" t="s">
        <v>116</v>
      </c>
      <c r="Q19" s="10" t="s">
        <v>303</v>
      </c>
      <c r="R19" s="10" t="s">
        <v>304</v>
      </c>
      <c r="S19" s="10" t="s">
        <v>343</v>
      </c>
      <c r="T19" s="10" t="s">
        <v>344</v>
      </c>
      <c r="U19" s="10" t="s">
        <v>345</v>
      </c>
      <c r="V19" s="10" t="s">
        <v>346</v>
      </c>
      <c r="W19" s="10" t="s">
        <v>347</v>
      </c>
      <c r="X19" s="10" t="s">
        <v>149</v>
      </c>
      <c r="Y19" s="10" t="s">
        <v>125</v>
      </c>
      <c r="Z19" s="10" t="s">
        <v>126</v>
      </c>
      <c r="AA19" s="49">
        <v>160</v>
      </c>
      <c r="AB19" s="10" t="s">
        <v>186</v>
      </c>
      <c r="AC19" s="10" t="s">
        <v>128</v>
      </c>
      <c r="AD19" s="49">
        <v>160</v>
      </c>
      <c r="AE19" s="49">
        <v>160</v>
      </c>
      <c r="AF19" s="49">
        <v>160</v>
      </c>
      <c r="AG19" s="49">
        <v>160</v>
      </c>
      <c r="AH19" s="10" t="s">
        <v>5261</v>
      </c>
      <c r="AI19" s="10" t="s">
        <v>5262</v>
      </c>
      <c r="AJ19" s="10" t="s">
        <v>5263</v>
      </c>
      <c r="AK19" s="10" t="s">
        <v>5264</v>
      </c>
      <c r="AL19" s="10" t="s">
        <v>5264</v>
      </c>
      <c r="AM19" s="10" t="s">
        <v>5205</v>
      </c>
      <c r="AN19" s="10" t="s">
        <v>5265</v>
      </c>
      <c r="AO19" s="49">
        <v>60</v>
      </c>
      <c r="AP19" s="49">
        <v>0</v>
      </c>
      <c r="AQ19" s="49">
        <v>60</v>
      </c>
      <c r="AR19" s="49">
        <v>0</v>
      </c>
      <c r="AS19" s="49">
        <v>0</v>
      </c>
      <c r="AT19" s="49">
        <v>0</v>
      </c>
      <c r="AU19" s="49">
        <v>0</v>
      </c>
      <c r="AV19" s="49">
        <v>0</v>
      </c>
      <c r="AW19" s="50">
        <v>0</v>
      </c>
      <c r="AX19" s="49">
        <v>0</v>
      </c>
      <c r="AY19" s="49">
        <v>0</v>
      </c>
      <c r="AZ19" s="49">
        <v>0</v>
      </c>
      <c r="BA19" s="49">
        <v>60</v>
      </c>
      <c r="BB19" s="49">
        <v>63</v>
      </c>
      <c r="BC19" s="49">
        <v>0</v>
      </c>
      <c r="BD19" s="49">
        <v>63</v>
      </c>
      <c r="BE19" s="49">
        <v>0</v>
      </c>
      <c r="BF19" s="49">
        <v>0</v>
      </c>
      <c r="BG19" s="49">
        <v>0</v>
      </c>
      <c r="BH19" s="49">
        <v>0</v>
      </c>
      <c r="BI19" s="49">
        <v>0</v>
      </c>
      <c r="BJ19" s="50">
        <v>0</v>
      </c>
      <c r="BK19" s="49">
        <v>0</v>
      </c>
      <c r="BL19" s="49">
        <v>0</v>
      </c>
      <c r="BM19" s="49">
        <v>0</v>
      </c>
      <c r="BN19" s="49">
        <v>63</v>
      </c>
      <c r="BO19" s="49">
        <v>66.150000000000006</v>
      </c>
      <c r="BP19" s="49">
        <v>0</v>
      </c>
      <c r="BQ19" s="49">
        <v>66.150000000000006</v>
      </c>
      <c r="BR19" s="49">
        <v>0</v>
      </c>
      <c r="BS19" s="49">
        <v>0</v>
      </c>
      <c r="BT19" s="49">
        <v>0</v>
      </c>
      <c r="BU19" s="50">
        <v>0</v>
      </c>
      <c r="BV19" s="49">
        <v>0</v>
      </c>
      <c r="BW19" s="50">
        <v>0</v>
      </c>
      <c r="BX19" s="49">
        <v>0</v>
      </c>
      <c r="BY19" s="49">
        <v>0</v>
      </c>
      <c r="BZ19" s="49">
        <v>0</v>
      </c>
      <c r="CA19" s="49">
        <v>66.150000000000006</v>
      </c>
      <c r="CB19" s="49">
        <v>69.45750000000001</v>
      </c>
      <c r="CC19" s="49">
        <v>0</v>
      </c>
      <c r="CD19" s="49">
        <v>69.45750000000001</v>
      </c>
      <c r="CE19" s="49">
        <v>0</v>
      </c>
      <c r="CF19" s="49">
        <v>0</v>
      </c>
      <c r="CG19" s="49">
        <v>0</v>
      </c>
      <c r="CH19" s="50">
        <v>0</v>
      </c>
      <c r="CI19" s="49">
        <v>0</v>
      </c>
      <c r="CJ19" s="50">
        <v>0</v>
      </c>
      <c r="CK19" s="49">
        <v>0</v>
      </c>
      <c r="CL19" s="49">
        <v>0</v>
      </c>
      <c r="CM19" s="49">
        <v>0</v>
      </c>
      <c r="CN19" s="49">
        <v>69.45750000000001</v>
      </c>
      <c r="CO19" s="10" t="s">
        <v>354</v>
      </c>
      <c r="CP19" s="51" t="s">
        <v>355</v>
      </c>
    </row>
    <row r="20" spans="1:94" ht="70.349999999999994" customHeight="1" x14ac:dyDescent="0.25">
      <c r="A20" s="48" t="s">
        <v>356</v>
      </c>
      <c r="B20" s="48" t="s">
        <v>356</v>
      </c>
      <c r="C20" s="10" t="s">
        <v>103</v>
      </c>
      <c r="D20" s="10" t="s">
        <v>104</v>
      </c>
      <c r="E20" s="10" t="s">
        <v>340</v>
      </c>
      <c r="F20" s="10" t="s">
        <v>198</v>
      </c>
      <c r="G20" s="10" t="s">
        <v>107</v>
      </c>
      <c r="H20" s="10" t="s">
        <v>108</v>
      </c>
      <c r="I20" s="10" t="s">
        <v>341</v>
      </c>
      <c r="J20" s="10" t="s">
        <v>106</v>
      </c>
      <c r="K20" s="10" t="s">
        <v>301</v>
      </c>
      <c r="L20" s="10" t="s">
        <v>112</v>
      </c>
      <c r="M20" s="10" t="s">
        <v>254</v>
      </c>
      <c r="N20" s="10" t="s">
        <v>342</v>
      </c>
      <c r="O20" s="10" t="s">
        <v>115</v>
      </c>
      <c r="P20" s="10" t="s">
        <v>116</v>
      </c>
      <c r="Q20" s="10" t="s">
        <v>303</v>
      </c>
      <c r="R20" s="10" t="s">
        <v>304</v>
      </c>
      <c r="S20" s="10" t="s">
        <v>319</v>
      </c>
      <c r="T20" s="10" t="s">
        <v>320</v>
      </c>
      <c r="U20" s="10" t="s">
        <v>321</v>
      </c>
      <c r="V20" s="10" t="s">
        <v>322</v>
      </c>
      <c r="W20" s="10" t="s">
        <v>323</v>
      </c>
      <c r="X20" s="10" t="s">
        <v>324</v>
      </c>
      <c r="Y20" s="10" t="s">
        <v>125</v>
      </c>
      <c r="Z20" s="10" t="s">
        <v>126</v>
      </c>
      <c r="AA20" s="49">
        <v>80</v>
      </c>
      <c r="AB20" s="10" t="s">
        <v>127</v>
      </c>
      <c r="AC20" s="10" t="s">
        <v>128</v>
      </c>
      <c r="AD20" s="49">
        <v>0</v>
      </c>
      <c r="AE20" s="49">
        <v>30</v>
      </c>
      <c r="AF20" s="49">
        <v>30</v>
      </c>
      <c r="AG20" s="49">
        <v>20</v>
      </c>
      <c r="AH20" s="10"/>
      <c r="AI20" s="10" t="s">
        <v>5266</v>
      </c>
      <c r="AJ20" s="10" t="s">
        <v>5267</v>
      </c>
      <c r="AK20" s="10" t="s">
        <v>5268</v>
      </c>
      <c r="AL20" s="10" t="s">
        <v>5268</v>
      </c>
      <c r="AM20" s="10" t="s">
        <v>5205</v>
      </c>
      <c r="AN20" s="10"/>
      <c r="AO20" s="49">
        <v>0</v>
      </c>
      <c r="AP20" s="49">
        <v>100</v>
      </c>
      <c r="AQ20" s="49">
        <v>100</v>
      </c>
      <c r="AR20" s="49">
        <v>0</v>
      </c>
      <c r="AS20" s="49">
        <v>0</v>
      </c>
      <c r="AT20" s="49">
        <v>0</v>
      </c>
      <c r="AU20" s="49">
        <v>0</v>
      </c>
      <c r="AV20" s="49">
        <v>0</v>
      </c>
      <c r="AW20" s="50">
        <v>0</v>
      </c>
      <c r="AX20" s="49">
        <v>0</v>
      </c>
      <c r="AY20" s="49">
        <v>0</v>
      </c>
      <c r="AZ20" s="49">
        <v>0</v>
      </c>
      <c r="BA20" s="49">
        <v>100</v>
      </c>
      <c r="BB20" s="49">
        <v>0</v>
      </c>
      <c r="BC20" s="49">
        <v>200</v>
      </c>
      <c r="BD20" s="49">
        <v>200</v>
      </c>
      <c r="BE20" s="49">
        <v>0</v>
      </c>
      <c r="BF20" s="49">
        <v>0</v>
      </c>
      <c r="BG20" s="49">
        <v>0</v>
      </c>
      <c r="BH20" s="49">
        <v>0</v>
      </c>
      <c r="BI20" s="49">
        <v>0</v>
      </c>
      <c r="BJ20" s="50">
        <v>0</v>
      </c>
      <c r="BK20" s="49">
        <v>0</v>
      </c>
      <c r="BL20" s="49">
        <v>0</v>
      </c>
      <c r="BM20" s="49">
        <v>0</v>
      </c>
      <c r="BN20" s="49">
        <v>200</v>
      </c>
      <c r="BO20" s="49">
        <v>0</v>
      </c>
      <c r="BP20" s="49">
        <v>200</v>
      </c>
      <c r="BQ20" s="49">
        <v>200</v>
      </c>
      <c r="BR20" s="49">
        <v>0</v>
      </c>
      <c r="BS20" s="49">
        <v>0</v>
      </c>
      <c r="BT20" s="49">
        <v>0</v>
      </c>
      <c r="BU20" s="50">
        <v>0</v>
      </c>
      <c r="BV20" s="49">
        <v>0</v>
      </c>
      <c r="BW20" s="50">
        <v>0</v>
      </c>
      <c r="BX20" s="49">
        <v>0</v>
      </c>
      <c r="BY20" s="49">
        <v>0</v>
      </c>
      <c r="BZ20" s="49">
        <v>0</v>
      </c>
      <c r="CA20" s="49">
        <v>200</v>
      </c>
      <c r="CB20" s="49">
        <v>0</v>
      </c>
      <c r="CC20" s="49">
        <v>200</v>
      </c>
      <c r="CD20" s="49">
        <v>200</v>
      </c>
      <c r="CE20" s="49">
        <v>0</v>
      </c>
      <c r="CF20" s="49">
        <v>0</v>
      </c>
      <c r="CG20" s="49">
        <v>0</v>
      </c>
      <c r="CH20" s="50">
        <v>0</v>
      </c>
      <c r="CI20" s="49">
        <v>0</v>
      </c>
      <c r="CJ20" s="50">
        <v>0</v>
      </c>
      <c r="CK20" s="49">
        <v>0</v>
      </c>
      <c r="CL20" s="49">
        <v>0</v>
      </c>
      <c r="CM20" s="49">
        <v>0</v>
      </c>
      <c r="CN20" s="49">
        <v>200</v>
      </c>
      <c r="CO20" s="10"/>
      <c r="CP20" s="51" t="s">
        <v>330</v>
      </c>
    </row>
    <row r="21" spans="1:94" ht="70.349999999999994" customHeight="1" x14ac:dyDescent="0.25">
      <c r="A21" s="48" t="s">
        <v>361</v>
      </c>
      <c r="B21" s="48" t="s">
        <v>361</v>
      </c>
      <c r="C21" s="10" t="s">
        <v>139</v>
      </c>
      <c r="D21" s="10" t="s">
        <v>104</v>
      </c>
      <c r="E21" s="10" t="s">
        <v>340</v>
      </c>
      <c r="F21" s="10" t="s">
        <v>198</v>
      </c>
      <c r="G21" s="10" t="s">
        <v>107</v>
      </c>
      <c r="H21" s="10" t="s">
        <v>108</v>
      </c>
      <c r="I21" s="10" t="s">
        <v>341</v>
      </c>
      <c r="J21" s="10" t="s">
        <v>106</v>
      </c>
      <c r="K21" s="10" t="s">
        <v>111</v>
      </c>
      <c r="L21" s="10" t="s">
        <v>112</v>
      </c>
      <c r="M21" s="10" t="s">
        <v>254</v>
      </c>
      <c r="N21" s="10" t="s">
        <v>342</v>
      </c>
      <c r="O21" s="10" t="s">
        <v>115</v>
      </c>
      <c r="P21" s="10" t="s">
        <v>141</v>
      </c>
      <c r="Q21" s="10" t="s">
        <v>142</v>
      </c>
      <c r="R21" s="10" t="s">
        <v>143</v>
      </c>
      <c r="S21" s="10" t="s">
        <v>362</v>
      </c>
      <c r="T21" s="10" t="s">
        <v>363</v>
      </c>
      <c r="U21" s="10" t="s">
        <v>364</v>
      </c>
      <c r="V21" s="10" t="s">
        <v>365</v>
      </c>
      <c r="W21" s="10" t="s">
        <v>366</v>
      </c>
      <c r="X21" s="10" t="s">
        <v>367</v>
      </c>
      <c r="Y21" s="10" t="s">
        <v>125</v>
      </c>
      <c r="Z21" s="10" t="s">
        <v>126</v>
      </c>
      <c r="AA21" s="49">
        <v>1</v>
      </c>
      <c r="AB21" s="10" t="s">
        <v>127</v>
      </c>
      <c r="AC21" s="10" t="s">
        <v>128</v>
      </c>
      <c r="AD21" s="49">
        <v>0</v>
      </c>
      <c r="AE21" s="49">
        <v>1</v>
      </c>
      <c r="AF21" s="49">
        <v>0</v>
      </c>
      <c r="AG21" s="49">
        <v>0</v>
      </c>
      <c r="AH21" s="10"/>
      <c r="AI21" s="10" t="s">
        <v>5269</v>
      </c>
      <c r="AJ21" s="10" t="s">
        <v>5270</v>
      </c>
      <c r="AK21" s="10"/>
      <c r="AL21" s="10"/>
      <c r="AM21" s="10" t="s">
        <v>5237</v>
      </c>
      <c r="AN21" s="10"/>
      <c r="AO21" s="49">
        <v>0</v>
      </c>
      <c r="AP21" s="49">
        <v>0</v>
      </c>
      <c r="AQ21" s="49">
        <v>0</v>
      </c>
      <c r="AR21" s="49">
        <v>0</v>
      </c>
      <c r="AS21" s="49">
        <v>0</v>
      </c>
      <c r="AT21" s="49">
        <v>0</v>
      </c>
      <c r="AU21" s="49">
        <v>0</v>
      </c>
      <c r="AV21" s="49">
        <v>0</v>
      </c>
      <c r="AW21" s="50">
        <v>0</v>
      </c>
      <c r="AX21" s="49">
        <v>0</v>
      </c>
      <c r="AY21" s="49">
        <v>0</v>
      </c>
      <c r="AZ21" s="49">
        <v>0</v>
      </c>
      <c r="BA21" s="49">
        <v>0</v>
      </c>
      <c r="BB21" s="49">
        <v>0</v>
      </c>
      <c r="BC21" s="49">
        <v>0</v>
      </c>
      <c r="BD21" s="49">
        <v>0</v>
      </c>
      <c r="BE21" s="49">
        <v>0</v>
      </c>
      <c r="BF21" s="49">
        <v>0</v>
      </c>
      <c r="BG21" s="49">
        <v>0</v>
      </c>
      <c r="BH21" s="49">
        <v>0</v>
      </c>
      <c r="BI21" s="49">
        <v>0</v>
      </c>
      <c r="BJ21" s="50">
        <v>0</v>
      </c>
      <c r="BK21" s="49">
        <v>0</v>
      </c>
      <c r="BL21" s="49">
        <v>0</v>
      </c>
      <c r="BM21" s="49">
        <v>0</v>
      </c>
      <c r="BN21" s="49">
        <v>0</v>
      </c>
      <c r="BO21" s="49">
        <v>0</v>
      </c>
      <c r="BP21" s="49">
        <v>0</v>
      </c>
      <c r="BQ21" s="49">
        <v>0</v>
      </c>
      <c r="BR21" s="49">
        <v>0</v>
      </c>
      <c r="BS21" s="49">
        <v>0</v>
      </c>
      <c r="BT21" s="49">
        <v>0</v>
      </c>
      <c r="BU21" s="50">
        <v>0</v>
      </c>
      <c r="BV21" s="49">
        <v>0</v>
      </c>
      <c r="BW21" s="50">
        <v>0</v>
      </c>
      <c r="BX21" s="49">
        <v>0</v>
      </c>
      <c r="BY21" s="49">
        <v>0</v>
      </c>
      <c r="BZ21" s="49">
        <v>0</v>
      </c>
      <c r="CA21" s="49">
        <v>0</v>
      </c>
      <c r="CB21" s="49">
        <v>0</v>
      </c>
      <c r="CC21" s="49">
        <v>0</v>
      </c>
      <c r="CD21" s="49">
        <v>0</v>
      </c>
      <c r="CE21" s="49">
        <v>0</v>
      </c>
      <c r="CF21" s="49">
        <v>0</v>
      </c>
      <c r="CG21" s="49">
        <v>0</v>
      </c>
      <c r="CH21" s="50">
        <v>0</v>
      </c>
      <c r="CI21" s="49">
        <v>0</v>
      </c>
      <c r="CJ21" s="50">
        <v>0</v>
      </c>
      <c r="CK21" s="49">
        <v>0</v>
      </c>
      <c r="CL21" s="49">
        <v>0</v>
      </c>
      <c r="CM21" s="49">
        <v>0</v>
      </c>
      <c r="CN21" s="49">
        <v>0</v>
      </c>
      <c r="CO21" s="10"/>
      <c r="CP21" s="51" t="s">
        <v>370</v>
      </c>
    </row>
    <row r="22" spans="1:94" ht="70.349999999999994" customHeight="1" x14ac:dyDescent="0.25">
      <c r="A22" s="48" t="s">
        <v>371</v>
      </c>
      <c r="B22" s="48" t="s">
        <v>371</v>
      </c>
      <c r="C22" s="10" t="s">
        <v>113</v>
      </c>
      <c r="D22" s="10" t="s">
        <v>104</v>
      </c>
      <c r="E22" s="10" t="s">
        <v>372</v>
      </c>
      <c r="F22" s="10" t="s">
        <v>198</v>
      </c>
      <c r="G22" s="10" t="s">
        <v>107</v>
      </c>
      <c r="H22" s="10" t="s">
        <v>108</v>
      </c>
      <c r="I22" s="10" t="s">
        <v>373</v>
      </c>
      <c r="J22" s="10" t="s">
        <v>106</v>
      </c>
      <c r="K22" s="10" t="s">
        <v>111</v>
      </c>
      <c r="L22" s="10" t="s">
        <v>112</v>
      </c>
      <c r="M22" s="10" t="s">
        <v>374</v>
      </c>
      <c r="N22" s="10" t="s">
        <v>375</v>
      </c>
      <c r="O22" s="10" t="s">
        <v>140</v>
      </c>
      <c r="P22" s="10" t="s">
        <v>141</v>
      </c>
      <c r="Q22" s="10" t="s">
        <v>142</v>
      </c>
      <c r="R22" s="10" t="s">
        <v>143</v>
      </c>
      <c r="S22" s="10" t="s">
        <v>376</v>
      </c>
      <c r="T22" s="10" t="s">
        <v>377</v>
      </c>
      <c r="U22" s="10" t="s">
        <v>378</v>
      </c>
      <c r="V22" s="10" t="s">
        <v>379</v>
      </c>
      <c r="W22" s="10" t="s">
        <v>380</v>
      </c>
      <c r="X22" s="10" t="s">
        <v>381</v>
      </c>
      <c r="Y22" s="10" t="s">
        <v>125</v>
      </c>
      <c r="Z22" s="10" t="s">
        <v>171</v>
      </c>
      <c r="AA22" s="49">
        <v>40</v>
      </c>
      <c r="AB22" s="10" t="s">
        <v>127</v>
      </c>
      <c r="AC22" s="10" t="s">
        <v>128</v>
      </c>
      <c r="AD22" s="49">
        <v>10</v>
      </c>
      <c r="AE22" s="49">
        <v>10</v>
      </c>
      <c r="AF22" s="49">
        <v>10</v>
      </c>
      <c r="AG22" s="49">
        <v>10</v>
      </c>
      <c r="AH22" s="10" t="s">
        <v>5271</v>
      </c>
      <c r="AI22" s="10" t="s">
        <v>5272</v>
      </c>
      <c r="AJ22" s="10" t="s">
        <v>5273</v>
      </c>
      <c r="AK22" s="10" t="s">
        <v>5274</v>
      </c>
      <c r="AL22" s="10" t="s">
        <v>5274</v>
      </c>
      <c r="AM22" s="10" t="s">
        <v>5205</v>
      </c>
      <c r="AN22" s="10" t="s">
        <v>5275</v>
      </c>
      <c r="AO22" s="49">
        <v>80</v>
      </c>
      <c r="AP22" s="49">
        <v>0</v>
      </c>
      <c r="AQ22" s="49">
        <v>80</v>
      </c>
      <c r="AR22" s="49">
        <v>0</v>
      </c>
      <c r="AS22" s="49">
        <v>0</v>
      </c>
      <c r="AT22" s="49">
        <v>0</v>
      </c>
      <c r="AU22" s="49">
        <v>0</v>
      </c>
      <c r="AV22" s="49">
        <v>0</v>
      </c>
      <c r="AW22" s="50">
        <v>0</v>
      </c>
      <c r="AX22" s="49">
        <v>0</v>
      </c>
      <c r="AY22" s="49">
        <v>0</v>
      </c>
      <c r="AZ22" s="49">
        <v>0</v>
      </c>
      <c r="BA22" s="49">
        <v>80</v>
      </c>
      <c r="BB22" s="49">
        <v>84</v>
      </c>
      <c r="BC22" s="49">
        <v>0</v>
      </c>
      <c r="BD22" s="49">
        <v>84</v>
      </c>
      <c r="BE22" s="49">
        <v>0</v>
      </c>
      <c r="BF22" s="49">
        <v>0</v>
      </c>
      <c r="BG22" s="49">
        <v>0</v>
      </c>
      <c r="BH22" s="49">
        <v>0</v>
      </c>
      <c r="BI22" s="49">
        <v>0</v>
      </c>
      <c r="BJ22" s="50">
        <v>0</v>
      </c>
      <c r="BK22" s="49">
        <v>0</v>
      </c>
      <c r="BL22" s="49">
        <v>0</v>
      </c>
      <c r="BM22" s="49">
        <v>0</v>
      </c>
      <c r="BN22" s="49">
        <v>84</v>
      </c>
      <c r="BO22" s="49">
        <v>88.2</v>
      </c>
      <c r="BP22" s="49">
        <v>0</v>
      </c>
      <c r="BQ22" s="49">
        <v>88.2</v>
      </c>
      <c r="BR22" s="49">
        <v>0</v>
      </c>
      <c r="BS22" s="49">
        <v>0</v>
      </c>
      <c r="BT22" s="49">
        <v>0</v>
      </c>
      <c r="BU22" s="50">
        <v>0</v>
      </c>
      <c r="BV22" s="49">
        <v>0</v>
      </c>
      <c r="BW22" s="50">
        <v>0</v>
      </c>
      <c r="BX22" s="49">
        <v>0</v>
      </c>
      <c r="BY22" s="49">
        <v>0</v>
      </c>
      <c r="BZ22" s="49">
        <v>0</v>
      </c>
      <c r="CA22" s="49">
        <v>88.2</v>
      </c>
      <c r="CB22" s="49">
        <v>92.610000000000014</v>
      </c>
      <c r="CC22" s="49">
        <v>0</v>
      </c>
      <c r="CD22" s="49">
        <v>92.610000000000014</v>
      </c>
      <c r="CE22" s="49">
        <v>0</v>
      </c>
      <c r="CF22" s="49">
        <v>0</v>
      </c>
      <c r="CG22" s="49">
        <v>0</v>
      </c>
      <c r="CH22" s="50">
        <v>0</v>
      </c>
      <c r="CI22" s="49">
        <v>0</v>
      </c>
      <c r="CJ22" s="50">
        <v>0</v>
      </c>
      <c r="CK22" s="49">
        <v>0</v>
      </c>
      <c r="CL22" s="49">
        <v>0</v>
      </c>
      <c r="CM22" s="49">
        <v>0</v>
      </c>
      <c r="CN22" s="49">
        <v>92.610000000000014</v>
      </c>
      <c r="CO22" s="10" t="s">
        <v>388</v>
      </c>
      <c r="CP22" s="51" t="s">
        <v>389</v>
      </c>
    </row>
    <row r="23" spans="1:94" ht="70.349999999999994" customHeight="1" x14ac:dyDescent="0.25">
      <c r="A23" s="48" t="s">
        <v>390</v>
      </c>
      <c r="B23" s="48" t="s">
        <v>390</v>
      </c>
      <c r="C23" s="10" t="s">
        <v>103</v>
      </c>
      <c r="D23" s="10" t="s">
        <v>104</v>
      </c>
      <c r="E23" s="10" t="s">
        <v>372</v>
      </c>
      <c r="F23" s="10" t="s">
        <v>198</v>
      </c>
      <c r="G23" s="10" t="s">
        <v>107</v>
      </c>
      <c r="H23" s="10" t="s">
        <v>108</v>
      </c>
      <c r="I23" s="10" t="s">
        <v>373</v>
      </c>
      <c r="J23" s="10" t="s">
        <v>106</v>
      </c>
      <c r="K23" s="10" t="s">
        <v>111</v>
      </c>
      <c r="L23" s="10" t="s">
        <v>112</v>
      </c>
      <c r="M23" s="10" t="s">
        <v>374</v>
      </c>
      <c r="N23" s="10" t="s">
        <v>375</v>
      </c>
      <c r="O23" s="10" t="s">
        <v>140</v>
      </c>
      <c r="P23" s="10" t="s">
        <v>141</v>
      </c>
      <c r="Q23" s="10" t="s">
        <v>142</v>
      </c>
      <c r="R23" s="10" t="s">
        <v>143</v>
      </c>
      <c r="S23" s="10" t="s">
        <v>391</v>
      </c>
      <c r="T23" s="10" t="s">
        <v>392</v>
      </c>
      <c r="U23" s="10" t="s">
        <v>393</v>
      </c>
      <c r="V23" s="10" t="s">
        <v>394</v>
      </c>
      <c r="W23" s="10" t="s">
        <v>395</v>
      </c>
      <c r="X23" s="10" t="s">
        <v>396</v>
      </c>
      <c r="Y23" s="10" t="s">
        <v>125</v>
      </c>
      <c r="Z23" s="10" t="s">
        <v>126</v>
      </c>
      <c r="AA23" s="49">
        <v>2</v>
      </c>
      <c r="AB23" s="10" t="s">
        <v>186</v>
      </c>
      <c r="AC23" s="10" t="s">
        <v>128</v>
      </c>
      <c r="AD23" s="49">
        <v>2</v>
      </c>
      <c r="AE23" s="49">
        <v>2</v>
      </c>
      <c r="AF23" s="49">
        <v>2</v>
      </c>
      <c r="AG23" s="49">
        <v>2</v>
      </c>
      <c r="AH23" s="10" t="s">
        <v>5276</v>
      </c>
      <c r="AI23" s="10" t="s">
        <v>5277</v>
      </c>
      <c r="AJ23" s="10" t="s">
        <v>5278</v>
      </c>
      <c r="AK23" s="10" t="s">
        <v>5279</v>
      </c>
      <c r="AL23" s="10" t="s">
        <v>5280</v>
      </c>
      <c r="AM23" s="10" t="s">
        <v>5205</v>
      </c>
      <c r="AN23" s="10" t="s">
        <v>5281</v>
      </c>
      <c r="AO23" s="49">
        <v>50</v>
      </c>
      <c r="AP23" s="49">
        <v>0</v>
      </c>
      <c r="AQ23" s="49">
        <v>50</v>
      </c>
      <c r="AR23" s="49">
        <v>0</v>
      </c>
      <c r="AS23" s="49">
        <v>0</v>
      </c>
      <c r="AT23" s="49">
        <v>0</v>
      </c>
      <c r="AU23" s="49">
        <v>0</v>
      </c>
      <c r="AV23" s="49">
        <v>0</v>
      </c>
      <c r="AW23" s="50">
        <v>0</v>
      </c>
      <c r="AX23" s="49">
        <v>0</v>
      </c>
      <c r="AY23" s="49">
        <v>0</v>
      </c>
      <c r="AZ23" s="49">
        <v>0</v>
      </c>
      <c r="BA23" s="49">
        <v>50</v>
      </c>
      <c r="BB23" s="49">
        <v>52.5</v>
      </c>
      <c r="BC23" s="49">
        <v>0</v>
      </c>
      <c r="BD23" s="49">
        <v>52.5</v>
      </c>
      <c r="BE23" s="49">
        <v>0</v>
      </c>
      <c r="BF23" s="49">
        <v>0</v>
      </c>
      <c r="BG23" s="49">
        <v>0</v>
      </c>
      <c r="BH23" s="49">
        <v>0</v>
      </c>
      <c r="BI23" s="49">
        <v>0</v>
      </c>
      <c r="BJ23" s="50">
        <v>0</v>
      </c>
      <c r="BK23" s="49">
        <v>0</v>
      </c>
      <c r="BL23" s="49">
        <v>0</v>
      </c>
      <c r="BM23" s="49">
        <v>0</v>
      </c>
      <c r="BN23" s="49">
        <v>52.5</v>
      </c>
      <c r="BO23" s="49">
        <v>55.125</v>
      </c>
      <c r="BP23" s="49">
        <v>0</v>
      </c>
      <c r="BQ23" s="49">
        <v>55.125</v>
      </c>
      <c r="BR23" s="49">
        <v>0</v>
      </c>
      <c r="BS23" s="49">
        <v>0</v>
      </c>
      <c r="BT23" s="49">
        <v>0</v>
      </c>
      <c r="BU23" s="50">
        <v>0</v>
      </c>
      <c r="BV23" s="49">
        <v>0</v>
      </c>
      <c r="BW23" s="50">
        <v>0</v>
      </c>
      <c r="BX23" s="49">
        <v>0</v>
      </c>
      <c r="BY23" s="49">
        <v>0</v>
      </c>
      <c r="BZ23" s="49">
        <v>0</v>
      </c>
      <c r="CA23" s="49">
        <v>55.125</v>
      </c>
      <c r="CB23" s="49">
        <v>57.881250000000001</v>
      </c>
      <c r="CC23" s="49">
        <v>0</v>
      </c>
      <c r="CD23" s="49">
        <v>57.881250000000001</v>
      </c>
      <c r="CE23" s="49">
        <v>0</v>
      </c>
      <c r="CF23" s="49">
        <v>0</v>
      </c>
      <c r="CG23" s="49">
        <v>0</v>
      </c>
      <c r="CH23" s="50">
        <v>0</v>
      </c>
      <c r="CI23" s="49">
        <v>0</v>
      </c>
      <c r="CJ23" s="50">
        <v>0</v>
      </c>
      <c r="CK23" s="49">
        <v>0</v>
      </c>
      <c r="CL23" s="49">
        <v>0</v>
      </c>
      <c r="CM23" s="49">
        <v>0</v>
      </c>
      <c r="CN23" s="49">
        <v>57.881250000000001</v>
      </c>
      <c r="CO23" s="10" t="s">
        <v>402</v>
      </c>
      <c r="CP23" s="51" t="s">
        <v>5282</v>
      </c>
    </row>
    <row r="24" spans="1:94" ht="70.349999999999994" customHeight="1" x14ac:dyDescent="0.25">
      <c r="A24" s="48" t="s">
        <v>404</v>
      </c>
      <c r="B24" s="48" t="s">
        <v>404</v>
      </c>
      <c r="C24" s="10" t="s">
        <v>139</v>
      </c>
      <c r="D24" s="10" t="s">
        <v>104</v>
      </c>
      <c r="E24" s="10" t="s">
        <v>372</v>
      </c>
      <c r="F24" s="10" t="s">
        <v>198</v>
      </c>
      <c r="G24" s="10" t="s">
        <v>107</v>
      </c>
      <c r="H24" s="10" t="s">
        <v>108</v>
      </c>
      <c r="I24" s="10" t="s">
        <v>373</v>
      </c>
      <c r="J24" s="10" t="s">
        <v>106</v>
      </c>
      <c r="K24" s="10" t="s">
        <v>111</v>
      </c>
      <c r="L24" s="10" t="s">
        <v>112</v>
      </c>
      <c r="M24" s="10" t="s">
        <v>374</v>
      </c>
      <c r="N24" s="10" t="s">
        <v>375</v>
      </c>
      <c r="O24" s="10" t="s">
        <v>140</v>
      </c>
      <c r="P24" s="10" t="s">
        <v>141</v>
      </c>
      <c r="Q24" s="10" t="s">
        <v>142</v>
      </c>
      <c r="R24" s="10" t="s">
        <v>143</v>
      </c>
      <c r="S24" s="10" t="s">
        <v>405</v>
      </c>
      <c r="T24" s="10" t="s">
        <v>406</v>
      </c>
      <c r="U24" s="10" t="s">
        <v>407</v>
      </c>
      <c r="V24" s="10" t="s">
        <v>408</v>
      </c>
      <c r="W24" s="10" t="s">
        <v>409</v>
      </c>
      <c r="X24" s="10" t="s">
        <v>410</v>
      </c>
      <c r="Y24" s="10" t="s">
        <v>125</v>
      </c>
      <c r="Z24" s="10" t="s">
        <v>171</v>
      </c>
      <c r="AA24" s="49">
        <v>930</v>
      </c>
      <c r="AB24" s="10" t="s">
        <v>127</v>
      </c>
      <c r="AC24" s="10" t="s">
        <v>128</v>
      </c>
      <c r="AD24" s="49">
        <v>0</v>
      </c>
      <c r="AE24" s="49">
        <v>400</v>
      </c>
      <c r="AF24" s="49">
        <v>265</v>
      </c>
      <c r="AG24" s="49">
        <v>265</v>
      </c>
      <c r="AH24" s="10"/>
      <c r="AI24" s="10" t="s">
        <v>5283</v>
      </c>
      <c r="AJ24" s="10"/>
      <c r="AK24" s="10" t="s">
        <v>5284</v>
      </c>
      <c r="AL24" s="10" t="s">
        <v>5284</v>
      </c>
      <c r="AM24" s="10" t="s">
        <v>5205</v>
      </c>
      <c r="AN24" s="10" t="s">
        <v>5285</v>
      </c>
      <c r="AO24" s="49">
        <v>75</v>
      </c>
      <c r="AP24" s="49">
        <v>0</v>
      </c>
      <c r="AQ24" s="49">
        <v>75</v>
      </c>
      <c r="AR24" s="49">
        <v>0</v>
      </c>
      <c r="AS24" s="49">
        <v>0</v>
      </c>
      <c r="AT24" s="49">
        <v>0</v>
      </c>
      <c r="AU24" s="49">
        <v>0</v>
      </c>
      <c r="AV24" s="49">
        <v>0</v>
      </c>
      <c r="AW24" s="50">
        <v>0</v>
      </c>
      <c r="AX24" s="49">
        <v>0</v>
      </c>
      <c r="AY24" s="49">
        <v>0</v>
      </c>
      <c r="AZ24" s="49">
        <v>0</v>
      </c>
      <c r="BA24" s="49">
        <v>75</v>
      </c>
      <c r="BB24" s="49">
        <v>78.75</v>
      </c>
      <c r="BC24" s="49">
        <v>0</v>
      </c>
      <c r="BD24" s="49">
        <v>78.75</v>
      </c>
      <c r="BE24" s="49">
        <v>0</v>
      </c>
      <c r="BF24" s="49">
        <v>0</v>
      </c>
      <c r="BG24" s="49">
        <v>0</v>
      </c>
      <c r="BH24" s="49">
        <v>0</v>
      </c>
      <c r="BI24" s="49">
        <v>0</v>
      </c>
      <c r="BJ24" s="50">
        <v>0</v>
      </c>
      <c r="BK24" s="49">
        <v>0</v>
      </c>
      <c r="BL24" s="49">
        <v>0</v>
      </c>
      <c r="BM24" s="49">
        <v>0</v>
      </c>
      <c r="BN24" s="49">
        <v>78.75</v>
      </c>
      <c r="BO24" s="49">
        <v>82.6875</v>
      </c>
      <c r="BP24" s="49">
        <v>0</v>
      </c>
      <c r="BQ24" s="49">
        <v>82.6875</v>
      </c>
      <c r="BR24" s="49">
        <v>0</v>
      </c>
      <c r="BS24" s="49">
        <v>0</v>
      </c>
      <c r="BT24" s="49">
        <v>0</v>
      </c>
      <c r="BU24" s="50">
        <v>0</v>
      </c>
      <c r="BV24" s="49">
        <v>0</v>
      </c>
      <c r="BW24" s="50">
        <v>0</v>
      </c>
      <c r="BX24" s="49">
        <v>0</v>
      </c>
      <c r="BY24" s="49">
        <v>0</v>
      </c>
      <c r="BZ24" s="49">
        <v>0</v>
      </c>
      <c r="CA24" s="49">
        <v>82.6875</v>
      </c>
      <c r="CB24" s="49">
        <v>86.821875000000006</v>
      </c>
      <c r="CC24" s="49">
        <v>0</v>
      </c>
      <c r="CD24" s="49">
        <v>86.821875000000006</v>
      </c>
      <c r="CE24" s="49">
        <v>0</v>
      </c>
      <c r="CF24" s="49">
        <v>0</v>
      </c>
      <c r="CG24" s="49">
        <v>0</v>
      </c>
      <c r="CH24" s="50">
        <v>0</v>
      </c>
      <c r="CI24" s="49">
        <v>0</v>
      </c>
      <c r="CJ24" s="50">
        <v>0</v>
      </c>
      <c r="CK24" s="49">
        <v>0</v>
      </c>
      <c r="CL24" s="49">
        <v>0</v>
      </c>
      <c r="CM24" s="49">
        <v>0</v>
      </c>
      <c r="CN24" s="49">
        <v>86.821875000000006</v>
      </c>
      <c r="CO24" s="10" t="s">
        <v>416</v>
      </c>
      <c r="CP24" s="51" t="s">
        <v>417</v>
      </c>
    </row>
    <row r="25" spans="1:94" ht="70.349999999999994" customHeight="1" x14ac:dyDescent="0.25">
      <c r="A25" s="48" t="s">
        <v>418</v>
      </c>
      <c r="B25" s="48" t="s">
        <v>418</v>
      </c>
      <c r="C25" s="10" t="s">
        <v>179</v>
      </c>
      <c r="D25" s="10" t="s">
        <v>104</v>
      </c>
      <c r="E25" s="10" t="s">
        <v>372</v>
      </c>
      <c r="F25" s="10" t="s">
        <v>198</v>
      </c>
      <c r="G25" s="10" t="s">
        <v>107</v>
      </c>
      <c r="H25" s="10" t="s">
        <v>108</v>
      </c>
      <c r="I25" s="10" t="s">
        <v>373</v>
      </c>
      <c r="J25" s="10" t="s">
        <v>106</v>
      </c>
      <c r="K25" s="10" t="s">
        <v>111</v>
      </c>
      <c r="L25" s="10" t="s">
        <v>112</v>
      </c>
      <c r="M25" s="10" t="s">
        <v>374</v>
      </c>
      <c r="N25" s="10" t="s">
        <v>375</v>
      </c>
      <c r="O25" s="10" t="s">
        <v>115</v>
      </c>
      <c r="P25" s="10" t="s">
        <v>141</v>
      </c>
      <c r="Q25" s="10" t="s">
        <v>142</v>
      </c>
      <c r="R25" s="10" t="s">
        <v>143</v>
      </c>
      <c r="S25" s="10" t="s">
        <v>362</v>
      </c>
      <c r="T25" s="10" t="s">
        <v>363</v>
      </c>
      <c r="U25" s="10" t="s">
        <v>364</v>
      </c>
      <c r="V25" s="10" t="s">
        <v>365</v>
      </c>
      <c r="W25" s="10" t="s">
        <v>366</v>
      </c>
      <c r="X25" s="10" t="s">
        <v>367</v>
      </c>
      <c r="Y25" s="10" t="s">
        <v>125</v>
      </c>
      <c r="Z25" s="10" t="s">
        <v>126</v>
      </c>
      <c r="AA25" s="49">
        <v>59</v>
      </c>
      <c r="AB25" s="10" t="s">
        <v>127</v>
      </c>
      <c r="AC25" s="10" t="s">
        <v>128</v>
      </c>
      <c r="AD25" s="49">
        <v>14</v>
      </c>
      <c r="AE25" s="49">
        <v>15</v>
      </c>
      <c r="AF25" s="49">
        <v>15</v>
      </c>
      <c r="AG25" s="49">
        <v>15</v>
      </c>
      <c r="AH25" s="10" t="s">
        <v>5286</v>
      </c>
      <c r="AI25" s="10" t="s">
        <v>5287</v>
      </c>
      <c r="AJ25" s="10" t="s">
        <v>5288</v>
      </c>
      <c r="AK25" s="10" t="s">
        <v>5289</v>
      </c>
      <c r="AL25" s="10" t="s">
        <v>5290</v>
      </c>
      <c r="AM25" s="10" t="s">
        <v>5205</v>
      </c>
      <c r="AN25" s="10" t="s">
        <v>5291</v>
      </c>
      <c r="AO25" s="49">
        <v>50</v>
      </c>
      <c r="AP25" s="49">
        <v>0</v>
      </c>
      <c r="AQ25" s="49">
        <v>50</v>
      </c>
      <c r="AR25" s="49">
        <v>0</v>
      </c>
      <c r="AS25" s="49">
        <v>0</v>
      </c>
      <c r="AT25" s="49">
        <v>0</v>
      </c>
      <c r="AU25" s="49">
        <v>0</v>
      </c>
      <c r="AV25" s="49">
        <v>0</v>
      </c>
      <c r="AW25" s="50">
        <v>0</v>
      </c>
      <c r="AX25" s="49">
        <v>0</v>
      </c>
      <c r="AY25" s="49">
        <v>0</v>
      </c>
      <c r="AZ25" s="49">
        <v>0</v>
      </c>
      <c r="BA25" s="49">
        <v>50</v>
      </c>
      <c r="BB25" s="49">
        <v>52.5</v>
      </c>
      <c r="BC25" s="49">
        <v>0</v>
      </c>
      <c r="BD25" s="49">
        <v>52.5</v>
      </c>
      <c r="BE25" s="49">
        <v>0</v>
      </c>
      <c r="BF25" s="49">
        <v>0</v>
      </c>
      <c r="BG25" s="49">
        <v>0</v>
      </c>
      <c r="BH25" s="49">
        <v>0</v>
      </c>
      <c r="BI25" s="49">
        <v>0</v>
      </c>
      <c r="BJ25" s="50">
        <v>0</v>
      </c>
      <c r="BK25" s="49">
        <v>0</v>
      </c>
      <c r="BL25" s="49">
        <v>0</v>
      </c>
      <c r="BM25" s="49">
        <v>0</v>
      </c>
      <c r="BN25" s="49">
        <v>52.5</v>
      </c>
      <c r="BO25" s="49">
        <v>55.125</v>
      </c>
      <c r="BP25" s="49">
        <v>0</v>
      </c>
      <c r="BQ25" s="49">
        <v>55.125</v>
      </c>
      <c r="BR25" s="49">
        <v>0</v>
      </c>
      <c r="BS25" s="49">
        <v>0</v>
      </c>
      <c r="BT25" s="49">
        <v>0</v>
      </c>
      <c r="BU25" s="50">
        <v>0</v>
      </c>
      <c r="BV25" s="49">
        <v>0</v>
      </c>
      <c r="BW25" s="50">
        <v>0</v>
      </c>
      <c r="BX25" s="49">
        <v>0</v>
      </c>
      <c r="BY25" s="49">
        <v>0</v>
      </c>
      <c r="BZ25" s="49">
        <v>0</v>
      </c>
      <c r="CA25" s="49">
        <v>55.125</v>
      </c>
      <c r="CB25" s="49">
        <v>57.881250000000001</v>
      </c>
      <c r="CC25" s="49">
        <v>0</v>
      </c>
      <c r="CD25" s="49">
        <v>57.881250000000001</v>
      </c>
      <c r="CE25" s="49">
        <v>0</v>
      </c>
      <c r="CF25" s="49">
        <v>0</v>
      </c>
      <c r="CG25" s="49">
        <v>0</v>
      </c>
      <c r="CH25" s="50">
        <v>0</v>
      </c>
      <c r="CI25" s="49">
        <v>0</v>
      </c>
      <c r="CJ25" s="50">
        <v>0</v>
      </c>
      <c r="CK25" s="49">
        <v>0</v>
      </c>
      <c r="CL25" s="49">
        <v>0</v>
      </c>
      <c r="CM25" s="49">
        <v>0</v>
      </c>
      <c r="CN25" s="49">
        <v>57.881250000000001</v>
      </c>
      <c r="CO25" s="10" t="s">
        <v>425</v>
      </c>
      <c r="CP25" s="51"/>
    </row>
    <row r="26" spans="1:94" ht="70.349999999999994" customHeight="1" x14ac:dyDescent="0.25">
      <c r="A26" s="48" t="s">
        <v>426</v>
      </c>
      <c r="B26" s="48" t="s">
        <v>426</v>
      </c>
      <c r="C26" s="10" t="s">
        <v>254</v>
      </c>
      <c r="D26" s="10" t="s">
        <v>104</v>
      </c>
      <c r="E26" s="10" t="s">
        <v>372</v>
      </c>
      <c r="F26" s="10" t="s">
        <v>198</v>
      </c>
      <c r="G26" s="10" t="s">
        <v>107</v>
      </c>
      <c r="H26" s="10" t="s">
        <v>108</v>
      </c>
      <c r="I26" s="10" t="s">
        <v>373</v>
      </c>
      <c r="J26" s="10" t="s">
        <v>106</v>
      </c>
      <c r="K26" s="10" t="s">
        <v>111</v>
      </c>
      <c r="L26" s="10" t="s">
        <v>112</v>
      </c>
      <c r="M26" s="10" t="s">
        <v>374</v>
      </c>
      <c r="N26" s="10" t="s">
        <v>375</v>
      </c>
      <c r="O26" s="10" t="s">
        <v>140</v>
      </c>
      <c r="P26" s="10" t="s">
        <v>141</v>
      </c>
      <c r="Q26" s="10" t="s">
        <v>142</v>
      </c>
      <c r="R26" s="10" t="s">
        <v>143</v>
      </c>
      <c r="S26" s="10" t="s">
        <v>144</v>
      </c>
      <c r="T26" s="10" t="s">
        <v>145</v>
      </c>
      <c r="U26" s="10" t="s">
        <v>146</v>
      </c>
      <c r="V26" s="10" t="s">
        <v>147</v>
      </c>
      <c r="W26" s="10" t="s">
        <v>148</v>
      </c>
      <c r="X26" s="10" t="s">
        <v>149</v>
      </c>
      <c r="Y26" s="10" t="s">
        <v>125</v>
      </c>
      <c r="Z26" s="10" t="s">
        <v>126</v>
      </c>
      <c r="AA26" s="49">
        <v>250</v>
      </c>
      <c r="AB26" s="10" t="s">
        <v>5172</v>
      </c>
      <c r="AC26" s="10" t="s">
        <v>128</v>
      </c>
      <c r="AD26" s="49">
        <v>250</v>
      </c>
      <c r="AE26" s="49">
        <v>250</v>
      </c>
      <c r="AF26" s="49">
        <v>250</v>
      </c>
      <c r="AG26" s="49">
        <v>250</v>
      </c>
      <c r="AH26" s="10" t="s">
        <v>5292</v>
      </c>
      <c r="AI26" s="10" t="s">
        <v>5293</v>
      </c>
      <c r="AJ26" s="10" t="s">
        <v>5294</v>
      </c>
      <c r="AK26" s="10" t="s">
        <v>5295</v>
      </c>
      <c r="AL26" s="10" t="s">
        <v>5295</v>
      </c>
      <c r="AM26" s="10" t="s">
        <v>5205</v>
      </c>
      <c r="AN26" s="10" t="s">
        <v>5296</v>
      </c>
      <c r="AO26" s="49">
        <v>16</v>
      </c>
      <c r="AP26" s="49">
        <v>0</v>
      </c>
      <c r="AQ26" s="49">
        <v>16</v>
      </c>
      <c r="AR26" s="49">
        <v>0</v>
      </c>
      <c r="AS26" s="49">
        <v>0</v>
      </c>
      <c r="AT26" s="49">
        <v>0</v>
      </c>
      <c r="AU26" s="49">
        <v>0</v>
      </c>
      <c r="AV26" s="49">
        <v>0</v>
      </c>
      <c r="AW26" s="50">
        <v>0</v>
      </c>
      <c r="AX26" s="49">
        <v>0</v>
      </c>
      <c r="AY26" s="49">
        <v>0</v>
      </c>
      <c r="AZ26" s="49">
        <v>0</v>
      </c>
      <c r="BA26" s="49">
        <v>16</v>
      </c>
      <c r="BB26" s="49">
        <v>16.8</v>
      </c>
      <c r="BC26" s="49">
        <v>0</v>
      </c>
      <c r="BD26" s="49">
        <v>16.8</v>
      </c>
      <c r="BE26" s="49">
        <v>0</v>
      </c>
      <c r="BF26" s="49">
        <v>0</v>
      </c>
      <c r="BG26" s="49">
        <v>0</v>
      </c>
      <c r="BH26" s="49">
        <v>0</v>
      </c>
      <c r="BI26" s="49">
        <v>0</v>
      </c>
      <c r="BJ26" s="50">
        <v>0</v>
      </c>
      <c r="BK26" s="49">
        <v>0</v>
      </c>
      <c r="BL26" s="49">
        <v>0</v>
      </c>
      <c r="BM26" s="49">
        <v>0</v>
      </c>
      <c r="BN26" s="49">
        <v>16.8</v>
      </c>
      <c r="BO26" s="49">
        <v>17.64</v>
      </c>
      <c r="BP26" s="49">
        <v>0</v>
      </c>
      <c r="BQ26" s="49">
        <v>17.64</v>
      </c>
      <c r="BR26" s="49">
        <v>0</v>
      </c>
      <c r="BS26" s="49">
        <v>0</v>
      </c>
      <c r="BT26" s="49">
        <v>0</v>
      </c>
      <c r="BU26" s="50">
        <v>0</v>
      </c>
      <c r="BV26" s="49">
        <v>0</v>
      </c>
      <c r="BW26" s="50">
        <v>0</v>
      </c>
      <c r="BX26" s="49">
        <v>0</v>
      </c>
      <c r="BY26" s="49">
        <v>0</v>
      </c>
      <c r="BZ26" s="49">
        <v>0</v>
      </c>
      <c r="CA26" s="49">
        <v>17.64</v>
      </c>
      <c r="CB26" s="49">
        <v>18.521999999999998</v>
      </c>
      <c r="CC26" s="49">
        <v>0</v>
      </c>
      <c r="CD26" s="49">
        <v>18.521999999999998</v>
      </c>
      <c r="CE26" s="49">
        <v>0</v>
      </c>
      <c r="CF26" s="49">
        <v>0</v>
      </c>
      <c r="CG26" s="49">
        <v>0</v>
      </c>
      <c r="CH26" s="50">
        <v>0</v>
      </c>
      <c r="CI26" s="49">
        <v>0</v>
      </c>
      <c r="CJ26" s="50">
        <v>0</v>
      </c>
      <c r="CK26" s="49">
        <v>0</v>
      </c>
      <c r="CL26" s="49">
        <v>0</v>
      </c>
      <c r="CM26" s="49">
        <v>0</v>
      </c>
      <c r="CN26" s="49">
        <v>18.521999999999998</v>
      </c>
      <c r="CO26" s="10" t="s">
        <v>433</v>
      </c>
      <c r="CP26" s="51" t="s">
        <v>155</v>
      </c>
    </row>
    <row r="27" spans="1:94" ht="70.349999999999994" customHeight="1" x14ac:dyDescent="0.25">
      <c r="A27" s="48" t="s">
        <v>435</v>
      </c>
      <c r="B27" s="48" t="s">
        <v>435</v>
      </c>
      <c r="C27" s="10" t="s">
        <v>374</v>
      </c>
      <c r="D27" s="10" t="s">
        <v>104</v>
      </c>
      <c r="E27" s="10" t="s">
        <v>372</v>
      </c>
      <c r="F27" s="10" t="s">
        <v>198</v>
      </c>
      <c r="G27" s="10" t="s">
        <v>107</v>
      </c>
      <c r="H27" s="10" t="s">
        <v>108</v>
      </c>
      <c r="I27" s="10" t="s">
        <v>373</v>
      </c>
      <c r="J27" s="10" t="s">
        <v>106</v>
      </c>
      <c r="K27" s="10" t="s">
        <v>111</v>
      </c>
      <c r="L27" s="10" t="s">
        <v>112</v>
      </c>
      <c r="M27" s="10" t="s">
        <v>374</v>
      </c>
      <c r="N27" s="10" t="s">
        <v>375</v>
      </c>
      <c r="O27" s="10" t="s">
        <v>140</v>
      </c>
      <c r="P27" s="10" t="s">
        <v>141</v>
      </c>
      <c r="Q27" s="10" t="s">
        <v>142</v>
      </c>
      <c r="R27" s="10" t="s">
        <v>143</v>
      </c>
      <c r="S27" s="10" t="s">
        <v>223</v>
      </c>
      <c r="T27" s="10" t="s">
        <v>224</v>
      </c>
      <c r="U27" s="10" t="s">
        <v>225</v>
      </c>
      <c r="V27" s="10" t="s">
        <v>226</v>
      </c>
      <c r="W27" s="10" t="s">
        <v>227</v>
      </c>
      <c r="X27" s="10" t="s">
        <v>228</v>
      </c>
      <c r="Y27" s="10" t="s">
        <v>125</v>
      </c>
      <c r="Z27" s="10" t="s">
        <v>171</v>
      </c>
      <c r="AA27" s="49">
        <v>27</v>
      </c>
      <c r="AB27" s="10" t="s">
        <v>127</v>
      </c>
      <c r="AC27" s="10" t="s">
        <v>128</v>
      </c>
      <c r="AD27" s="49">
        <v>10</v>
      </c>
      <c r="AE27" s="49">
        <v>7</v>
      </c>
      <c r="AF27" s="49">
        <v>7</v>
      </c>
      <c r="AG27" s="49">
        <v>3</v>
      </c>
      <c r="AH27" s="10" t="s">
        <v>5297</v>
      </c>
      <c r="AI27" s="10" t="s">
        <v>5298</v>
      </c>
      <c r="AJ27" s="10" t="s">
        <v>5299</v>
      </c>
      <c r="AK27" s="10" t="s">
        <v>5300</v>
      </c>
      <c r="AL27" s="10" t="s">
        <v>5300</v>
      </c>
      <c r="AM27" s="10" t="s">
        <v>5205</v>
      </c>
      <c r="AN27" s="10" t="s">
        <v>5301</v>
      </c>
      <c r="AO27" s="49">
        <v>42</v>
      </c>
      <c r="AP27" s="49">
        <v>0</v>
      </c>
      <c r="AQ27" s="49">
        <v>42</v>
      </c>
      <c r="AR27" s="49">
        <v>0</v>
      </c>
      <c r="AS27" s="49">
        <v>0</v>
      </c>
      <c r="AT27" s="49">
        <v>0</v>
      </c>
      <c r="AU27" s="49">
        <v>0</v>
      </c>
      <c r="AV27" s="49">
        <v>0</v>
      </c>
      <c r="AW27" s="50">
        <v>0</v>
      </c>
      <c r="AX27" s="49">
        <v>0</v>
      </c>
      <c r="AY27" s="49">
        <v>0</v>
      </c>
      <c r="AZ27" s="49">
        <v>0</v>
      </c>
      <c r="BA27" s="49">
        <v>42</v>
      </c>
      <c r="BB27" s="49">
        <v>44.1</v>
      </c>
      <c r="BC27" s="49">
        <v>0</v>
      </c>
      <c r="BD27" s="49">
        <v>44.1</v>
      </c>
      <c r="BE27" s="49">
        <v>0</v>
      </c>
      <c r="BF27" s="49">
        <v>0</v>
      </c>
      <c r="BG27" s="49">
        <v>0</v>
      </c>
      <c r="BH27" s="49">
        <v>0</v>
      </c>
      <c r="BI27" s="49">
        <v>0</v>
      </c>
      <c r="BJ27" s="50">
        <v>0</v>
      </c>
      <c r="BK27" s="49">
        <v>0</v>
      </c>
      <c r="BL27" s="49">
        <v>0</v>
      </c>
      <c r="BM27" s="49">
        <v>0</v>
      </c>
      <c r="BN27" s="49">
        <v>44.1</v>
      </c>
      <c r="BO27" s="49">
        <v>46.305000000000007</v>
      </c>
      <c r="BP27" s="49">
        <v>0</v>
      </c>
      <c r="BQ27" s="49">
        <v>46.305000000000007</v>
      </c>
      <c r="BR27" s="49">
        <v>0</v>
      </c>
      <c r="BS27" s="49">
        <v>0</v>
      </c>
      <c r="BT27" s="49">
        <v>0</v>
      </c>
      <c r="BU27" s="50">
        <v>0</v>
      </c>
      <c r="BV27" s="49">
        <v>0</v>
      </c>
      <c r="BW27" s="50">
        <v>0</v>
      </c>
      <c r="BX27" s="49">
        <v>0</v>
      </c>
      <c r="BY27" s="49">
        <v>0</v>
      </c>
      <c r="BZ27" s="49">
        <v>0</v>
      </c>
      <c r="CA27" s="49">
        <v>46.305000000000007</v>
      </c>
      <c r="CB27" s="49">
        <v>48.620250000000013</v>
      </c>
      <c r="CC27" s="49">
        <v>0</v>
      </c>
      <c r="CD27" s="49">
        <v>48.620250000000013</v>
      </c>
      <c r="CE27" s="49">
        <v>0</v>
      </c>
      <c r="CF27" s="49">
        <v>0</v>
      </c>
      <c r="CG27" s="49">
        <v>0</v>
      </c>
      <c r="CH27" s="50">
        <v>0</v>
      </c>
      <c r="CI27" s="49">
        <v>0</v>
      </c>
      <c r="CJ27" s="50">
        <v>0</v>
      </c>
      <c r="CK27" s="49">
        <v>0</v>
      </c>
      <c r="CL27" s="49">
        <v>0</v>
      </c>
      <c r="CM27" s="49">
        <v>0</v>
      </c>
      <c r="CN27" s="49">
        <v>48.620250000000013</v>
      </c>
      <c r="CO27" s="10" t="s">
        <v>442</v>
      </c>
      <c r="CP27" s="51" t="s">
        <v>237</v>
      </c>
    </row>
    <row r="28" spans="1:94" ht="70.349999999999994" customHeight="1" x14ac:dyDescent="0.25">
      <c r="A28" s="48" t="s">
        <v>443</v>
      </c>
      <c r="B28" s="48" t="s">
        <v>443</v>
      </c>
      <c r="C28" s="10" t="s">
        <v>444</v>
      </c>
      <c r="D28" s="10" t="s">
        <v>104</v>
      </c>
      <c r="E28" s="10" t="s">
        <v>372</v>
      </c>
      <c r="F28" s="10" t="s">
        <v>198</v>
      </c>
      <c r="G28" s="10" t="s">
        <v>107</v>
      </c>
      <c r="H28" s="10" t="s">
        <v>108</v>
      </c>
      <c r="I28" s="10" t="s">
        <v>373</v>
      </c>
      <c r="J28" s="10" t="s">
        <v>106</v>
      </c>
      <c r="K28" s="10" t="s">
        <v>111</v>
      </c>
      <c r="L28" s="10" t="s">
        <v>112</v>
      </c>
      <c r="M28" s="10" t="s">
        <v>374</v>
      </c>
      <c r="N28" s="10" t="s">
        <v>375</v>
      </c>
      <c r="O28" s="10" t="s">
        <v>445</v>
      </c>
      <c r="P28" s="10" t="s">
        <v>446</v>
      </c>
      <c r="Q28" s="10" t="s">
        <v>447</v>
      </c>
      <c r="R28" s="10" t="s">
        <v>448</v>
      </c>
      <c r="S28" s="10" t="s">
        <v>449</v>
      </c>
      <c r="T28" s="10" t="s">
        <v>450</v>
      </c>
      <c r="U28" s="10" t="s">
        <v>451</v>
      </c>
      <c r="V28" s="10" t="s">
        <v>452</v>
      </c>
      <c r="W28" s="10" t="s">
        <v>453</v>
      </c>
      <c r="X28" s="10" t="s">
        <v>454</v>
      </c>
      <c r="Y28" s="10" t="s">
        <v>125</v>
      </c>
      <c r="Z28" s="10" t="s">
        <v>171</v>
      </c>
      <c r="AA28" s="49">
        <v>300</v>
      </c>
      <c r="AB28" s="10" t="s">
        <v>127</v>
      </c>
      <c r="AC28" s="10" t="s">
        <v>128</v>
      </c>
      <c r="AD28" s="49">
        <v>30</v>
      </c>
      <c r="AE28" s="49">
        <v>90</v>
      </c>
      <c r="AF28" s="49">
        <v>90</v>
      </c>
      <c r="AG28" s="49">
        <v>90</v>
      </c>
      <c r="AH28" s="10" t="s">
        <v>5302</v>
      </c>
      <c r="AI28" s="10" t="s">
        <v>5303</v>
      </c>
      <c r="AJ28" s="10"/>
      <c r="AK28" s="10" t="s">
        <v>5304</v>
      </c>
      <c r="AL28" s="10" t="s">
        <v>5304</v>
      </c>
      <c r="AM28" s="10" t="s">
        <v>5237</v>
      </c>
      <c r="AN28" s="10"/>
      <c r="AO28" s="49">
        <v>0</v>
      </c>
      <c r="AP28" s="49">
        <v>0</v>
      </c>
      <c r="AQ28" s="49">
        <v>0</v>
      </c>
      <c r="AR28" s="49">
        <v>0</v>
      </c>
      <c r="AS28" s="49">
        <v>0</v>
      </c>
      <c r="AT28" s="49">
        <v>0</v>
      </c>
      <c r="AU28" s="49">
        <v>0</v>
      </c>
      <c r="AV28" s="49">
        <v>0</v>
      </c>
      <c r="AW28" s="50">
        <v>0</v>
      </c>
      <c r="AX28" s="49">
        <v>0</v>
      </c>
      <c r="AY28" s="49">
        <v>0</v>
      </c>
      <c r="AZ28" s="49">
        <v>0</v>
      </c>
      <c r="BA28" s="49">
        <v>0</v>
      </c>
      <c r="BB28" s="49">
        <v>0</v>
      </c>
      <c r="BC28" s="49">
        <v>0</v>
      </c>
      <c r="BD28" s="49">
        <v>0</v>
      </c>
      <c r="BE28" s="49">
        <v>0</v>
      </c>
      <c r="BF28" s="49">
        <v>0</v>
      </c>
      <c r="BG28" s="49">
        <v>0</v>
      </c>
      <c r="BH28" s="49">
        <v>0</v>
      </c>
      <c r="BI28" s="49">
        <v>0</v>
      </c>
      <c r="BJ28" s="50">
        <v>0</v>
      </c>
      <c r="BK28" s="49">
        <v>0</v>
      </c>
      <c r="BL28" s="49">
        <v>0</v>
      </c>
      <c r="BM28" s="49">
        <v>0</v>
      </c>
      <c r="BN28" s="49">
        <v>0</v>
      </c>
      <c r="BO28" s="49">
        <v>0</v>
      </c>
      <c r="BP28" s="49">
        <v>0</v>
      </c>
      <c r="BQ28" s="49">
        <v>0</v>
      </c>
      <c r="BR28" s="49">
        <v>0</v>
      </c>
      <c r="BS28" s="49">
        <v>0</v>
      </c>
      <c r="BT28" s="49">
        <v>0</v>
      </c>
      <c r="BU28" s="50">
        <v>0</v>
      </c>
      <c r="BV28" s="49">
        <v>0</v>
      </c>
      <c r="BW28" s="50">
        <v>0</v>
      </c>
      <c r="BX28" s="49">
        <v>0</v>
      </c>
      <c r="BY28" s="49">
        <v>0</v>
      </c>
      <c r="BZ28" s="49">
        <v>0</v>
      </c>
      <c r="CA28" s="49">
        <v>0</v>
      </c>
      <c r="CB28" s="49">
        <v>0</v>
      </c>
      <c r="CC28" s="49">
        <v>0</v>
      </c>
      <c r="CD28" s="49">
        <v>0</v>
      </c>
      <c r="CE28" s="49">
        <v>0</v>
      </c>
      <c r="CF28" s="49">
        <v>0</v>
      </c>
      <c r="CG28" s="49">
        <v>0</v>
      </c>
      <c r="CH28" s="50">
        <v>0</v>
      </c>
      <c r="CI28" s="49">
        <v>0</v>
      </c>
      <c r="CJ28" s="50">
        <v>0</v>
      </c>
      <c r="CK28" s="49">
        <v>0</v>
      </c>
      <c r="CL28" s="49">
        <v>0</v>
      </c>
      <c r="CM28" s="49">
        <v>0</v>
      </c>
      <c r="CN28" s="49">
        <v>0</v>
      </c>
      <c r="CO28" s="10" t="s">
        <v>460</v>
      </c>
      <c r="CP28" s="51" t="s">
        <v>461</v>
      </c>
    </row>
    <row r="29" spans="1:94" ht="70.349999999999994" customHeight="1" x14ac:dyDescent="0.25">
      <c r="A29" s="48" t="s">
        <v>462</v>
      </c>
      <c r="B29" s="48" t="s">
        <v>462</v>
      </c>
      <c r="C29" s="10" t="s">
        <v>463</v>
      </c>
      <c r="D29" s="10" t="s">
        <v>104</v>
      </c>
      <c r="E29" s="10" t="s">
        <v>372</v>
      </c>
      <c r="F29" s="10" t="s">
        <v>198</v>
      </c>
      <c r="G29" s="10" t="s">
        <v>107</v>
      </c>
      <c r="H29" s="10" t="s">
        <v>108</v>
      </c>
      <c r="I29" s="10" t="s">
        <v>373</v>
      </c>
      <c r="J29" s="10" t="s">
        <v>106</v>
      </c>
      <c r="K29" s="10" t="s">
        <v>111</v>
      </c>
      <c r="L29" s="10" t="s">
        <v>112</v>
      </c>
      <c r="M29" s="10" t="s">
        <v>374</v>
      </c>
      <c r="N29" s="10" t="s">
        <v>375</v>
      </c>
      <c r="O29" s="10" t="s">
        <v>464</v>
      </c>
      <c r="P29" s="10" t="s">
        <v>465</v>
      </c>
      <c r="Q29" s="10" t="s">
        <v>466</v>
      </c>
      <c r="R29" s="10" t="s">
        <v>467</v>
      </c>
      <c r="S29" s="10" t="s">
        <v>468</v>
      </c>
      <c r="T29" s="10" t="s">
        <v>469</v>
      </c>
      <c r="U29" s="10" t="s">
        <v>257</v>
      </c>
      <c r="V29" s="10" t="s">
        <v>470</v>
      </c>
      <c r="W29" s="10" t="s">
        <v>471</v>
      </c>
      <c r="X29" s="10" t="s">
        <v>149</v>
      </c>
      <c r="Y29" s="10" t="s">
        <v>125</v>
      </c>
      <c r="Z29" s="10" t="s">
        <v>171</v>
      </c>
      <c r="AA29" s="49">
        <v>600</v>
      </c>
      <c r="AB29" s="10" t="s">
        <v>127</v>
      </c>
      <c r="AC29" s="10" t="s">
        <v>128</v>
      </c>
      <c r="AD29" s="49">
        <v>0</v>
      </c>
      <c r="AE29" s="49">
        <v>0</v>
      </c>
      <c r="AF29" s="49">
        <v>300</v>
      </c>
      <c r="AG29" s="49">
        <v>300</v>
      </c>
      <c r="AH29" s="10"/>
      <c r="AI29" s="10" t="s">
        <v>5305</v>
      </c>
      <c r="AJ29" s="10" t="s">
        <v>5306</v>
      </c>
      <c r="AK29" s="10" t="s">
        <v>5307</v>
      </c>
      <c r="AL29" s="10" t="s">
        <v>5307</v>
      </c>
      <c r="AM29" s="10" t="s">
        <v>5205</v>
      </c>
      <c r="AN29" s="10"/>
      <c r="AO29" s="49">
        <v>50</v>
      </c>
      <c r="AP29" s="49">
        <v>0</v>
      </c>
      <c r="AQ29" s="49">
        <v>50</v>
      </c>
      <c r="AR29" s="49">
        <v>0</v>
      </c>
      <c r="AS29" s="49">
        <v>0</v>
      </c>
      <c r="AT29" s="49">
        <v>0</v>
      </c>
      <c r="AU29" s="49">
        <v>0</v>
      </c>
      <c r="AV29" s="49">
        <v>0</v>
      </c>
      <c r="AW29" s="50">
        <v>0</v>
      </c>
      <c r="AX29" s="49">
        <v>0</v>
      </c>
      <c r="AY29" s="49">
        <v>0</v>
      </c>
      <c r="AZ29" s="49">
        <v>0</v>
      </c>
      <c r="BA29" s="49">
        <v>50</v>
      </c>
      <c r="BB29" s="49">
        <v>52.5</v>
      </c>
      <c r="BC29" s="49">
        <v>0</v>
      </c>
      <c r="BD29" s="49">
        <v>52.5</v>
      </c>
      <c r="BE29" s="49">
        <v>0</v>
      </c>
      <c r="BF29" s="49">
        <v>0</v>
      </c>
      <c r="BG29" s="49">
        <v>0</v>
      </c>
      <c r="BH29" s="49">
        <v>0</v>
      </c>
      <c r="BI29" s="49">
        <v>0</v>
      </c>
      <c r="BJ29" s="50">
        <v>0</v>
      </c>
      <c r="BK29" s="49">
        <v>0</v>
      </c>
      <c r="BL29" s="49">
        <v>0</v>
      </c>
      <c r="BM29" s="49">
        <v>0</v>
      </c>
      <c r="BN29" s="49">
        <v>52.5</v>
      </c>
      <c r="BO29" s="49">
        <v>55.125</v>
      </c>
      <c r="BP29" s="49">
        <v>0</v>
      </c>
      <c r="BQ29" s="49">
        <v>55.125</v>
      </c>
      <c r="BR29" s="49">
        <v>0</v>
      </c>
      <c r="BS29" s="49">
        <v>0</v>
      </c>
      <c r="BT29" s="49">
        <v>0</v>
      </c>
      <c r="BU29" s="50">
        <v>0</v>
      </c>
      <c r="BV29" s="49">
        <v>0</v>
      </c>
      <c r="BW29" s="50">
        <v>0</v>
      </c>
      <c r="BX29" s="49">
        <v>0</v>
      </c>
      <c r="BY29" s="49">
        <v>0</v>
      </c>
      <c r="BZ29" s="49">
        <v>0</v>
      </c>
      <c r="CA29" s="49">
        <v>55.125</v>
      </c>
      <c r="CB29" s="49">
        <v>57.881250000000001</v>
      </c>
      <c r="CC29" s="49">
        <v>0</v>
      </c>
      <c r="CD29" s="49">
        <v>57.881250000000001</v>
      </c>
      <c r="CE29" s="49">
        <v>0</v>
      </c>
      <c r="CF29" s="49">
        <v>0</v>
      </c>
      <c r="CG29" s="49">
        <v>0</v>
      </c>
      <c r="CH29" s="50">
        <v>0</v>
      </c>
      <c r="CI29" s="49">
        <v>0</v>
      </c>
      <c r="CJ29" s="50">
        <v>0</v>
      </c>
      <c r="CK29" s="49">
        <v>0</v>
      </c>
      <c r="CL29" s="49">
        <v>0</v>
      </c>
      <c r="CM29" s="49">
        <v>0</v>
      </c>
      <c r="CN29" s="49">
        <v>57.881250000000001</v>
      </c>
      <c r="CO29" s="10" t="s">
        <v>475</v>
      </c>
      <c r="CP29" s="51" t="s">
        <v>476</v>
      </c>
    </row>
    <row r="30" spans="1:94" ht="70.349999999999994" customHeight="1" x14ac:dyDescent="0.25">
      <c r="A30" s="48" t="s">
        <v>477</v>
      </c>
      <c r="B30" s="48" t="s">
        <v>477</v>
      </c>
      <c r="C30" s="10" t="s">
        <v>478</v>
      </c>
      <c r="D30" s="10" t="s">
        <v>104</v>
      </c>
      <c r="E30" s="10" t="s">
        <v>372</v>
      </c>
      <c r="F30" s="10" t="s">
        <v>198</v>
      </c>
      <c r="G30" s="10" t="s">
        <v>107</v>
      </c>
      <c r="H30" s="10" t="s">
        <v>108</v>
      </c>
      <c r="I30" s="10" t="s">
        <v>373</v>
      </c>
      <c r="J30" s="10" t="s">
        <v>106</v>
      </c>
      <c r="K30" s="10" t="s">
        <v>111</v>
      </c>
      <c r="L30" s="10" t="s">
        <v>112</v>
      </c>
      <c r="M30" s="10" t="s">
        <v>374</v>
      </c>
      <c r="N30" s="10" t="s">
        <v>375</v>
      </c>
      <c r="O30" s="10" t="s">
        <v>115</v>
      </c>
      <c r="P30" s="10" t="s">
        <v>116</v>
      </c>
      <c r="Q30" s="10" t="s">
        <v>117</v>
      </c>
      <c r="R30" s="10" t="s">
        <v>118</v>
      </c>
      <c r="S30" s="10" t="s">
        <v>255</v>
      </c>
      <c r="T30" s="10" t="s">
        <v>256</v>
      </c>
      <c r="U30" s="10" t="s">
        <v>257</v>
      </c>
      <c r="V30" s="10" t="s">
        <v>258</v>
      </c>
      <c r="W30" s="10" t="s">
        <v>259</v>
      </c>
      <c r="X30" s="10" t="s">
        <v>149</v>
      </c>
      <c r="Y30" s="10" t="s">
        <v>125</v>
      </c>
      <c r="Z30" s="10" t="s">
        <v>126</v>
      </c>
      <c r="AA30" s="49">
        <v>1100</v>
      </c>
      <c r="AB30" s="10" t="s">
        <v>127</v>
      </c>
      <c r="AC30" s="10" t="s">
        <v>128</v>
      </c>
      <c r="AD30" s="49">
        <v>500</v>
      </c>
      <c r="AE30" s="49">
        <v>200</v>
      </c>
      <c r="AF30" s="49">
        <v>200</v>
      </c>
      <c r="AG30" s="49">
        <v>200</v>
      </c>
      <c r="AH30" s="10" t="s">
        <v>5308</v>
      </c>
      <c r="AI30" s="10" t="s">
        <v>5309</v>
      </c>
      <c r="AJ30" s="10" t="s">
        <v>5310</v>
      </c>
      <c r="AK30" s="10" t="s">
        <v>5311</v>
      </c>
      <c r="AL30" s="10" t="s">
        <v>5311</v>
      </c>
      <c r="AM30" s="10" t="s">
        <v>5205</v>
      </c>
      <c r="AN30" s="10"/>
      <c r="AO30" s="49">
        <v>30</v>
      </c>
      <c r="AP30" s="49">
        <v>0</v>
      </c>
      <c r="AQ30" s="49">
        <v>30</v>
      </c>
      <c r="AR30" s="49">
        <v>0</v>
      </c>
      <c r="AS30" s="49">
        <v>0</v>
      </c>
      <c r="AT30" s="49">
        <v>0</v>
      </c>
      <c r="AU30" s="49">
        <v>0</v>
      </c>
      <c r="AV30" s="49">
        <v>0</v>
      </c>
      <c r="AW30" s="50">
        <v>0</v>
      </c>
      <c r="AX30" s="49">
        <v>0</v>
      </c>
      <c r="AY30" s="49">
        <v>0</v>
      </c>
      <c r="AZ30" s="49">
        <v>0</v>
      </c>
      <c r="BA30" s="49">
        <v>30</v>
      </c>
      <c r="BB30" s="49">
        <v>31.5</v>
      </c>
      <c r="BC30" s="49">
        <v>0</v>
      </c>
      <c r="BD30" s="49">
        <v>31.5</v>
      </c>
      <c r="BE30" s="49">
        <v>0</v>
      </c>
      <c r="BF30" s="49">
        <v>0</v>
      </c>
      <c r="BG30" s="49">
        <v>0</v>
      </c>
      <c r="BH30" s="49">
        <v>0</v>
      </c>
      <c r="BI30" s="49">
        <v>0</v>
      </c>
      <c r="BJ30" s="50">
        <v>0</v>
      </c>
      <c r="BK30" s="49">
        <v>0</v>
      </c>
      <c r="BL30" s="49">
        <v>0</v>
      </c>
      <c r="BM30" s="49">
        <v>0</v>
      </c>
      <c r="BN30" s="49">
        <v>31.5</v>
      </c>
      <c r="BO30" s="49">
        <v>33.075000000000003</v>
      </c>
      <c r="BP30" s="49">
        <v>0</v>
      </c>
      <c r="BQ30" s="49">
        <v>33.075000000000003</v>
      </c>
      <c r="BR30" s="49">
        <v>0</v>
      </c>
      <c r="BS30" s="49">
        <v>0</v>
      </c>
      <c r="BT30" s="49">
        <v>0</v>
      </c>
      <c r="BU30" s="50">
        <v>0</v>
      </c>
      <c r="BV30" s="49">
        <v>0</v>
      </c>
      <c r="BW30" s="50">
        <v>0</v>
      </c>
      <c r="BX30" s="49">
        <v>0</v>
      </c>
      <c r="BY30" s="49">
        <v>0</v>
      </c>
      <c r="BZ30" s="49">
        <v>0</v>
      </c>
      <c r="CA30" s="49">
        <v>33.075000000000003</v>
      </c>
      <c r="CB30" s="49">
        <v>34.728750000000012</v>
      </c>
      <c r="CC30" s="49">
        <v>0</v>
      </c>
      <c r="CD30" s="49">
        <v>34.728750000000012</v>
      </c>
      <c r="CE30" s="49">
        <v>0</v>
      </c>
      <c r="CF30" s="49">
        <v>0</v>
      </c>
      <c r="CG30" s="49">
        <v>0</v>
      </c>
      <c r="CH30" s="50">
        <v>0</v>
      </c>
      <c r="CI30" s="49">
        <v>0</v>
      </c>
      <c r="CJ30" s="50">
        <v>0</v>
      </c>
      <c r="CK30" s="49">
        <v>0</v>
      </c>
      <c r="CL30" s="49">
        <v>0</v>
      </c>
      <c r="CM30" s="49">
        <v>0</v>
      </c>
      <c r="CN30" s="49">
        <v>34.728750000000012</v>
      </c>
      <c r="CO30" s="10"/>
      <c r="CP30" s="51" t="s">
        <v>265</v>
      </c>
    </row>
    <row r="31" spans="1:94" ht="70.349999999999994" customHeight="1" x14ac:dyDescent="0.25">
      <c r="A31" s="48" t="s">
        <v>482</v>
      </c>
      <c r="B31" s="48" t="s">
        <v>482</v>
      </c>
      <c r="C31" s="10" t="s">
        <v>113</v>
      </c>
      <c r="D31" s="10" t="s">
        <v>104</v>
      </c>
      <c r="E31" s="10" t="s">
        <v>483</v>
      </c>
      <c r="F31" s="10" t="s">
        <v>196</v>
      </c>
      <c r="G31" s="10" t="s">
        <v>107</v>
      </c>
      <c r="H31" s="10" t="s">
        <v>108</v>
      </c>
      <c r="I31" s="10" t="s">
        <v>484</v>
      </c>
      <c r="J31" s="10" t="s">
        <v>198</v>
      </c>
      <c r="K31" s="10" t="s">
        <v>111</v>
      </c>
      <c r="L31" s="10" t="s">
        <v>112</v>
      </c>
      <c r="M31" s="10" t="s">
        <v>444</v>
      </c>
      <c r="N31" s="10" t="s">
        <v>485</v>
      </c>
      <c r="O31" s="10" t="s">
        <v>115</v>
      </c>
      <c r="P31" s="10" t="s">
        <v>116</v>
      </c>
      <c r="Q31" s="10" t="s">
        <v>117</v>
      </c>
      <c r="R31" s="10" t="s">
        <v>118</v>
      </c>
      <c r="S31" s="10" t="s">
        <v>255</v>
      </c>
      <c r="T31" s="10" t="s">
        <v>256</v>
      </c>
      <c r="U31" s="10" t="s">
        <v>257</v>
      </c>
      <c r="V31" s="10" t="s">
        <v>258</v>
      </c>
      <c r="W31" s="10" t="s">
        <v>259</v>
      </c>
      <c r="X31" s="10" t="s">
        <v>149</v>
      </c>
      <c r="Y31" s="10" t="s">
        <v>125</v>
      </c>
      <c r="Z31" s="10" t="s">
        <v>126</v>
      </c>
      <c r="AA31" s="49">
        <v>100</v>
      </c>
      <c r="AB31" s="10" t="s">
        <v>127</v>
      </c>
      <c r="AC31" s="10" t="s">
        <v>128</v>
      </c>
      <c r="AD31" s="49">
        <v>100</v>
      </c>
      <c r="AE31" s="49">
        <v>0</v>
      </c>
      <c r="AF31" s="49">
        <v>0</v>
      </c>
      <c r="AG31" s="49">
        <v>0</v>
      </c>
      <c r="AH31" s="10" t="s">
        <v>5312</v>
      </c>
      <c r="AI31" s="10" t="s">
        <v>5313</v>
      </c>
      <c r="AJ31" s="10" t="s">
        <v>5314</v>
      </c>
      <c r="AK31" s="10"/>
      <c r="AL31" s="10"/>
      <c r="AM31" s="10" t="s">
        <v>5237</v>
      </c>
      <c r="AN31" s="10"/>
      <c r="AO31" s="49">
        <v>0</v>
      </c>
      <c r="AP31" s="49">
        <v>0</v>
      </c>
      <c r="AQ31" s="49">
        <v>0</v>
      </c>
      <c r="AR31" s="49">
        <v>0</v>
      </c>
      <c r="AS31" s="49">
        <v>0</v>
      </c>
      <c r="AT31" s="49">
        <v>0</v>
      </c>
      <c r="AU31" s="49">
        <v>0</v>
      </c>
      <c r="AV31" s="49">
        <v>0</v>
      </c>
      <c r="AW31" s="50">
        <v>0</v>
      </c>
      <c r="AX31" s="49">
        <v>0</v>
      </c>
      <c r="AY31" s="49">
        <v>0</v>
      </c>
      <c r="AZ31" s="49">
        <v>0</v>
      </c>
      <c r="BA31" s="49">
        <v>0</v>
      </c>
      <c r="BB31" s="49">
        <v>0</v>
      </c>
      <c r="BC31" s="49">
        <v>0</v>
      </c>
      <c r="BD31" s="49">
        <v>0</v>
      </c>
      <c r="BE31" s="49">
        <v>0</v>
      </c>
      <c r="BF31" s="49">
        <v>0</v>
      </c>
      <c r="BG31" s="49">
        <v>0</v>
      </c>
      <c r="BH31" s="49">
        <v>0</v>
      </c>
      <c r="BI31" s="49">
        <v>0</v>
      </c>
      <c r="BJ31" s="50">
        <v>0</v>
      </c>
      <c r="BK31" s="49">
        <v>0</v>
      </c>
      <c r="BL31" s="49">
        <v>0</v>
      </c>
      <c r="BM31" s="49">
        <v>0</v>
      </c>
      <c r="BN31" s="49">
        <v>0</v>
      </c>
      <c r="BO31" s="49">
        <v>0</v>
      </c>
      <c r="BP31" s="49">
        <v>0</v>
      </c>
      <c r="BQ31" s="49">
        <v>0</v>
      </c>
      <c r="BR31" s="49">
        <v>0</v>
      </c>
      <c r="BS31" s="49">
        <v>0</v>
      </c>
      <c r="BT31" s="49">
        <v>0</v>
      </c>
      <c r="BU31" s="50">
        <v>0</v>
      </c>
      <c r="BV31" s="49">
        <v>0</v>
      </c>
      <c r="BW31" s="50">
        <v>0</v>
      </c>
      <c r="BX31" s="49">
        <v>0</v>
      </c>
      <c r="BY31" s="49">
        <v>0</v>
      </c>
      <c r="BZ31" s="49">
        <v>0</v>
      </c>
      <c r="CA31" s="49">
        <v>0</v>
      </c>
      <c r="CB31" s="49">
        <v>0</v>
      </c>
      <c r="CC31" s="49">
        <v>0</v>
      </c>
      <c r="CD31" s="49">
        <v>0</v>
      </c>
      <c r="CE31" s="49">
        <v>0</v>
      </c>
      <c r="CF31" s="49">
        <v>0</v>
      </c>
      <c r="CG31" s="49">
        <v>0</v>
      </c>
      <c r="CH31" s="50">
        <v>0</v>
      </c>
      <c r="CI31" s="49">
        <v>0</v>
      </c>
      <c r="CJ31" s="50">
        <v>0</v>
      </c>
      <c r="CK31" s="49">
        <v>0</v>
      </c>
      <c r="CL31" s="49">
        <v>0</v>
      </c>
      <c r="CM31" s="49">
        <v>0</v>
      </c>
      <c r="CN31" s="49">
        <v>0</v>
      </c>
      <c r="CO31" s="10" t="s">
        <v>491</v>
      </c>
      <c r="CP31" s="51" t="s">
        <v>265</v>
      </c>
    </row>
    <row r="32" spans="1:94" ht="70.349999999999994" customHeight="1" x14ac:dyDescent="0.25">
      <c r="A32" s="48" t="s">
        <v>492</v>
      </c>
      <c r="B32" s="48" t="s">
        <v>492</v>
      </c>
      <c r="C32" s="10" t="s">
        <v>103</v>
      </c>
      <c r="D32" s="10" t="s">
        <v>104</v>
      </c>
      <c r="E32" s="10" t="s">
        <v>483</v>
      </c>
      <c r="F32" s="10" t="s">
        <v>196</v>
      </c>
      <c r="G32" s="10" t="s">
        <v>107</v>
      </c>
      <c r="H32" s="10" t="s">
        <v>108</v>
      </c>
      <c r="I32" s="10" t="s">
        <v>484</v>
      </c>
      <c r="J32" s="10" t="s">
        <v>198</v>
      </c>
      <c r="K32" s="10" t="s">
        <v>111</v>
      </c>
      <c r="L32" s="10" t="s">
        <v>112</v>
      </c>
      <c r="M32" s="10" t="s">
        <v>444</v>
      </c>
      <c r="N32" s="10" t="s">
        <v>485</v>
      </c>
      <c r="O32" s="10" t="s">
        <v>140</v>
      </c>
      <c r="P32" s="10" t="s">
        <v>141</v>
      </c>
      <c r="Q32" s="10" t="s">
        <v>142</v>
      </c>
      <c r="R32" s="10" t="s">
        <v>143</v>
      </c>
      <c r="S32" s="10" t="s">
        <v>405</v>
      </c>
      <c r="T32" s="10" t="s">
        <v>406</v>
      </c>
      <c r="U32" s="10" t="s">
        <v>407</v>
      </c>
      <c r="V32" s="10" t="s">
        <v>408</v>
      </c>
      <c r="W32" s="10" t="s">
        <v>409</v>
      </c>
      <c r="X32" s="10" t="s">
        <v>410</v>
      </c>
      <c r="Y32" s="10" t="s">
        <v>125</v>
      </c>
      <c r="Z32" s="10" t="s">
        <v>171</v>
      </c>
      <c r="AA32" s="49">
        <v>100</v>
      </c>
      <c r="AB32" s="10" t="s">
        <v>127</v>
      </c>
      <c r="AC32" s="10" t="s">
        <v>128</v>
      </c>
      <c r="AD32" s="49">
        <v>0</v>
      </c>
      <c r="AE32" s="49">
        <v>0</v>
      </c>
      <c r="AF32" s="49">
        <v>100</v>
      </c>
      <c r="AG32" s="49">
        <v>0</v>
      </c>
      <c r="AH32" s="10" t="s">
        <v>5315</v>
      </c>
      <c r="AI32" s="10" t="s">
        <v>5316</v>
      </c>
      <c r="AJ32" s="10" t="s">
        <v>5317</v>
      </c>
      <c r="AK32" s="10" t="s">
        <v>5318</v>
      </c>
      <c r="AL32" s="10"/>
      <c r="AM32" s="10" t="s">
        <v>5205</v>
      </c>
      <c r="AN32" s="10"/>
      <c r="AO32" s="49">
        <v>10</v>
      </c>
      <c r="AP32" s="49">
        <v>0</v>
      </c>
      <c r="AQ32" s="49">
        <v>10</v>
      </c>
      <c r="AR32" s="49">
        <v>0</v>
      </c>
      <c r="AS32" s="49">
        <v>0</v>
      </c>
      <c r="AT32" s="49">
        <v>0</v>
      </c>
      <c r="AU32" s="49">
        <v>0</v>
      </c>
      <c r="AV32" s="49">
        <v>0</v>
      </c>
      <c r="AW32" s="50">
        <v>0</v>
      </c>
      <c r="AX32" s="49">
        <v>0</v>
      </c>
      <c r="AY32" s="49">
        <v>0</v>
      </c>
      <c r="AZ32" s="49">
        <v>0</v>
      </c>
      <c r="BA32" s="49">
        <v>10</v>
      </c>
      <c r="BB32" s="49">
        <v>10.5</v>
      </c>
      <c r="BC32" s="49">
        <v>0</v>
      </c>
      <c r="BD32" s="49">
        <v>10.5</v>
      </c>
      <c r="BE32" s="49">
        <v>0</v>
      </c>
      <c r="BF32" s="49">
        <v>0</v>
      </c>
      <c r="BG32" s="49">
        <v>0</v>
      </c>
      <c r="BH32" s="49">
        <v>0</v>
      </c>
      <c r="BI32" s="49">
        <v>0</v>
      </c>
      <c r="BJ32" s="50">
        <v>0</v>
      </c>
      <c r="BK32" s="49">
        <v>0</v>
      </c>
      <c r="BL32" s="49">
        <v>0</v>
      </c>
      <c r="BM32" s="49">
        <v>0</v>
      </c>
      <c r="BN32" s="49">
        <v>10.5</v>
      </c>
      <c r="BO32" s="49">
        <v>11.025</v>
      </c>
      <c r="BP32" s="49">
        <v>0</v>
      </c>
      <c r="BQ32" s="49">
        <v>11.025</v>
      </c>
      <c r="BR32" s="49">
        <v>0</v>
      </c>
      <c r="BS32" s="49">
        <v>0</v>
      </c>
      <c r="BT32" s="49">
        <v>0</v>
      </c>
      <c r="BU32" s="50">
        <v>0</v>
      </c>
      <c r="BV32" s="49">
        <v>0</v>
      </c>
      <c r="BW32" s="50">
        <v>0</v>
      </c>
      <c r="BX32" s="49">
        <v>0</v>
      </c>
      <c r="BY32" s="49">
        <v>0</v>
      </c>
      <c r="BZ32" s="49">
        <v>0</v>
      </c>
      <c r="CA32" s="49">
        <v>11.025</v>
      </c>
      <c r="CB32" s="49">
        <v>11.57625</v>
      </c>
      <c r="CC32" s="49">
        <v>0</v>
      </c>
      <c r="CD32" s="49">
        <v>11.57625</v>
      </c>
      <c r="CE32" s="49">
        <v>0</v>
      </c>
      <c r="CF32" s="49">
        <v>0</v>
      </c>
      <c r="CG32" s="49">
        <v>0</v>
      </c>
      <c r="CH32" s="50">
        <v>0</v>
      </c>
      <c r="CI32" s="49">
        <v>0</v>
      </c>
      <c r="CJ32" s="50">
        <v>0</v>
      </c>
      <c r="CK32" s="49">
        <v>0</v>
      </c>
      <c r="CL32" s="49">
        <v>0</v>
      </c>
      <c r="CM32" s="49">
        <v>0</v>
      </c>
      <c r="CN32" s="49">
        <v>11.57625</v>
      </c>
      <c r="CO32" s="10" t="s">
        <v>497</v>
      </c>
      <c r="CP32" s="51" t="s">
        <v>498</v>
      </c>
    </row>
    <row r="33" spans="1:94" ht="70.349999999999994" customHeight="1" x14ac:dyDescent="0.25">
      <c r="A33" s="48" t="s">
        <v>499</v>
      </c>
      <c r="B33" s="48" t="s">
        <v>499</v>
      </c>
      <c r="C33" s="10" t="s">
        <v>139</v>
      </c>
      <c r="D33" s="10" t="s">
        <v>104</v>
      </c>
      <c r="E33" s="10" t="s">
        <v>483</v>
      </c>
      <c r="F33" s="10" t="s">
        <v>196</v>
      </c>
      <c r="G33" s="10" t="s">
        <v>107</v>
      </c>
      <c r="H33" s="10" t="s">
        <v>108</v>
      </c>
      <c r="I33" s="10" t="s">
        <v>484</v>
      </c>
      <c r="J33" s="10" t="s">
        <v>198</v>
      </c>
      <c r="K33" s="10" t="s">
        <v>111</v>
      </c>
      <c r="L33" s="10" t="s">
        <v>112</v>
      </c>
      <c r="M33" s="10" t="s">
        <v>444</v>
      </c>
      <c r="N33" s="10" t="s">
        <v>485</v>
      </c>
      <c r="O33" s="10" t="s">
        <v>140</v>
      </c>
      <c r="P33" s="10" t="s">
        <v>141</v>
      </c>
      <c r="Q33" s="10" t="s">
        <v>142</v>
      </c>
      <c r="R33" s="10" t="s">
        <v>143</v>
      </c>
      <c r="S33" s="10" t="s">
        <v>223</v>
      </c>
      <c r="T33" s="10" t="s">
        <v>224</v>
      </c>
      <c r="U33" s="10" t="s">
        <v>225</v>
      </c>
      <c r="V33" s="10" t="s">
        <v>226</v>
      </c>
      <c r="W33" s="10" t="s">
        <v>227</v>
      </c>
      <c r="X33" s="10" t="s">
        <v>228</v>
      </c>
      <c r="Y33" s="10" t="s">
        <v>125</v>
      </c>
      <c r="Z33" s="10" t="s">
        <v>171</v>
      </c>
      <c r="AA33" s="49">
        <v>27</v>
      </c>
      <c r="AB33" s="10" t="s">
        <v>127</v>
      </c>
      <c r="AC33" s="10" t="s">
        <v>128</v>
      </c>
      <c r="AD33" s="49">
        <v>13</v>
      </c>
      <c r="AE33" s="49">
        <v>3</v>
      </c>
      <c r="AF33" s="49">
        <v>5</v>
      </c>
      <c r="AG33" s="49">
        <v>6</v>
      </c>
      <c r="AH33" s="10" t="s">
        <v>5319</v>
      </c>
      <c r="AI33" s="10" t="s">
        <v>5320</v>
      </c>
      <c r="AJ33" s="10" t="s">
        <v>5321</v>
      </c>
      <c r="AK33" s="10" t="s">
        <v>5300</v>
      </c>
      <c r="AL33" s="10" t="s">
        <v>5300</v>
      </c>
      <c r="AM33" s="10" t="s">
        <v>5205</v>
      </c>
      <c r="AN33" s="10" t="s">
        <v>5322</v>
      </c>
      <c r="AO33" s="49">
        <v>42</v>
      </c>
      <c r="AP33" s="49">
        <v>0</v>
      </c>
      <c r="AQ33" s="49">
        <v>42</v>
      </c>
      <c r="AR33" s="49">
        <v>0</v>
      </c>
      <c r="AS33" s="49">
        <v>0</v>
      </c>
      <c r="AT33" s="49">
        <v>0</v>
      </c>
      <c r="AU33" s="49">
        <v>0</v>
      </c>
      <c r="AV33" s="49">
        <v>0</v>
      </c>
      <c r="AW33" s="50">
        <v>0</v>
      </c>
      <c r="AX33" s="49">
        <v>0</v>
      </c>
      <c r="AY33" s="49">
        <v>0</v>
      </c>
      <c r="AZ33" s="49">
        <v>0</v>
      </c>
      <c r="BA33" s="49">
        <v>42</v>
      </c>
      <c r="BB33" s="49">
        <v>44.1</v>
      </c>
      <c r="BC33" s="49">
        <v>0</v>
      </c>
      <c r="BD33" s="49">
        <v>44.1</v>
      </c>
      <c r="BE33" s="49">
        <v>0</v>
      </c>
      <c r="BF33" s="49">
        <v>0</v>
      </c>
      <c r="BG33" s="49">
        <v>0</v>
      </c>
      <c r="BH33" s="49">
        <v>0</v>
      </c>
      <c r="BI33" s="49">
        <v>0</v>
      </c>
      <c r="BJ33" s="50">
        <v>0</v>
      </c>
      <c r="BK33" s="49">
        <v>0</v>
      </c>
      <c r="BL33" s="49">
        <v>0</v>
      </c>
      <c r="BM33" s="49">
        <v>0</v>
      </c>
      <c r="BN33" s="49">
        <v>44.1</v>
      </c>
      <c r="BO33" s="49">
        <v>46.305000000000007</v>
      </c>
      <c r="BP33" s="49">
        <v>0</v>
      </c>
      <c r="BQ33" s="49">
        <v>46.305000000000007</v>
      </c>
      <c r="BR33" s="49">
        <v>0</v>
      </c>
      <c r="BS33" s="49">
        <v>0</v>
      </c>
      <c r="BT33" s="49">
        <v>0</v>
      </c>
      <c r="BU33" s="50">
        <v>0</v>
      </c>
      <c r="BV33" s="49">
        <v>0</v>
      </c>
      <c r="BW33" s="50">
        <v>0</v>
      </c>
      <c r="BX33" s="49">
        <v>0</v>
      </c>
      <c r="BY33" s="49">
        <v>0</v>
      </c>
      <c r="BZ33" s="49">
        <v>0</v>
      </c>
      <c r="CA33" s="49">
        <v>46.305000000000007</v>
      </c>
      <c r="CB33" s="49">
        <v>48.620250000000013</v>
      </c>
      <c r="CC33" s="49">
        <v>0</v>
      </c>
      <c r="CD33" s="49">
        <v>48.620250000000013</v>
      </c>
      <c r="CE33" s="49">
        <v>0</v>
      </c>
      <c r="CF33" s="49">
        <v>0</v>
      </c>
      <c r="CG33" s="49">
        <v>0</v>
      </c>
      <c r="CH33" s="50">
        <v>0</v>
      </c>
      <c r="CI33" s="49">
        <v>0</v>
      </c>
      <c r="CJ33" s="50">
        <v>0</v>
      </c>
      <c r="CK33" s="49">
        <v>0</v>
      </c>
      <c r="CL33" s="49">
        <v>0</v>
      </c>
      <c r="CM33" s="49">
        <v>0</v>
      </c>
      <c r="CN33" s="49">
        <v>48.620250000000013</v>
      </c>
      <c r="CO33" s="10"/>
      <c r="CP33" s="51" t="s">
        <v>505</v>
      </c>
    </row>
    <row r="34" spans="1:94" ht="70.349999999999994" customHeight="1" x14ac:dyDescent="0.25">
      <c r="A34" s="48" t="s">
        <v>506</v>
      </c>
      <c r="B34" s="48" t="s">
        <v>506</v>
      </c>
      <c r="C34" s="10" t="s">
        <v>179</v>
      </c>
      <c r="D34" s="10" t="s">
        <v>104</v>
      </c>
      <c r="E34" s="10" t="s">
        <v>483</v>
      </c>
      <c r="F34" s="10" t="s">
        <v>196</v>
      </c>
      <c r="G34" s="10" t="s">
        <v>107</v>
      </c>
      <c r="H34" s="10" t="s">
        <v>108</v>
      </c>
      <c r="I34" s="10" t="s">
        <v>484</v>
      </c>
      <c r="J34" s="10" t="s">
        <v>198</v>
      </c>
      <c r="K34" s="10" t="s">
        <v>111</v>
      </c>
      <c r="L34" s="10" t="s">
        <v>112</v>
      </c>
      <c r="M34" s="10" t="s">
        <v>444</v>
      </c>
      <c r="N34" s="10" t="s">
        <v>485</v>
      </c>
      <c r="O34" s="10" t="s">
        <v>115</v>
      </c>
      <c r="P34" s="10" t="s">
        <v>116</v>
      </c>
      <c r="Q34" s="10" t="s">
        <v>507</v>
      </c>
      <c r="R34" s="10" t="s">
        <v>508</v>
      </c>
      <c r="S34" s="10" t="s">
        <v>509</v>
      </c>
      <c r="T34" s="10" t="s">
        <v>510</v>
      </c>
      <c r="U34" s="10" t="s">
        <v>511</v>
      </c>
      <c r="V34" s="10" t="s">
        <v>512</v>
      </c>
      <c r="W34" s="10" t="s">
        <v>513</v>
      </c>
      <c r="X34" s="10" t="s">
        <v>514</v>
      </c>
      <c r="Y34" s="10" t="s">
        <v>125</v>
      </c>
      <c r="Z34" s="10" t="s">
        <v>171</v>
      </c>
      <c r="AA34" s="49">
        <v>150</v>
      </c>
      <c r="AB34" s="10" t="s">
        <v>127</v>
      </c>
      <c r="AC34" s="10" t="s">
        <v>128</v>
      </c>
      <c r="AD34" s="49">
        <v>150</v>
      </c>
      <c r="AE34" s="49">
        <v>0</v>
      </c>
      <c r="AF34" s="49">
        <v>0</v>
      </c>
      <c r="AG34" s="49">
        <v>0</v>
      </c>
      <c r="AH34" s="10" t="s">
        <v>5323</v>
      </c>
      <c r="AI34" s="10" t="s">
        <v>5324</v>
      </c>
      <c r="AJ34" s="10"/>
      <c r="AK34" s="10" t="s">
        <v>5325</v>
      </c>
      <c r="AL34" s="10" t="s">
        <v>5326</v>
      </c>
      <c r="AM34" s="10" t="s">
        <v>5205</v>
      </c>
      <c r="AN34" s="10" t="s">
        <v>5327</v>
      </c>
      <c r="AO34" s="49">
        <v>200</v>
      </c>
      <c r="AP34" s="49">
        <v>0</v>
      </c>
      <c r="AQ34" s="49">
        <v>200</v>
      </c>
      <c r="AR34" s="49">
        <v>0</v>
      </c>
      <c r="AS34" s="49">
        <v>0</v>
      </c>
      <c r="AT34" s="49">
        <v>0</v>
      </c>
      <c r="AU34" s="49">
        <v>0</v>
      </c>
      <c r="AV34" s="49">
        <v>0</v>
      </c>
      <c r="AW34" s="50">
        <v>0</v>
      </c>
      <c r="AX34" s="49">
        <v>0</v>
      </c>
      <c r="AY34" s="49">
        <v>0</v>
      </c>
      <c r="AZ34" s="49">
        <v>0</v>
      </c>
      <c r="BA34" s="49">
        <v>200</v>
      </c>
      <c r="BB34" s="49">
        <v>210</v>
      </c>
      <c r="BC34" s="49">
        <v>0</v>
      </c>
      <c r="BD34" s="49">
        <v>210</v>
      </c>
      <c r="BE34" s="49">
        <v>0</v>
      </c>
      <c r="BF34" s="49">
        <v>0</v>
      </c>
      <c r="BG34" s="49">
        <v>0</v>
      </c>
      <c r="BH34" s="49">
        <v>0</v>
      </c>
      <c r="BI34" s="49">
        <v>0</v>
      </c>
      <c r="BJ34" s="50">
        <v>0</v>
      </c>
      <c r="BK34" s="49">
        <v>0</v>
      </c>
      <c r="BL34" s="49">
        <v>0</v>
      </c>
      <c r="BM34" s="49">
        <v>0</v>
      </c>
      <c r="BN34" s="49">
        <v>210</v>
      </c>
      <c r="BO34" s="49">
        <v>220.5</v>
      </c>
      <c r="BP34" s="49">
        <v>0</v>
      </c>
      <c r="BQ34" s="49">
        <v>220.5</v>
      </c>
      <c r="BR34" s="49">
        <v>0</v>
      </c>
      <c r="BS34" s="49">
        <v>0</v>
      </c>
      <c r="BT34" s="49">
        <v>0</v>
      </c>
      <c r="BU34" s="50">
        <v>0</v>
      </c>
      <c r="BV34" s="49">
        <v>0</v>
      </c>
      <c r="BW34" s="50">
        <v>0</v>
      </c>
      <c r="BX34" s="49">
        <v>0</v>
      </c>
      <c r="BY34" s="49">
        <v>0</v>
      </c>
      <c r="BZ34" s="49">
        <v>0</v>
      </c>
      <c r="CA34" s="49">
        <v>220.5</v>
      </c>
      <c r="CB34" s="49">
        <v>231.52500000000001</v>
      </c>
      <c r="CC34" s="49">
        <v>0</v>
      </c>
      <c r="CD34" s="49">
        <v>231.52500000000001</v>
      </c>
      <c r="CE34" s="49">
        <v>0</v>
      </c>
      <c r="CF34" s="49">
        <v>0</v>
      </c>
      <c r="CG34" s="49">
        <v>0</v>
      </c>
      <c r="CH34" s="50">
        <v>0</v>
      </c>
      <c r="CI34" s="49">
        <v>0</v>
      </c>
      <c r="CJ34" s="50">
        <v>0</v>
      </c>
      <c r="CK34" s="49">
        <v>0</v>
      </c>
      <c r="CL34" s="49">
        <v>0</v>
      </c>
      <c r="CM34" s="49">
        <v>0</v>
      </c>
      <c r="CN34" s="49">
        <v>231.52500000000001</v>
      </c>
      <c r="CO34" s="10" t="s">
        <v>519</v>
      </c>
      <c r="CP34" s="51" t="s">
        <v>520</v>
      </c>
    </row>
    <row r="35" spans="1:94" ht="70.349999999999994" customHeight="1" x14ac:dyDescent="0.25">
      <c r="A35" s="48" t="s">
        <v>521</v>
      </c>
      <c r="B35" s="48" t="s">
        <v>521</v>
      </c>
      <c r="C35" s="10" t="s">
        <v>113</v>
      </c>
      <c r="D35" s="10" t="s">
        <v>104</v>
      </c>
      <c r="E35" s="10" t="s">
        <v>522</v>
      </c>
      <c r="F35" s="10" t="s">
        <v>196</v>
      </c>
      <c r="G35" s="10" t="s">
        <v>126</v>
      </c>
      <c r="H35" s="10" t="s">
        <v>108</v>
      </c>
      <c r="I35" s="10" t="s">
        <v>523</v>
      </c>
      <c r="J35" s="10" t="s">
        <v>113</v>
      </c>
      <c r="K35" s="10" t="s">
        <v>111</v>
      </c>
      <c r="L35" s="10" t="s">
        <v>112</v>
      </c>
      <c r="M35" s="10" t="s">
        <v>463</v>
      </c>
      <c r="N35" s="10" t="s">
        <v>524</v>
      </c>
      <c r="O35" s="10" t="s">
        <v>115</v>
      </c>
      <c r="P35" s="10" t="s">
        <v>116</v>
      </c>
      <c r="Q35" s="10" t="s">
        <v>117</v>
      </c>
      <c r="R35" s="10" t="s">
        <v>118</v>
      </c>
      <c r="S35" s="10" t="s">
        <v>525</v>
      </c>
      <c r="T35" s="10" t="s">
        <v>526</v>
      </c>
      <c r="U35" s="10" t="s">
        <v>527</v>
      </c>
      <c r="V35" s="10" t="s">
        <v>528</v>
      </c>
      <c r="W35" s="10" t="s">
        <v>529</v>
      </c>
      <c r="X35" s="10" t="s">
        <v>530</v>
      </c>
      <c r="Y35" s="10" t="s">
        <v>247</v>
      </c>
      <c r="Z35" s="10" t="s">
        <v>531</v>
      </c>
      <c r="AA35" s="49">
        <v>1</v>
      </c>
      <c r="AB35" s="10" t="s">
        <v>127</v>
      </c>
      <c r="AC35" s="10" t="s">
        <v>128</v>
      </c>
      <c r="AD35" s="49">
        <v>0</v>
      </c>
      <c r="AE35" s="49">
        <v>0</v>
      </c>
      <c r="AF35" s="49">
        <v>0</v>
      </c>
      <c r="AG35" s="49">
        <v>1</v>
      </c>
      <c r="AH35" s="10"/>
      <c r="AI35" s="10"/>
      <c r="AJ35" s="10"/>
      <c r="AK35" s="10"/>
      <c r="AL35" s="10"/>
      <c r="AM35" s="10" t="s">
        <v>5205</v>
      </c>
      <c r="AN35" s="10"/>
      <c r="AO35" s="49">
        <v>30</v>
      </c>
      <c r="AP35" s="49">
        <v>0</v>
      </c>
      <c r="AQ35" s="49">
        <v>30</v>
      </c>
      <c r="AR35" s="49">
        <v>0</v>
      </c>
      <c r="AS35" s="49">
        <v>0</v>
      </c>
      <c r="AT35" s="49">
        <v>0</v>
      </c>
      <c r="AU35" s="49">
        <v>0</v>
      </c>
      <c r="AV35" s="49">
        <v>0</v>
      </c>
      <c r="AW35" s="50">
        <v>0</v>
      </c>
      <c r="AX35" s="49">
        <v>0</v>
      </c>
      <c r="AY35" s="49">
        <v>0</v>
      </c>
      <c r="AZ35" s="49">
        <v>0</v>
      </c>
      <c r="BA35" s="49">
        <v>30</v>
      </c>
      <c r="BB35" s="49">
        <v>31.5</v>
      </c>
      <c r="BC35" s="49">
        <v>0</v>
      </c>
      <c r="BD35" s="49">
        <v>31.5</v>
      </c>
      <c r="BE35" s="49">
        <v>0</v>
      </c>
      <c r="BF35" s="49">
        <v>0</v>
      </c>
      <c r="BG35" s="49">
        <v>0</v>
      </c>
      <c r="BH35" s="49">
        <v>0</v>
      </c>
      <c r="BI35" s="49">
        <v>0</v>
      </c>
      <c r="BJ35" s="50">
        <v>0</v>
      </c>
      <c r="BK35" s="49">
        <v>0</v>
      </c>
      <c r="BL35" s="49">
        <v>0</v>
      </c>
      <c r="BM35" s="49">
        <v>0</v>
      </c>
      <c r="BN35" s="49">
        <v>31.5</v>
      </c>
      <c r="BO35" s="49">
        <v>33.075000000000003</v>
      </c>
      <c r="BP35" s="49">
        <v>0</v>
      </c>
      <c r="BQ35" s="49">
        <v>33.075000000000003</v>
      </c>
      <c r="BR35" s="49">
        <v>0</v>
      </c>
      <c r="BS35" s="49">
        <v>0</v>
      </c>
      <c r="BT35" s="49">
        <v>0</v>
      </c>
      <c r="BU35" s="50">
        <v>0</v>
      </c>
      <c r="BV35" s="49">
        <v>0</v>
      </c>
      <c r="BW35" s="50">
        <v>0</v>
      </c>
      <c r="BX35" s="49">
        <v>0</v>
      </c>
      <c r="BY35" s="49">
        <v>0</v>
      </c>
      <c r="BZ35" s="49">
        <v>0</v>
      </c>
      <c r="CA35" s="49">
        <v>33.075000000000003</v>
      </c>
      <c r="CB35" s="49">
        <v>34.728750000000012</v>
      </c>
      <c r="CC35" s="49">
        <v>0</v>
      </c>
      <c r="CD35" s="49">
        <v>34.728750000000012</v>
      </c>
      <c r="CE35" s="49">
        <v>0</v>
      </c>
      <c r="CF35" s="49">
        <v>0</v>
      </c>
      <c r="CG35" s="49">
        <v>0</v>
      </c>
      <c r="CH35" s="50">
        <v>0</v>
      </c>
      <c r="CI35" s="49">
        <v>0</v>
      </c>
      <c r="CJ35" s="50">
        <v>0</v>
      </c>
      <c r="CK35" s="49">
        <v>0</v>
      </c>
      <c r="CL35" s="49">
        <v>0</v>
      </c>
      <c r="CM35" s="49">
        <v>0</v>
      </c>
      <c r="CN35" s="49">
        <v>34.728750000000012</v>
      </c>
      <c r="CO35" s="10"/>
      <c r="CP35" s="51" t="s">
        <v>532</v>
      </c>
    </row>
    <row r="36" spans="1:94" ht="70.349999999999994" customHeight="1" x14ac:dyDescent="0.25">
      <c r="A36" s="48" t="s">
        <v>533</v>
      </c>
      <c r="B36" s="48" t="s">
        <v>533</v>
      </c>
      <c r="C36" s="10" t="s">
        <v>103</v>
      </c>
      <c r="D36" s="10" t="s">
        <v>104</v>
      </c>
      <c r="E36" s="10" t="s">
        <v>522</v>
      </c>
      <c r="F36" s="10" t="s">
        <v>196</v>
      </c>
      <c r="G36" s="10" t="s">
        <v>126</v>
      </c>
      <c r="H36" s="10" t="s">
        <v>108</v>
      </c>
      <c r="I36" s="10" t="s">
        <v>523</v>
      </c>
      <c r="J36" s="10" t="s">
        <v>113</v>
      </c>
      <c r="K36" s="10" t="s">
        <v>111</v>
      </c>
      <c r="L36" s="10" t="s">
        <v>112</v>
      </c>
      <c r="M36" s="10" t="s">
        <v>463</v>
      </c>
      <c r="N36" s="10" t="s">
        <v>524</v>
      </c>
      <c r="O36" s="10" t="s">
        <v>115</v>
      </c>
      <c r="P36" s="10" t="s">
        <v>116</v>
      </c>
      <c r="Q36" s="10" t="s">
        <v>303</v>
      </c>
      <c r="R36" s="10" t="s">
        <v>304</v>
      </c>
      <c r="S36" s="10" t="s">
        <v>534</v>
      </c>
      <c r="T36" s="10" t="s">
        <v>535</v>
      </c>
      <c r="U36" s="10" t="s">
        <v>534</v>
      </c>
      <c r="V36" s="10" t="s">
        <v>536</v>
      </c>
      <c r="W36" s="10" t="s">
        <v>537</v>
      </c>
      <c r="X36" s="10" t="s">
        <v>336</v>
      </c>
      <c r="Y36" s="10" t="s">
        <v>125</v>
      </c>
      <c r="Z36" s="10" t="s">
        <v>531</v>
      </c>
      <c r="AA36" s="49">
        <v>1</v>
      </c>
      <c r="AB36" s="10" t="s">
        <v>127</v>
      </c>
      <c r="AC36" s="10" t="s">
        <v>128</v>
      </c>
      <c r="AD36" s="49">
        <v>0</v>
      </c>
      <c r="AE36" s="49">
        <v>0</v>
      </c>
      <c r="AF36" s="49">
        <v>0</v>
      </c>
      <c r="AG36" s="49">
        <v>1</v>
      </c>
      <c r="AH36" s="10"/>
      <c r="AI36" s="10"/>
      <c r="AJ36" s="10"/>
      <c r="AK36" s="10"/>
      <c r="AL36" s="10"/>
      <c r="AM36" s="10" t="s">
        <v>5205</v>
      </c>
      <c r="AN36" s="10"/>
      <c r="AO36" s="49">
        <v>0</v>
      </c>
      <c r="AP36" s="49">
        <v>0</v>
      </c>
      <c r="AQ36" s="49">
        <v>0</v>
      </c>
      <c r="AR36" s="49">
        <v>0</v>
      </c>
      <c r="AS36" s="49">
        <v>0</v>
      </c>
      <c r="AT36" s="49">
        <v>0</v>
      </c>
      <c r="AU36" s="49">
        <v>0</v>
      </c>
      <c r="AV36" s="49">
        <v>0</v>
      </c>
      <c r="AW36" s="50">
        <v>0</v>
      </c>
      <c r="AX36" s="49">
        <v>0</v>
      </c>
      <c r="AY36" s="49">
        <v>0</v>
      </c>
      <c r="AZ36" s="49">
        <v>0</v>
      </c>
      <c r="BA36" s="49">
        <v>0</v>
      </c>
      <c r="BB36" s="49">
        <v>0</v>
      </c>
      <c r="BC36" s="49">
        <v>0</v>
      </c>
      <c r="BD36" s="49">
        <v>0</v>
      </c>
      <c r="BE36" s="49">
        <v>0</v>
      </c>
      <c r="BF36" s="49">
        <v>0</v>
      </c>
      <c r="BG36" s="49">
        <v>0</v>
      </c>
      <c r="BH36" s="49">
        <v>0</v>
      </c>
      <c r="BI36" s="49">
        <v>0</v>
      </c>
      <c r="BJ36" s="50">
        <v>0</v>
      </c>
      <c r="BK36" s="49">
        <v>0</v>
      </c>
      <c r="BL36" s="49">
        <v>3000</v>
      </c>
      <c r="BM36" s="49">
        <v>3000</v>
      </c>
      <c r="BN36" s="49">
        <v>3000</v>
      </c>
      <c r="BO36" s="49">
        <v>0</v>
      </c>
      <c r="BP36" s="49">
        <v>0</v>
      </c>
      <c r="BQ36" s="49">
        <v>0</v>
      </c>
      <c r="BR36" s="49">
        <v>0</v>
      </c>
      <c r="BS36" s="49">
        <v>0</v>
      </c>
      <c r="BT36" s="49">
        <v>0</v>
      </c>
      <c r="BU36" s="50">
        <v>0</v>
      </c>
      <c r="BV36" s="49">
        <v>0</v>
      </c>
      <c r="BW36" s="50">
        <v>0</v>
      </c>
      <c r="BX36" s="49">
        <v>0</v>
      </c>
      <c r="BY36" s="49">
        <v>0</v>
      </c>
      <c r="BZ36" s="49">
        <v>0</v>
      </c>
      <c r="CA36" s="49">
        <v>0</v>
      </c>
      <c r="CB36" s="49">
        <v>0</v>
      </c>
      <c r="CC36" s="49">
        <v>0</v>
      </c>
      <c r="CD36" s="49">
        <v>0</v>
      </c>
      <c r="CE36" s="49">
        <v>0</v>
      </c>
      <c r="CF36" s="49">
        <v>0</v>
      </c>
      <c r="CG36" s="49">
        <v>0</v>
      </c>
      <c r="CH36" s="50">
        <v>0</v>
      </c>
      <c r="CI36" s="49">
        <v>0</v>
      </c>
      <c r="CJ36" s="50">
        <v>0</v>
      </c>
      <c r="CK36" s="49">
        <v>0</v>
      </c>
      <c r="CL36" s="49">
        <v>0</v>
      </c>
      <c r="CM36" s="49">
        <v>0</v>
      </c>
      <c r="CN36" s="49">
        <v>0</v>
      </c>
      <c r="CO36" s="10"/>
      <c r="CP36" s="51" t="s">
        <v>538</v>
      </c>
    </row>
    <row r="37" spans="1:94" ht="70.349999999999994" customHeight="1" x14ac:dyDescent="0.25">
      <c r="A37" s="48" t="s">
        <v>539</v>
      </c>
      <c r="B37" s="48" t="s">
        <v>539</v>
      </c>
      <c r="C37" s="10" t="s">
        <v>139</v>
      </c>
      <c r="D37" s="10" t="s">
        <v>104</v>
      </c>
      <c r="E37" s="10" t="s">
        <v>522</v>
      </c>
      <c r="F37" s="10" t="s">
        <v>196</v>
      </c>
      <c r="G37" s="10" t="s">
        <v>126</v>
      </c>
      <c r="H37" s="10" t="s">
        <v>108</v>
      </c>
      <c r="I37" s="10" t="s">
        <v>523</v>
      </c>
      <c r="J37" s="10" t="s">
        <v>113</v>
      </c>
      <c r="K37" s="10" t="s">
        <v>111</v>
      </c>
      <c r="L37" s="10" t="s">
        <v>112</v>
      </c>
      <c r="M37" s="10" t="s">
        <v>463</v>
      </c>
      <c r="N37" s="10" t="s">
        <v>524</v>
      </c>
      <c r="O37" s="10" t="s">
        <v>115</v>
      </c>
      <c r="P37" s="10" t="s">
        <v>116</v>
      </c>
      <c r="Q37" s="10" t="s">
        <v>303</v>
      </c>
      <c r="R37" s="10" t="s">
        <v>304</v>
      </c>
      <c r="S37" s="10" t="s">
        <v>540</v>
      </c>
      <c r="T37" s="10" t="s">
        <v>541</v>
      </c>
      <c r="U37" s="10" t="s">
        <v>542</v>
      </c>
      <c r="V37" s="10" t="s">
        <v>543</v>
      </c>
      <c r="W37" s="10" t="s">
        <v>544</v>
      </c>
      <c r="X37" s="10" t="s">
        <v>149</v>
      </c>
      <c r="Y37" s="10" t="s">
        <v>125</v>
      </c>
      <c r="Z37" s="10" t="s">
        <v>531</v>
      </c>
      <c r="AA37" s="49">
        <v>20</v>
      </c>
      <c r="AB37" s="10" t="s">
        <v>127</v>
      </c>
      <c r="AC37" s="10" t="s">
        <v>128</v>
      </c>
      <c r="AD37" s="49">
        <v>0</v>
      </c>
      <c r="AE37" s="49">
        <v>0</v>
      </c>
      <c r="AF37" s="49">
        <v>0</v>
      </c>
      <c r="AG37" s="49">
        <v>20</v>
      </c>
      <c r="AH37" s="10"/>
      <c r="AI37" s="10"/>
      <c r="AJ37" s="10"/>
      <c r="AK37" s="10"/>
      <c r="AL37" s="10"/>
      <c r="AM37" s="10" t="s">
        <v>5205</v>
      </c>
      <c r="AN37" s="10"/>
      <c r="AO37" s="49">
        <v>120</v>
      </c>
      <c r="AP37" s="49">
        <v>0</v>
      </c>
      <c r="AQ37" s="49">
        <v>120</v>
      </c>
      <c r="AR37" s="49">
        <v>0</v>
      </c>
      <c r="AS37" s="49">
        <v>0</v>
      </c>
      <c r="AT37" s="49">
        <v>0</v>
      </c>
      <c r="AU37" s="49">
        <v>0</v>
      </c>
      <c r="AV37" s="49">
        <v>0</v>
      </c>
      <c r="AW37" s="50">
        <v>0</v>
      </c>
      <c r="AX37" s="49">
        <v>0</v>
      </c>
      <c r="AY37" s="49">
        <v>0</v>
      </c>
      <c r="AZ37" s="49">
        <v>0</v>
      </c>
      <c r="BA37" s="49">
        <v>120</v>
      </c>
      <c r="BB37" s="49">
        <v>126</v>
      </c>
      <c r="BC37" s="49">
        <v>0</v>
      </c>
      <c r="BD37" s="49">
        <v>126</v>
      </c>
      <c r="BE37" s="49">
        <v>0</v>
      </c>
      <c r="BF37" s="49">
        <v>0</v>
      </c>
      <c r="BG37" s="49">
        <v>0</v>
      </c>
      <c r="BH37" s="49">
        <v>0</v>
      </c>
      <c r="BI37" s="49">
        <v>0</v>
      </c>
      <c r="BJ37" s="50">
        <v>0</v>
      </c>
      <c r="BK37" s="49">
        <v>0</v>
      </c>
      <c r="BL37" s="49">
        <v>0</v>
      </c>
      <c r="BM37" s="49">
        <v>0</v>
      </c>
      <c r="BN37" s="49">
        <v>126</v>
      </c>
      <c r="BO37" s="49">
        <v>132.30000000000001</v>
      </c>
      <c r="BP37" s="49">
        <v>0</v>
      </c>
      <c r="BQ37" s="49">
        <v>132.30000000000001</v>
      </c>
      <c r="BR37" s="49">
        <v>0</v>
      </c>
      <c r="BS37" s="49">
        <v>0</v>
      </c>
      <c r="BT37" s="49">
        <v>0</v>
      </c>
      <c r="BU37" s="50">
        <v>0</v>
      </c>
      <c r="BV37" s="49">
        <v>0</v>
      </c>
      <c r="BW37" s="50">
        <v>0</v>
      </c>
      <c r="BX37" s="49">
        <v>0</v>
      </c>
      <c r="BY37" s="49">
        <v>0</v>
      </c>
      <c r="BZ37" s="49">
        <v>0</v>
      </c>
      <c r="CA37" s="49">
        <v>132.30000000000001</v>
      </c>
      <c r="CB37" s="49">
        <v>138.91499999999999</v>
      </c>
      <c r="CC37" s="49">
        <v>0</v>
      </c>
      <c r="CD37" s="49">
        <v>138.91499999999999</v>
      </c>
      <c r="CE37" s="49">
        <v>0</v>
      </c>
      <c r="CF37" s="49">
        <v>0</v>
      </c>
      <c r="CG37" s="49">
        <v>0</v>
      </c>
      <c r="CH37" s="50">
        <v>0</v>
      </c>
      <c r="CI37" s="49">
        <v>0</v>
      </c>
      <c r="CJ37" s="50">
        <v>0</v>
      </c>
      <c r="CK37" s="49">
        <v>0</v>
      </c>
      <c r="CL37" s="49">
        <v>0</v>
      </c>
      <c r="CM37" s="49">
        <v>0</v>
      </c>
      <c r="CN37" s="49">
        <v>138.91499999999999</v>
      </c>
      <c r="CO37" s="10" t="s">
        <v>546</v>
      </c>
      <c r="CP37" s="51" t="s">
        <v>547</v>
      </c>
    </row>
    <row r="38" spans="1:94" ht="70.349999999999994" customHeight="1" x14ac:dyDescent="0.25">
      <c r="A38" s="48" t="s">
        <v>548</v>
      </c>
      <c r="B38" s="48" t="s">
        <v>548</v>
      </c>
      <c r="C38" s="10" t="s">
        <v>113</v>
      </c>
      <c r="D38" s="10" t="s">
        <v>104</v>
      </c>
      <c r="E38" s="10" t="s">
        <v>549</v>
      </c>
      <c r="F38" s="10" t="s">
        <v>550</v>
      </c>
      <c r="G38" s="10" t="s">
        <v>551</v>
      </c>
      <c r="H38" s="10" t="s">
        <v>552</v>
      </c>
      <c r="I38" s="10" t="s">
        <v>553</v>
      </c>
      <c r="J38" s="10" t="s">
        <v>554</v>
      </c>
      <c r="K38" s="10" t="s">
        <v>555</v>
      </c>
      <c r="L38" s="10" t="s">
        <v>556</v>
      </c>
      <c r="M38" s="10" t="s">
        <v>478</v>
      </c>
      <c r="N38" s="10" t="s">
        <v>557</v>
      </c>
      <c r="O38" s="10" t="s">
        <v>556</v>
      </c>
      <c r="P38" s="10" t="s">
        <v>558</v>
      </c>
      <c r="Q38" s="10" t="s">
        <v>559</v>
      </c>
      <c r="R38" s="10" t="s">
        <v>560</v>
      </c>
      <c r="S38" s="10" t="s">
        <v>561</v>
      </c>
      <c r="T38" s="10" t="s">
        <v>562</v>
      </c>
      <c r="U38" s="10" t="s">
        <v>563</v>
      </c>
      <c r="V38" s="10" t="s">
        <v>564</v>
      </c>
      <c r="W38" s="10" t="s">
        <v>565</v>
      </c>
      <c r="X38" s="10" t="s">
        <v>530</v>
      </c>
      <c r="Y38" s="10" t="s">
        <v>247</v>
      </c>
      <c r="Z38" s="10" t="s">
        <v>126</v>
      </c>
      <c r="AA38" s="49">
        <v>1</v>
      </c>
      <c r="AB38" s="10" t="s">
        <v>127</v>
      </c>
      <c r="AC38" s="10" t="s">
        <v>566</v>
      </c>
      <c r="AD38" s="49">
        <v>1</v>
      </c>
      <c r="AE38" s="49">
        <v>0</v>
      </c>
      <c r="AF38" s="49">
        <v>0</v>
      </c>
      <c r="AG38" s="49">
        <v>0</v>
      </c>
      <c r="AH38" s="10" t="s">
        <v>5328</v>
      </c>
      <c r="AI38" s="10"/>
      <c r="AJ38" s="10"/>
      <c r="AK38" s="10"/>
      <c r="AL38" s="10"/>
      <c r="AM38" s="10" t="s">
        <v>5237</v>
      </c>
      <c r="AN38" s="10"/>
      <c r="AO38" s="49">
        <v>0</v>
      </c>
      <c r="AP38" s="49">
        <v>0</v>
      </c>
      <c r="AQ38" s="49">
        <v>0</v>
      </c>
      <c r="AR38" s="49">
        <v>0</v>
      </c>
      <c r="AS38" s="49">
        <v>0</v>
      </c>
      <c r="AT38" s="49">
        <v>0</v>
      </c>
      <c r="AU38" s="49">
        <v>0</v>
      </c>
      <c r="AV38" s="49">
        <v>0</v>
      </c>
      <c r="AW38" s="50">
        <v>0</v>
      </c>
      <c r="AX38" s="49">
        <v>0</v>
      </c>
      <c r="AY38" s="49">
        <v>0</v>
      </c>
      <c r="AZ38" s="49">
        <v>0</v>
      </c>
      <c r="BA38" s="49">
        <v>0</v>
      </c>
      <c r="BB38" s="49">
        <v>0</v>
      </c>
      <c r="BC38" s="49">
        <v>0</v>
      </c>
      <c r="BD38" s="49">
        <v>0</v>
      </c>
      <c r="BE38" s="49">
        <v>0</v>
      </c>
      <c r="BF38" s="49">
        <v>0</v>
      </c>
      <c r="BG38" s="49">
        <v>0</v>
      </c>
      <c r="BH38" s="49">
        <v>0</v>
      </c>
      <c r="BI38" s="49">
        <v>0</v>
      </c>
      <c r="BJ38" s="50">
        <v>0</v>
      </c>
      <c r="BK38" s="49">
        <v>0</v>
      </c>
      <c r="BL38" s="49">
        <v>0</v>
      </c>
      <c r="BM38" s="49">
        <v>0</v>
      </c>
      <c r="BN38" s="49">
        <v>0</v>
      </c>
      <c r="BO38" s="49">
        <v>0</v>
      </c>
      <c r="BP38" s="49">
        <v>0</v>
      </c>
      <c r="BQ38" s="49">
        <v>0</v>
      </c>
      <c r="BR38" s="49">
        <v>0</v>
      </c>
      <c r="BS38" s="49">
        <v>0</v>
      </c>
      <c r="BT38" s="49">
        <v>0</v>
      </c>
      <c r="BU38" s="50">
        <v>0</v>
      </c>
      <c r="BV38" s="49">
        <v>0</v>
      </c>
      <c r="BW38" s="50">
        <v>0</v>
      </c>
      <c r="BX38" s="49">
        <v>0</v>
      </c>
      <c r="BY38" s="49">
        <v>0</v>
      </c>
      <c r="BZ38" s="49">
        <v>0</v>
      </c>
      <c r="CA38" s="49">
        <v>0</v>
      </c>
      <c r="CB38" s="49">
        <v>0</v>
      </c>
      <c r="CC38" s="49">
        <v>0</v>
      </c>
      <c r="CD38" s="49">
        <v>0</v>
      </c>
      <c r="CE38" s="49">
        <v>0</v>
      </c>
      <c r="CF38" s="49">
        <v>0</v>
      </c>
      <c r="CG38" s="49">
        <v>0</v>
      </c>
      <c r="CH38" s="50">
        <v>0</v>
      </c>
      <c r="CI38" s="49">
        <v>0</v>
      </c>
      <c r="CJ38" s="50">
        <v>0</v>
      </c>
      <c r="CK38" s="49">
        <v>0</v>
      </c>
      <c r="CL38" s="49">
        <v>0</v>
      </c>
      <c r="CM38" s="49">
        <v>0</v>
      </c>
      <c r="CN38" s="49">
        <v>0</v>
      </c>
      <c r="CO38" s="10" t="s">
        <v>568</v>
      </c>
      <c r="CP38" s="51" t="s">
        <v>569</v>
      </c>
    </row>
    <row r="39" spans="1:94" ht="70.349999999999994" customHeight="1" x14ac:dyDescent="0.25">
      <c r="A39" s="48" t="s">
        <v>570</v>
      </c>
      <c r="B39" s="48" t="s">
        <v>570</v>
      </c>
      <c r="C39" s="10" t="s">
        <v>103</v>
      </c>
      <c r="D39" s="10" t="s">
        <v>104</v>
      </c>
      <c r="E39" s="10" t="s">
        <v>549</v>
      </c>
      <c r="F39" s="10" t="s">
        <v>550</v>
      </c>
      <c r="G39" s="10" t="s">
        <v>551</v>
      </c>
      <c r="H39" s="10" t="s">
        <v>552</v>
      </c>
      <c r="I39" s="10" t="s">
        <v>553</v>
      </c>
      <c r="J39" s="10" t="s">
        <v>554</v>
      </c>
      <c r="K39" s="10" t="s">
        <v>555</v>
      </c>
      <c r="L39" s="10" t="s">
        <v>556</v>
      </c>
      <c r="M39" s="10" t="s">
        <v>478</v>
      </c>
      <c r="N39" s="10" t="s">
        <v>557</v>
      </c>
      <c r="O39" s="10" t="s">
        <v>556</v>
      </c>
      <c r="P39" s="10" t="s">
        <v>558</v>
      </c>
      <c r="Q39" s="10" t="s">
        <v>559</v>
      </c>
      <c r="R39" s="10" t="s">
        <v>560</v>
      </c>
      <c r="S39" s="10" t="s">
        <v>571</v>
      </c>
      <c r="T39" s="10" t="s">
        <v>572</v>
      </c>
      <c r="U39" s="10" t="s">
        <v>573</v>
      </c>
      <c r="V39" s="10" t="s">
        <v>574</v>
      </c>
      <c r="W39" s="10" t="s">
        <v>575</v>
      </c>
      <c r="X39" s="10" t="s">
        <v>576</v>
      </c>
      <c r="Y39" s="10" t="s">
        <v>125</v>
      </c>
      <c r="Z39" s="10" t="s">
        <v>126</v>
      </c>
      <c r="AA39" s="49">
        <v>80</v>
      </c>
      <c r="AB39" s="10" t="s">
        <v>127</v>
      </c>
      <c r="AC39" s="10" t="s">
        <v>566</v>
      </c>
      <c r="AD39" s="49">
        <v>10</v>
      </c>
      <c r="AE39" s="49">
        <v>20</v>
      </c>
      <c r="AF39" s="49">
        <v>20</v>
      </c>
      <c r="AG39" s="49">
        <v>30</v>
      </c>
      <c r="AH39" s="10" t="s">
        <v>5329</v>
      </c>
      <c r="AI39" s="10" t="s">
        <v>5330</v>
      </c>
      <c r="AJ39" s="10" t="s">
        <v>5331</v>
      </c>
      <c r="AK39" s="10" t="s">
        <v>5332</v>
      </c>
      <c r="AL39" s="10" t="s">
        <v>5332</v>
      </c>
      <c r="AM39" s="10" t="s">
        <v>5237</v>
      </c>
      <c r="AN39" s="10" t="s">
        <v>5333</v>
      </c>
      <c r="AO39" s="49">
        <v>0</v>
      </c>
      <c r="AP39" s="49">
        <v>0</v>
      </c>
      <c r="AQ39" s="49">
        <v>0</v>
      </c>
      <c r="AR39" s="49">
        <v>0</v>
      </c>
      <c r="AS39" s="49">
        <v>0</v>
      </c>
      <c r="AT39" s="49">
        <v>0</v>
      </c>
      <c r="AU39" s="49">
        <v>0</v>
      </c>
      <c r="AV39" s="49">
        <v>0</v>
      </c>
      <c r="AW39" s="50">
        <v>0</v>
      </c>
      <c r="AX39" s="49">
        <v>0</v>
      </c>
      <c r="AY39" s="49">
        <v>0</v>
      </c>
      <c r="AZ39" s="49">
        <v>0</v>
      </c>
      <c r="BA39" s="49">
        <v>0</v>
      </c>
      <c r="BB39" s="49">
        <v>0</v>
      </c>
      <c r="BC39" s="49">
        <v>0</v>
      </c>
      <c r="BD39" s="49">
        <v>0</v>
      </c>
      <c r="BE39" s="49">
        <v>0</v>
      </c>
      <c r="BF39" s="49">
        <v>0</v>
      </c>
      <c r="BG39" s="49">
        <v>0</v>
      </c>
      <c r="BH39" s="49">
        <v>0</v>
      </c>
      <c r="BI39" s="49">
        <v>0</v>
      </c>
      <c r="BJ39" s="50">
        <v>0</v>
      </c>
      <c r="BK39" s="49">
        <v>0</v>
      </c>
      <c r="BL39" s="49">
        <v>0</v>
      </c>
      <c r="BM39" s="49">
        <v>0</v>
      </c>
      <c r="BN39" s="49">
        <v>0</v>
      </c>
      <c r="BO39" s="49">
        <v>0</v>
      </c>
      <c r="BP39" s="49">
        <v>0</v>
      </c>
      <c r="BQ39" s="49">
        <v>0</v>
      </c>
      <c r="BR39" s="49">
        <v>0</v>
      </c>
      <c r="BS39" s="49">
        <v>0</v>
      </c>
      <c r="BT39" s="49">
        <v>0</v>
      </c>
      <c r="BU39" s="50">
        <v>0</v>
      </c>
      <c r="BV39" s="49">
        <v>0</v>
      </c>
      <c r="BW39" s="50">
        <v>0</v>
      </c>
      <c r="BX39" s="49">
        <v>0</v>
      </c>
      <c r="BY39" s="49">
        <v>0</v>
      </c>
      <c r="BZ39" s="49">
        <v>0</v>
      </c>
      <c r="CA39" s="49">
        <v>0</v>
      </c>
      <c r="CB39" s="49">
        <v>0</v>
      </c>
      <c r="CC39" s="49">
        <v>0</v>
      </c>
      <c r="CD39" s="49">
        <v>0</v>
      </c>
      <c r="CE39" s="49">
        <v>0</v>
      </c>
      <c r="CF39" s="49">
        <v>0</v>
      </c>
      <c r="CG39" s="49">
        <v>0</v>
      </c>
      <c r="CH39" s="50">
        <v>0</v>
      </c>
      <c r="CI39" s="49">
        <v>0</v>
      </c>
      <c r="CJ39" s="50">
        <v>0</v>
      </c>
      <c r="CK39" s="49">
        <v>0</v>
      </c>
      <c r="CL39" s="49">
        <v>0</v>
      </c>
      <c r="CM39" s="49">
        <v>0</v>
      </c>
      <c r="CN39" s="49">
        <v>0</v>
      </c>
      <c r="CO39" s="10" t="s">
        <v>582</v>
      </c>
      <c r="CP39" s="51" t="s">
        <v>5334</v>
      </c>
    </row>
    <row r="40" spans="1:94" ht="70.349999999999994" customHeight="1" x14ac:dyDescent="0.25">
      <c r="A40" s="48" t="s">
        <v>584</v>
      </c>
      <c r="B40" s="48" t="s">
        <v>584</v>
      </c>
      <c r="C40" s="10" t="s">
        <v>139</v>
      </c>
      <c r="D40" s="10" t="s">
        <v>104</v>
      </c>
      <c r="E40" s="10" t="s">
        <v>549</v>
      </c>
      <c r="F40" s="10" t="s">
        <v>550</v>
      </c>
      <c r="G40" s="10" t="s">
        <v>551</v>
      </c>
      <c r="H40" s="10" t="s">
        <v>552</v>
      </c>
      <c r="I40" s="10" t="s">
        <v>553</v>
      </c>
      <c r="J40" s="10" t="s">
        <v>554</v>
      </c>
      <c r="K40" s="10" t="s">
        <v>555</v>
      </c>
      <c r="L40" s="10" t="s">
        <v>556</v>
      </c>
      <c r="M40" s="10" t="s">
        <v>478</v>
      </c>
      <c r="N40" s="10" t="s">
        <v>557</v>
      </c>
      <c r="O40" s="10" t="s">
        <v>556</v>
      </c>
      <c r="P40" s="10" t="s">
        <v>558</v>
      </c>
      <c r="Q40" s="10" t="s">
        <v>559</v>
      </c>
      <c r="R40" s="10" t="s">
        <v>560</v>
      </c>
      <c r="S40" s="10" t="s">
        <v>585</v>
      </c>
      <c r="T40" s="10" t="s">
        <v>586</v>
      </c>
      <c r="U40" s="10" t="s">
        <v>587</v>
      </c>
      <c r="V40" s="10" t="s">
        <v>588</v>
      </c>
      <c r="W40" s="10" t="s">
        <v>589</v>
      </c>
      <c r="X40" s="10" t="s">
        <v>530</v>
      </c>
      <c r="Y40" s="10" t="s">
        <v>125</v>
      </c>
      <c r="Z40" s="10" t="s">
        <v>126</v>
      </c>
      <c r="AA40" s="49">
        <v>1</v>
      </c>
      <c r="AB40" s="10" t="s">
        <v>186</v>
      </c>
      <c r="AC40" s="10" t="s">
        <v>566</v>
      </c>
      <c r="AD40" s="49">
        <v>1</v>
      </c>
      <c r="AE40" s="49">
        <v>1</v>
      </c>
      <c r="AF40" s="49">
        <v>1</v>
      </c>
      <c r="AG40" s="49">
        <v>1</v>
      </c>
      <c r="AH40" s="10" t="s">
        <v>5335</v>
      </c>
      <c r="AI40" s="10" t="s">
        <v>5336</v>
      </c>
      <c r="AJ40" s="10" t="s">
        <v>5337</v>
      </c>
      <c r="AK40" s="10"/>
      <c r="AL40" s="10"/>
      <c r="AM40" s="10" t="s">
        <v>5237</v>
      </c>
      <c r="AN40" s="10"/>
      <c r="AO40" s="49">
        <v>0</v>
      </c>
      <c r="AP40" s="49">
        <v>0</v>
      </c>
      <c r="AQ40" s="49">
        <v>0</v>
      </c>
      <c r="AR40" s="49">
        <v>0</v>
      </c>
      <c r="AS40" s="49">
        <v>0</v>
      </c>
      <c r="AT40" s="49">
        <v>0</v>
      </c>
      <c r="AU40" s="49">
        <v>0</v>
      </c>
      <c r="AV40" s="49">
        <v>0</v>
      </c>
      <c r="AW40" s="50">
        <v>0</v>
      </c>
      <c r="AX40" s="49">
        <v>0</v>
      </c>
      <c r="AY40" s="49">
        <v>0</v>
      </c>
      <c r="AZ40" s="49">
        <v>0</v>
      </c>
      <c r="BA40" s="49">
        <v>0</v>
      </c>
      <c r="BB40" s="49">
        <v>0</v>
      </c>
      <c r="BC40" s="49">
        <v>0</v>
      </c>
      <c r="BD40" s="49">
        <v>0</v>
      </c>
      <c r="BE40" s="49">
        <v>0</v>
      </c>
      <c r="BF40" s="49">
        <v>0</v>
      </c>
      <c r="BG40" s="49">
        <v>0</v>
      </c>
      <c r="BH40" s="49">
        <v>0</v>
      </c>
      <c r="BI40" s="49">
        <v>0</v>
      </c>
      <c r="BJ40" s="50">
        <v>0</v>
      </c>
      <c r="BK40" s="49">
        <v>0</v>
      </c>
      <c r="BL40" s="49">
        <v>0</v>
      </c>
      <c r="BM40" s="49">
        <v>0</v>
      </c>
      <c r="BN40" s="49">
        <v>0</v>
      </c>
      <c r="BO40" s="49">
        <v>0</v>
      </c>
      <c r="BP40" s="49">
        <v>0</v>
      </c>
      <c r="BQ40" s="49">
        <v>0</v>
      </c>
      <c r="BR40" s="49">
        <v>0</v>
      </c>
      <c r="BS40" s="49">
        <v>0</v>
      </c>
      <c r="BT40" s="49">
        <v>0</v>
      </c>
      <c r="BU40" s="50">
        <v>0</v>
      </c>
      <c r="BV40" s="49">
        <v>0</v>
      </c>
      <c r="BW40" s="50">
        <v>0</v>
      </c>
      <c r="BX40" s="49">
        <v>0</v>
      </c>
      <c r="BY40" s="49">
        <v>0</v>
      </c>
      <c r="BZ40" s="49">
        <v>0</v>
      </c>
      <c r="CA40" s="49">
        <v>0</v>
      </c>
      <c r="CB40" s="49">
        <v>0</v>
      </c>
      <c r="CC40" s="49">
        <v>0</v>
      </c>
      <c r="CD40" s="49">
        <v>0</v>
      </c>
      <c r="CE40" s="49">
        <v>0</v>
      </c>
      <c r="CF40" s="49">
        <v>0</v>
      </c>
      <c r="CG40" s="49">
        <v>0</v>
      </c>
      <c r="CH40" s="50">
        <v>0</v>
      </c>
      <c r="CI40" s="49">
        <v>0</v>
      </c>
      <c r="CJ40" s="50">
        <v>0</v>
      </c>
      <c r="CK40" s="49">
        <v>0</v>
      </c>
      <c r="CL40" s="49">
        <v>0</v>
      </c>
      <c r="CM40" s="49">
        <v>0</v>
      </c>
      <c r="CN40" s="49">
        <v>0</v>
      </c>
      <c r="CO40" s="10" t="s">
        <v>593</v>
      </c>
      <c r="CP40" s="51" t="s">
        <v>5338</v>
      </c>
    </row>
    <row r="41" spans="1:94" ht="70.349999999999994" customHeight="1" x14ac:dyDescent="0.25">
      <c r="A41" s="48" t="s">
        <v>595</v>
      </c>
      <c r="B41" s="48" t="s">
        <v>595</v>
      </c>
      <c r="C41" s="10" t="s">
        <v>179</v>
      </c>
      <c r="D41" s="10" t="s">
        <v>104</v>
      </c>
      <c r="E41" s="10" t="s">
        <v>549</v>
      </c>
      <c r="F41" s="10" t="s">
        <v>550</v>
      </c>
      <c r="G41" s="10" t="s">
        <v>551</v>
      </c>
      <c r="H41" s="10" t="s">
        <v>552</v>
      </c>
      <c r="I41" s="10" t="s">
        <v>553</v>
      </c>
      <c r="J41" s="10" t="s">
        <v>554</v>
      </c>
      <c r="K41" s="10" t="s">
        <v>555</v>
      </c>
      <c r="L41" s="10" t="s">
        <v>556</v>
      </c>
      <c r="M41" s="10" t="s">
        <v>478</v>
      </c>
      <c r="N41" s="10" t="s">
        <v>557</v>
      </c>
      <c r="O41" s="10" t="s">
        <v>556</v>
      </c>
      <c r="P41" s="10" t="s">
        <v>558</v>
      </c>
      <c r="Q41" s="10" t="s">
        <v>559</v>
      </c>
      <c r="R41" s="10" t="s">
        <v>560</v>
      </c>
      <c r="S41" s="10" t="s">
        <v>525</v>
      </c>
      <c r="T41" s="10" t="s">
        <v>596</v>
      </c>
      <c r="U41" s="10" t="s">
        <v>597</v>
      </c>
      <c r="V41" s="10" t="s">
        <v>598</v>
      </c>
      <c r="W41" s="10" t="s">
        <v>529</v>
      </c>
      <c r="X41" s="10" t="s">
        <v>530</v>
      </c>
      <c r="Y41" s="10" t="s">
        <v>247</v>
      </c>
      <c r="Z41" s="10" t="s">
        <v>126</v>
      </c>
      <c r="AA41" s="49">
        <v>1</v>
      </c>
      <c r="AB41" s="10" t="s">
        <v>127</v>
      </c>
      <c r="AC41" s="10" t="s">
        <v>566</v>
      </c>
      <c r="AD41" s="49">
        <v>0</v>
      </c>
      <c r="AE41" s="49">
        <v>0</v>
      </c>
      <c r="AF41" s="49">
        <v>1</v>
      </c>
      <c r="AG41" s="49">
        <v>0</v>
      </c>
      <c r="AH41" s="10"/>
      <c r="AI41" s="10" t="s">
        <v>5339</v>
      </c>
      <c r="AJ41" s="10" t="s">
        <v>5340</v>
      </c>
      <c r="AK41" s="10" t="s">
        <v>5341</v>
      </c>
      <c r="AL41" s="10"/>
      <c r="AM41" s="10" t="s">
        <v>5237</v>
      </c>
      <c r="AN41" s="10"/>
      <c r="AO41" s="49">
        <v>0</v>
      </c>
      <c r="AP41" s="49">
        <v>0</v>
      </c>
      <c r="AQ41" s="49">
        <v>0</v>
      </c>
      <c r="AR41" s="49">
        <v>0</v>
      </c>
      <c r="AS41" s="49">
        <v>0</v>
      </c>
      <c r="AT41" s="49">
        <v>0</v>
      </c>
      <c r="AU41" s="49">
        <v>0</v>
      </c>
      <c r="AV41" s="49">
        <v>0</v>
      </c>
      <c r="AW41" s="50">
        <v>0</v>
      </c>
      <c r="AX41" s="49">
        <v>0</v>
      </c>
      <c r="AY41" s="49">
        <v>0</v>
      </c>
      <c r="AZ41" s="49">
        <v>0</v>
      </c>
      <c r="BA41" s="49">
        <v>0</v>
      </c>
      <c r="BB41" s="49">
        <v>0</v>
      </c>
      <c r="BC41" s="49">
        <v>0</v>
      </c>
      <c r="BD41" s="49">
        <v>0</v>
      </c>
      <c r="BE41" s="49">
        <v>0</v>
      </c>
      <c r="BF41" s="49">
        <v>0</v>
      </c>
      <c r="BG41" s="49">
        <v>0</v>
      </c>
      <c r="BH41" s="49">
        <v>0</v>
      </c>
      <c r="BI41" s="49">
        <v>0</v>
      </c>
      <c r="BJ41" s="50">
        <v>0</v>
      </c>
      <c r="BK41" s="49">
        <v>0</v>
      </c>
      <c r="BL41" s="49">
        <v>0</v>
      </c>
      <c r="BM41" s="49">
        <v>0</v>
      </c>
      <c r="BN41" s="49">
        <v>0</v>
      </c>
      <c r="BO41" s="49">
        <v>0</v>
      </c>
      <c r="BP41" s="49">
        <v>0</v>
      </c>
      <c r="BQ41" s="49">
        <v>0</v>
      </c>
      <c r="BR41" s="49">
        <v>0</v>
      </c>
      <c r="BS41" s="49">
        <v>0</v>
      </c>
      <c r="BT41" s="49">
        <v>0</v>
      </c>
      <c r="BU41" s="50">
        <v>0</v>
      </c>
      <c r="BV41" s="49">
        <v>0</v>
      </c>
      <c r="BW41" s="50">
        <v>0</v>
      </c>
      <c r="BX41" s="49">
        <v>0</v>
      </c>
      <c r="BY41" s="49">
        <v>0</v>
      </c>
      <c r="BZ41" s="49">
        <v>0</v>
      </c>
      <c r="CA41" s="49">
        <v>0</v>
      </c>
      <c r="CB41" s="49">
        <v>0</v>
      </c>
      <c r="CC41" s="49">
        <v>0</v>
      </c>
      <c r="CD41" s="49">
        <v>0</v>
      </c>
      <c r="CE41" s="49">
        <v>0</v>
      </c>
      <c r="CF41" s="49">
        <v>0</v>
      </c>
      <c r="CG41" s="49">
        <v>0</v>
      </c>
      <c r="CH41" s="50">
        <v>0</v>
      </c>
      <c r="CI41" s="49">
        <v>0</v>
      </c>
      <c r="CJ41" s="50">
        <v>0</v>
      </c>
      <c r="CK41" s="49">
        <v>0</v>
      </c>
      <c r="CL41" s="49">
        <v>0</v>
      </c>
      <c r="CM41" s="49">
        <v>0</v>
      </c>
      <c r="CN41" s="49">
        <v>0</v>
      </c>
      <c r="CO41" s="10"/>
      <c r="CP41" s="51" t="s">
        <v>5342</v>
      </c>
    </row>
    <row r="42" spans="1:94" ht="70.349999999999994" customHeight="1" x14ac:dyDescent="0.25">
      <c r="A42" s="48" t="s">
        <v>602</v>
      </c>
      <c r="B42" s="48" t="s">
        <v>602</v>
      </c>
      <c r="C42" s="10" t="s">
        <v>254</v>
      </c>
      <c r="D42" s="10" t="s">
        <v>104</v>
      </c>
      <c r="E42" s="10" t="s">
        <v>549</v>
      </c>
      <c r="F42" s="10" t="s">
        <v>550</v>
      </c>
      <c r="G42" s="10" t="s">
        <v>551</v>
      </c>
      <c r="H42" s="10" t="s">
        <v>552</v>
      </c>
      <c r="I42" s="10" t="s">
        <v>553</v>
      </c>
      <c r="J42" s="10" t="s">
        <v>554</v>
      </c>
      <c r="K42" s="10" t="s">
        <v>555</v>
      </c>
      <c r="L42" s="10" t="s">
        <v>556</v>
      </c>
      <c r="M42" s="10" t="s">
        <v>478</v>
      </c>
      <c r="N42" s="10" t="s">
        <v>557</v>
      </c>
      <c r="O42" s="10" t="s">
        <v>556</v>
      </c>
      <c r="P42" s="10" t="s">
        <v>558</v>
      </c>
      <c r="Q42" s="10" t="s">
        <v>559</v>
      </c>
      <c r="R42" s="10" t="s">
        <v>560</v>
      </c>
      <c r="S42" s="10" t="s">
        <v>603</v>
      </c>
      <c r="T42" s="10" t="s">
        <v>604</v>
      </c>
      <c r="U42" s="10" t="s">
        <v>605</v>
      </c>
      <c r="V42" s="10" t="s">
        <v>606</v>
      </c>
      <c r="W42" s="10" t="s">
        <v>607</v>
      </c>
      <c r="X42" s="10" t="s">
        <v>608</v>
      </c>
      <c r="Y42" s="10" t="s">
        <v>125</v>
      </c>
      <c r="Z42" s="10" t="s">
        <v>126</v>
      </c>
      <c r="AA42" s="49">
        <v>306</v>
      </c>
      <c r="AB42" s="10" t="s">
        <v>186</v>
      </c>
      <c r="AC42" s="10" t="s">
        <v>566</v>
      </c>
      <c r="AD42" s="49">
        <v>306</v>
      </c>
      <c r="AE42" s="49">
        <v>306</v>
      </c>
      <c r="AF42" s="49">
        <v>306</v>
      </c>
      <c r="AG42" s="49">
        <v>306</v>
      </c>
      <c r="AH42" s="10" t="s">
        <v>5343</v>
      </c>
      <c r="AI42" s="10" t="s">
        <v>5344</v>
      </c>
      <c r="AJ42" s="10" t="s">
        <v>5345</v>
      </c>
      <c r="AK42" s="10" t="s">
        <v>5346</v>
      </c>
      <c r="AL42" s="10" t="s">
        <v>5347</v>
      </c>
      <c r="AM42" s="10" t="s">
        <v>5205</v>
      </c>
      <c r="AN42" s="10" t="s">
        <v>5348</v>
      </c>
      <c r="AO42" s="49">
        <v>0</v>
      </c>
      <c r="AP42" s="49">
        <v>0</v>
      </c>
      <c r="AQ42" s="49">
        <v>0</v>
      </c>
      <c r="AR42" s="49">
        <v>174</v>
      </c>
      <c r="AS42" s="49">
        <v>0</v>
      </c>
      <c r="AT42" s="49">
        <v>0</v>
      </c>
      <c r="AU42" s="49">
        <v>0</v>
      </c>
      <c r="AV42" s="49">
        <v>0</v>
      </c>
      <c r="AW42" s="50">
        <v>0</v>
      </c>
      <c r="AX42" s="49">
        <v>0</v>
      </c>
      <c r="AY42" s="49">
        <v>0</v>
      </c>
      <c r="AZ42" s="49">
        <v>0</v>
      </c>
      <c r="BA42" s="49">
        <v>174</v>
      </c>
      <c r="BB42" s="49">
        <v>0</v>
      </c>
      <c r="BC42" s="49">
        <v>0</v>
      </c>
      <c r="BD42" s="49">
        <v>0</v>
      </c>
      <c r="BE42" s="49">
        <v>182.7</v>
      </c>
      <c r="BF42" s="49">
        <v>0</v>
      </c>
      <c r="BG42" s="49">
        <v>0</v>
      </c>
      <c r="BH42" s="49">
        <v>0</v>
      </c>
      <c r="BI42" s="49">
        <v>0</v>
      </c>
      <c r="BJ42" s="50">
        <v>0</v>
      </c>
      <c r="BK42" s="49">
        <v>0</v>
      </c>
      <c r="BL42" s="49">
        <v>0</v>
      </c>
      <c r="BM42" s="49">
        <v>0</v>
      </c>
      <c r="BN42" s="49">
        <v>182.7</v>
      </c>
      <c r="BO42" s="49">
        <v>0</v>
      </c>
      <c r="BP42" s="49">
        <v>0</v>
      </c>
      <c r="BQ42" s="49">
        <v>0</v>
      </c>
      <c r="BR42" s="49">
        <v>191.83500000000001</v>
      </c>
      <c r="BS42" s="49">
        <v>0</v>
      </c>
      <c r="BT42" s="49">
        <v>0</v>
      </c>
      <c r="BU42" s="50">
        <v>0</v>
      </c>
      <c r="BV42" s="49">
        <v>0</v>
      </c>
      <c r="BW42" s="50">
        <v>0</v>
      </c>
      <c r="BX42" s="49">
        <v>0</v>
      </c>
      <c r="BY42" s="49">
        <v>0</v>
      </c>
      <c r="BZ42" s="49">
        <v>0</v>
      </c>
      <c r="CA42" s="49">
        <v>191.83500000000001</v>
      </c>
      <c r="CB42" s="49">
        <v>0</v>
      </c>
      <c r="CC42" s="49">
        <v>0</v>
      </c>
      <c r="CD42" s="49">
        <v>0</v>
      </c>
      <c r="CE42" s="49">
        <v>201.42675</v>
      </c>
      <c r="CF42" s="49">
        <v>0</v>
      </c>
      <c r="CG42" s="49">
        <v>0</v>
      </c>
      <c r="CH42" s="50">
        <v>0</v>
      </c>
      <c r="CI42" s="49">
        <v>0</v>
      </c>
      <c r="CJ42" s="50">
        <v>0</v>
      </c>
      <c r="CK42" s="49">
        <v>0</v>
      </c>
      <c r="CL42" s="49">
        <v>0</v>
      </c>
      <c r="CM42" s="49">
        <v>0</v>
      </c>
      <c r="CN42" s="49">
        <v>201.42675</v>
      </c>
      <c r="CO42" s="10" t="s">
        <v>614</v>
      </c>
      <c r="CP42" s="51" t="s">
        <v>5349</v>
      </c>
    </row>
    <row r="43" spans="1:94" ht="70.349999999999994" customHeight="1" x14ac:dyDescent="0.25">
      <c r="A43" s="48" t="s">
        <v>616</v>
      </c>
      <c r="B43" s="48" t="s">
        <v>616</v>
      </c>
      <c r="C43" s="10" t="s">
        <v>374</v>
      </c>
      <c r="D43" s="10" t="s">
        <v>104</v>
      </c>
      <c r="E43" s="10" t="s">
        <v>549</v>
      </c>
      <c r="F43" s="10" t="s">
        <v>550</v>
      </c>
      <c r="G43" s="10" t="s">
        <v>551</v>
      </c>
      <c r="H43" s="10" t="s">
        <v>552</v>
      </c>
      <c r="I43" s="10" t="s">
        <v>553</v>
      </c>
      <c r="J43" s="10" t="s">
        <v>554</v>
      </c>
      <c r="K43" s="10" t="s">
        <v>555</v>
      </c>
      <c r="L43" s="10" t="s">
        <v>556</v>
      </c>
      <c r="M43" s="10" t="s">
        <v>478</v>
      </c>
      <c r="N43" s="10" t="s">
        <v>557</v>
      </c>
      <c r="O43" s="10" t="s">
        <v>556</v>
      </c>
      <c r="P43" s="10" t="s">
        <v>558</v>
      </c>
      <c r="Q43" s="10" t="s">
        <v>559</v>
      </c>
      <c r="R43" s="10" t="s">
        <v>560</v>
      </c>
      <c r="S43" s="10" t="s">
        <v>617</v>
      </c>
      <c r="T43" s="10" t="s">
        <v>618</v>
      </c>
      <c r="U43" s="10" t="s">
        <v>619</v>
      </c>
      <c r="V43" s="10" t="s">
        <v>620</v>
      </c>
      <c r="W43" s="10" t="s">
        <v>621</v>
      </c>
      <c r="X43" s="10" t="s">
        <v>530</v>
      </c>
      <c r="Y43" s="10" t="s">
        <v>125</v>
      </c>
      <c r="Z43" s="10" t="s">
        <v>126</v>
      </c>
      <c r="AA43" s="49">
        <v>1</v>
      </c>
      <c r="AB43" s="10" t="s">
        <v>127</v>
      </c>
      <c r="AC43" s="10" t="s">
        <v>566</v>
      </c>
      <c r="AD43" s="49">
        <v>0</v>
      </c>
      <c r="AE43" s="49">
        <v>0</v>
      </c>
      <c r="AF43" s="49">
        <v>0</v>
      </c>
      <c r="AG43" s="49">
        <v>1</v>
      </c>
      <c r="AH43" s="10"/>
      <c r="AI43" s="10" t="s">
        <v>5350</v>
      </c>
      <c r="AJ43" s="10"/>
      <c r="AK43" s="10"/>
      <c r="AL43" s="10" t="s">
        <v>5351</v>
      </c>
      <c r="AM43" s="10" t="s">
        <v>5237</v>
      </c>
      <c r="AN43" s="10"/>
      <c r="AO43" s="49">
        <v>0</v>
      </c>
      <c r="AP43" s="49">
        <v>0</v>
      </c>
      <c r="AQ43" s="49">
        <v>0</v>
      </c>
      <c r="AR43" s="49">
        <v>0</v>
      </c>
      <c r="AS43" s="49">
        <v>0</v>
      </c>
      <c r="AT43" s="49">
        <v>0</v>
      </c>
      <c r="AU43" s="49">
        <v>0</v>
      </c>
      <c r="AV43" s="49">
        <v>0</v>
      </c>
      <c r="AW43" s="50">
        <v>0</v>
      </c>
      <c r="AX43" s="49">
        <v>0</v>
      </c>
      <c r="AY43" s="49">
        <v>0</v>
      </c>
      <c r="AZ43" s="49">
        <v>0</v>
      </c>
      <c r="BA43" s="49">
        <v>0</v>
      </c>
      <c r="BB43" s="49">
        <v>0</v>
      </c>
      <c r="BC43" s="49">
        <v>0</v>
      </c>
      <c r="BD43" s="49">
        <v>0</v>
      </c>
      <c r="BE43" s="49">
        <v>0</v>
      </c>
      <c r="BF43" s="49">
        <v>0</v>
      </c>
      <c r="BG43" s="49">
        <v>0</v>
      </c>
      <c r="BH43" s="49">
        <v>0</v>
      </c>
      <c r="BI43" s="49">
        <v>0</v>
      </c>
      <c r="BJ43" s="50">
        <v>0</v>
      </c>
      <c r="BK43" s="49">
        <v>0</v>
      </c>
      <c r="BL43" s="49">
        <v>0</v>
      </c>
      <c r="BM43" s="49">
        <v>0</v>
      </c>
      <c r="BN43" s="49">
        <v>0</v>
      </c>
      <c r="BO43" s="49">
        <v>0</v>
      </c>
      <c r="BP43" s="49">
        <v>0</v>
      </c>
      <c r="BQ43" s="49">
        <v>0</v>
      </c>
      <c r="BR43" s="49">
        <v>0</v>
      </c>
      <c r="BS43" s="49">
        <v>0</v>
      </c>
      <c r="BT43" s="49">
        <v>0</v>
      </c>
      <c r="BU43" s="50">
        <v>0</v>
      </c>
      <c r="BV43" s="49">
        <v>0</v>
      </c>
      <c r="BW43" s="50">
        <v>0</v>
      </c>
      <c r="BX43" s="49">
        <v>0</v>
      </c>
      <c r="BY43" s="49">
        <v>0</v>
      </c>
      <c r="BZ43" s="49">
        <v>0</v>
      </c>
      <c r="CA43" s="49">
        <v>0</v>
      </c>
      <c r="CB43" s="49">
        <v>0</v>
      </c>
      <c r="CC43" s="49">
        <v>0</v>
      </c>
      <c r="CD43" s="49">
        <v>0</v>
      </c>
      <c r="CE43" s="49">
        <v>0</v>
      </c>
      <c r="CF43" s="49">
        <v>0</v>
      </c>
      <c r="CG43" s="49">
        <v>0</v>
      </c>
      <c r="CH43" s="50">
        <v>0</v>
      </c>
      <c r="CI43" s="49">
        <v>0</v>
      </c>
      <c r="CJ43" s="50">
        <v>0</v>
      </c>
      <c r="CK43" s="49">
        <v>0</v>
      </c>
      <c r="CL43" s="49">
        <v>0</v>
      </c>
      <c r="CM43" s="49">
        <v>0</v>
      </c>
      <c r="CN43" s="49">
        <v>0</v>
      </c>
      <c r="CO43" s="10"/>
      <c r="CP43" s="51" t="s">
        <v>623</v>
      </c>
    </row>
    <row r="44" spans="1:94" ht="70.349999999999994" customHeight="1" x14ac:dyDescent="0.25">
      <c r="A44" s="48" t="s">
        <v>624</v>
      </c>
      <c r="B44" s="48" t="s">
        <v>624</v>
      </c>
      <c r="C44" s="10" t="s">
        <v>444</v>
      </c>
      <c r="D44" s="10" t="s">
        <v>104</v>
      </c>
      <c r="E44" s="10" t="s">
        <v>549</v>
      </c>
      <c r="F44" s="10" t="s">
        <v>550</v>
      </c>
      <c r="G44" s="10" t="s">
        <v>551</v>
      </c>
      <c r="H44" s="10" t="s">
        <v>552</v>
      </c>
      <c r="I44" s="10" t="s">
        <v>553</v>
      </c>
      <c r="J44" s="10" t="s">
        <v>554</v>
      </c>
      <c r="K44" s="10" t="s">
        <v>555</v>
      </c>
      <c r="L44" s="10" t="s">
        <v>556</v>
      </c>
      <c r="M44" s="10" t="s">
        <v>478</v>
      </c>
      <c r="N44" s="10" t="s">
        <v>557</v>
      </c>
      <c r="O44" s="10" t="s">
        <v>556</v>
      </c>
      <c r="P44" s="10" t="s">
        <v>558</v>
      </c>
      <c r="Q44" s="10" t="s">
        <v>559</v>
      </c>
      <c r="R44" s="10" t="s">
        <v>560</v>
      </c>
      <c r="S44" s="10" t="s">
        <v>625</v>
      </c>
      <c r="T44" s="10" t="s">
        <v>626</v>
      </c>
      <c r="U44" s="10" t="s">
        <v>627</v>
      </c>
      <c r="V44" s="10" t="s">
        <v>628</v>
      </c>
      <c r="W44" s="10" t="s">
        <v>629</v>
      </c>
      <c r="X44" s="10" t="s">
        <v>630</v>
      </c>
      <c r="Y44" s="10" t="s">
        <v>125</v>
      </c>
      <c r="Z44" s="10" t="s">
        <v>126</v>
      </c>
      <c r="AA44" s="49">
        <v>1</v>
      </c>
      <c r="AB44" s="10" t="s">
        <v>186</v>
      </c>
      <c r="AC44" s="10" t="s">
        <v>566</v>
      </c>
      <c r="AD44" s="49">
        <v>1</v>
      </c>
      <c r="AE44" s="49">
        <v>1</v>
      </c>
      <c r="AF44" s="49">
        <v>1</v>
      </c>
      <c r="AG44" s="49">
        <v>1</v>
      </c>
      <c r="AH44" s="10" t="s">
        <v>5352</v>
      </c>
      <c r="AI44" s="10" t="s">
        <v>5353</v>
      </c>
      <c r="AJ44" s="10" t="s">
        <v>5354</v>
      </c>
      <c r="AK44" s="10" t="s">
        <v>5355</v>
      </c>
      <c r="AL44" s="10" t="s">
        <v>5355</v>
      </c>
      <c r="AM44" s="10" t="s">
        <v>5237</v>
      </c>
      <c r="AN44" s="10" t="s">
        <v>5356</v>
      </c>
      <c r="AO44" s="49">
        <v>0</v>
      </c>
      <c r="AP44" s="49">
        <v>0</v>
      </c>
      <c r="AQ44" s="49">
        <v>0</v>
      </c>
      <c r="AR44" s="49">
        <v>0</v>
      </c>
      <c r="AS44" s="49">
        <v>0</v>
      </c>
      <c r="AT44" s="49">
        <v>0</v>
      </c>
      <c r="AU44" s="49">
        <v>0</v>
      </c>
      <c r="AV44" s="49">
        <v>0</v>
      </c>
      <c r="AW44" s="50">
        <v>0</v>
      </c>
      <c r="AX44" s="49">
        <v>0</v>
      </c>
      <c r="AY44" s="49">
        <v>0</v>
      </c>
      <c r="AZ44" s="49">
        <v>0</v>
      </c>
      <c r="BA44" s="49">
        <v>0</v>
      </c>
      <c r="BB44" s="49">
        <v>0</v>
      </c>
      <c r="BC44" s="49">
        <v>0</v>
      </c>
      <c r="BD44" s="49">
        <v>0</v>
      </c>
      <c r="BE44" s="49">
        <v>0</v>
      </c>
      <c r="BF44" s="49">
        <v>0</v>
      </c>
      <c r="BG44" s="49">
        <v>0</v>
      </c>
      <c r="BH44" s="49">
        <v>0</v>
      </c>
      <c r="BI44" s="49">
        <v>0</v>
      </c>
      <c r="BJ44" s="50">
        <v>0</v>
      </c>
      <c r="BK44" s="49">
        <v>0</v>
      </c>
      <c r="BL44" s="49">
        <v>0</v>
      </c>
      <c r="BM44" s="49">
        <v>0</v>
      </c>
      <c r="BN44" s="49">
        <v>0</v>
      </c>
      <c r="BO44" s="49">
        <v>0</v>
      </c>
      <c r="BP44" s="49">
        <v>0</v>
      </c>
      <c r="BQ44" s="49">
        <v>0</v>
      </c>
      <c r="BR44" s="49">
        <v>0</v>
      </c>
      <c r="BS44" s="49">
        <v>0</v>
      </c>
      <c r="BT44" s="49">
        <v>0</v>
      </c>
      <c r="BU44" s="50">
        <v>0</v>
      </c>
      <c r="BV44" s="49">
        <v>0</v>
      </c>
      <c r="BW44" s="50">
        <v>0</v>
      </c>
      <c r="BX44" s="49">
        <v>0</v>
      </c>
      <c r="BY44" s="49">
        <v>0</v>
      </c>
      <c r="BZ44" s="49">
        <v>0</v>
      </c>
      <c r="CA44" s="49">
        <v>0</v>
      </c>
      <c r="CB44" s="49">
        <v>0</v>
      </c>
      <c r="CC44" s="49">
        <v>0</v>
      </c>
      <c r="CD44" s="49">
        <v>0</v>
      </c>
      <c r="CE44" s="49">
        <v>0</v>
      </c>
      <c r="CF44" s="49">
        <v>0</v>
      </c>
      <c r="CG44" s="49">
        <v>0</v>
      </c>
      <c r="CH44" s="50">
        <v>0</v>
      </c>
      <c r="CI44" s="49">
        <v>0</v>
      </c>
      <c r="CJ44" s="50">
        <v>0</v>
      </c>
      <c r="CK44" s="49">
        <v>0</v>
      </c>
      <c r="CL44" s="49">
        <v>0</v>
      </c>
      <c r="CM44" s="49">
        <v>0</v>
      </c>
      <c r="CN44" s="49">
        <v>0</v>
      </c>
      <c r="CO44" s="10" t="s">
        <v>637</v>
      </c>
      <c r="CP44" s="51"/>
    </row>
    <row r="45" spans="1:94" ht="70.349999999999994" customHeight="1" x14ac:dyDescent="0.25">
      <c r="A45" s="48" t="s">
        <v>638</v>
      </c>
      <c r="B45" s="48" t="s">
        <v>638</v>
      </c>
      <c r="C45" s="10" t="s">
        <v>463</v>
      </c>
      <c r="D45" s="10" t="s">
        <v>104</v>
      </c>
      <c r="E45" s="10" t="s">
        <v>549</v>
      </c>
      <c r="F45" s="10" t="s">
        <v>550</v>
      </c>
      <c r="G45" s="10" t="s">
        <v>551</v>
      </c>
      <c r="H45" s="10" t="s">
        <v>552</v>
      </c>
      <c r="I45" s="10" t="s">
        <v>553</v>
      </c>
      <c r="J45" s="10" t="s">
        <v>554</v>
      </c>
      <c r="K45" s="10" t="s">
        <v>555</v>
      </c>
      <c r="L45" s="10" t="s">
        <v>556</v>
      </c>
      <c r="M45" s="10" t="s">
        <v>478</v>
      </c>
      <c r="N45" s="10" t="s">
        <v>557</v>
      </c>
      <c r="O45" s="10" t="s">
        <v>556</v>
      </c>
      <c r="P45" s="10" t="s">
        <v>558</v>
      </c>
      <c r="Q45" s="10" t="s">
        <v>559</v>
      </c>
      <c r="R45" s="10" t="s">
        <v>560</v>
      </c>
      <c r="S45" s="10" t="s">
        <v>639</v>
      </c>
      <c r="T45" s="10" t="s">
        <v>640</v>
      </c>
      <c r="U45" s="10" t="s">
        <v>641</v>
      </c>
      <c r="V45" s="10" t="s">
        <v>642</v>
      </c>
      <c r="W45" s="10" t="s">
        <v>643</v>
      </c>
      <c r="X45" s="10" t="s">
        <v>644</v>
      </c>
      <c r="Y45" s="10" t="s">
        <v>125</v>
      </c>
      <c r="Z45" s="10" t="s">
        <v>126</v>
      </c>
      <c r="AA45" s="49">
        <v>7850</v>
      </c>
      <c r="AB45" s="10" t="s">
        <v>127</v>
      </c>
      <c r="AC45" s="10" t="s">
        <v>566</v>
      </c>
      <c r="AD45" s="49">
        <v>700</v>
      </c>
      <c r="AE45" s="49">
        <v>1000</v>
      </c>
      <c r="AF45" s="49">
        <v>3000</v>
      </c>
      <c r="AG45" s="49">
        <v>3150</v>
      </c>
      <c r="AH45" s="10" t="s">
        <v>5357</v>
      </c>
      <c r="AI45" s="10" t="s">
        <v>5358</v>
      </c>
      <c r="AJ45" s="10" t="s">
        <v>5359</v>
      </c>
      <c r="AK45" s="10" t="s">
        <v>5360</v>
      </c>
      <c r="AL45" s="10" t="s">
        <v>5361</v>
      </c>
      <c r="AM45" s="10" t="s">
        <v>5205</v>
      </c>
      <c r="AN45" s="10"/>
      <c r="AO45" s="49">
        <v>125</v>
      </c>
      <c r="AP45" s="49">
        <v>0</v>
      </c>
      <c r="AQ45" s="49">
        <v>125</v>
      </c>
      <c r="AR45" s="49">
        <v>0</v>
      </c>
      <c r="AS45" s="49">
        <v>0</v>
      </c>
      <c r="AT45" s="49">
        <v>0</v>
      </c>
      <c r="AU45" s="49">
        <v>0</v>
      </c>
      <c r="AV45" s="49">
        <v>0</v>
      </c>
      <c r="AW45" s="50">
        <v>0</v>
      </c>
      <c r="AX45" s="49">
        <v>0</v>
      </c>
      <c r="AY45" s="49">
        <v>100</v>
      </c>
      <c r="AZ45" s="49">
        <v>100</v>
      </c>
      <c r="BA45" s="49">
        <v>225</v>
      </c>
      <c r="BB45" s="49">
        <v>125</v>
      </c>
      <c r="BC45" s="49">
        <v>0</v>
      </c>
      <c r="BD45" s="49">
        <v>125</v>
      </c>
      <c r="BE45" s="49">
        <v>0</v>
      </c>
      <c r="BF45" s="49">
        <v>0</v>
      </c>
      <c r="BG45" s="49">
        <v>0</v>
      </c>
      <c r="BH45" s="49">
        <v>0</v>
      </c>
      <c r="BI45" s="49">
        <v>0</v>
      </c>
      <c r="BJ45" s="50">
        <v>0</v>
      </c>
      <c r="BK45" s="49">
        <v>0</v>
      </c>
      <c r="BL45" s="49">
        <v>105</v>
      </c>
      <c r="BM45" s="49">
        <v>105</v>
      </c>
      <c r="BN45" s="49">
        <v>230</v>
      </c>
      <c r="BO45" s="49">
        <v>125</v>
      </c>
      <c r="BP45" s="49">
        <v>0</v>
      </c>
      <c r="BQ45" s="49">
        <v>125</v>
      </c>
      <c r="BR45" s="49">
        <v>0</v>
      </c>
      <c r="BS45" s="49">
        <v>0</v>
      </c>
      <c r="BT45" s="49">
        <v>0</v>
      </c>
      <c r="BU45" s="50">
        <v>0</v>
      </c>
      <c r="BV45" s="49">
        <v>0</v>
      </c>
      <c r="BW45" s="50">
        <v>0</v>
      </c>
      <c r="BX45" s="49">
        <v>0</v>
      </c>
      <c r="BY45" s="49">
        <v>110.25</v>
      </c>
      <c r="BZ45" s="49">
        <v>110.25</v>
      </c>
      <c r="CA45" s="49">
        <v>235.25</v>
      </c>
      <c r="CB45" s="49">
        <v>125</v>
      </c>
      <c r="CC45" s="49">
        <v>0</v>
      </c>
      <c r="CD45" s="49">
        <v>125</v>
      </c>
      <c r="CE45" s="49">
        <v>0</v>
      </c>
      <c r="CF45" s="49">
        <v>0</v>
      </c>
      <c r="CG45" s="49">
        <v>0</v>
      </c>
      <c r="CH45" s="50">
        <v>0</v>
      </c>
      <c r="CI45" s="49">
        <v>0</v>
      </c>
      <c r="CJ45" s="50">
        <v>0</v>
      </c>
      <c r="CK45" s="49">
        <v>0</v>
      </c>
      <c r="CL45" s="49">
        <v>115.7625</v>
      </c>
      <c r="CM45" s="49">
        <v>115.7625</v>
      </c>
      <c r="CN45" s="49">
        <v>240.76249999999999</v>
      </c>
      <c r="CO45" s="10" t="s">
        <v>650</v>
      </c>
      <c r="CP45" s="51" t="s">
        <v>5362</v>
      </c>
    </row>
    <row r="46" spans="1:94" ht="70.349999999999994" customHeight="1" x14ac:dyDescent="0.25">
      <c r="A46" s="48" t="s">
        <v>652</v>
      </c>
      <c r="B46" s="48" t="s">
        <v>652</v>
      </c>
      <c r="C46" s="10" t="s">
        <v>478</v>
      </c>
      <c r="D46" s="10" t="s">
        <v>104</v>
      </c>
      <c r="E46" s="10" t="s">
        <v>549</v>
      </c>
      <c r="F46" s="10" t="s">
        <v>550</v>
      </c>
      <c r="G46" s="10" t="s">
        <v>551</v>
      </c>
      <c r="H46" s="10" t="s">
        <v>552</v>
      </c>
      <c r="I46" s="10" t="s">
        <v>553</v>
      </c>
      <c r="J46" s="10" t="s">
        <v>554</v>
      </c>
      <c r="K46" s="10" t="s">
        <v>555</v>
      </c>
      <c r="L46" s="10" t="s">
        <v>556</v>
      </c>
      <c r="M46" s="10" t="s">
        <v>478</v>
      </c>
      <c r="N46" s="10" t="s">
        <v>557</v>
      </c>
      <c r="O46" s="10" t="s">
        <v>556</v>
      </c>
      <c r="P46" s="10" t="s">
        <v>558</v>
      </c>
      <c r="Q46" s="10" t="s">
        <v>559</v>
      </c>
      <c r="R46" s="10" t="s">
        <v>560</v>
      </c>
      <c r="S46" s="10" t="s">
        <v>653</v>
      </c>
      <c r="T46" s="10" t="s">
        <v>654</v>
      </c>
      <c r="U46" s="10" t="s">
        <v>655</v>
      </c>
      <c r="V46" s="10" t="s">
        <v>656</v>
      </c>
      <c r="W46" s="10" t="s">
        <v>657</v>
      </c>
      <c r="X46" s="10" t="s">
        <v>658</v>
      </c>
      <c r="Y46" s="10" t="s">
        <v>125</v>
      </c>
      <c r="Z46" s="10" t="s">
        <v>126</v>
      </c>
      <c r="AA46" s="49">
        <v>20</v>
      </c>
      <c r="AB46" s="10" t="s">
        <v>186</v>
      </c>
      <c r="AC46" s="10" t="s">
        <v>566</v>
      </c>
      <c r="AD46" s="49">
        <v>20</v>
      </c>
      <c r="AE46" s="49">
        <v>20</v>
      </c>
      <c r="AF46" s="49">
        <v>20</v>
      </c>
      <c r="AG46" s="49">
        <v>20</v>
      </c>
      <c r="AH46" s="10" t="s">
        <v>5363</v>
      </c>
      <c r="AI46" s="10" t="s">
        <v>5364</v>
      </c>
      <c r="AJ46" s="10" t="s">
        <v>5365</v>
      </c>
      <c r="AK46" s="10" t="s">
        <v>5366</v>
      </c>
      <c r="AL46" s="10" t="s">
        <v>5367</v>
      </c>
      <c r="AM46" s="10" t="s">
        <v>5205</v>
      </c>
      <c r="AN46" s="10" t="s">
        <v>5368</v>
      </c>
      <c r="AO46" s="49">
        <v>110</v>
      </c>
      <c r="AP46" s="49">
        <v>0</v>
      </c>
      <c r="AQ46" s="49">
        <v>110</v>
      </c>
      <c r="AR46" s="49">
        <v>0</v>
      </c>
      <c r="AS46" s="49">
        <v>0</v>
      </c>
      <c r="AT46" s="49">
        <v>0</v>
      </c>
      <c r="AU46" s="49">
        <v>0</v>
      </c>
      <c r="AV46" s="49">
        <v>0</v>
      </c>
      <c r="AW46" s="50">
        <v>0</v>
      </c>
      <c r="AX46" s="49">
        <v>0</v>
      </c>
      <c r="AY46" s="49">
        <v>0</v>
      </c>
      <c r="AZ46" s="49">
        <v>0</v>
      </c>
      <c r="BA46" s="49">
        <v>110</v>
      </c>
      <c r="BB46" s="49">
        <v>115.5</v>
      </c>
      <c r="BC46" s="49">
        <v>0</v>
      </c>
      <c r="BD46" s="49">
        <v>115.5</v>
      </c>
      <c r="BE46" s="49">
        <v>0</v>
      </c>
      <c r="BF46" s="49">
        <v>0</v>
      </c>
      <c r="BG46" s="49">
        <v>0</v>
      </c>
      <c r="BH46" s="49">
        <v>0</v>
      </c>
      <c r="BI46" s="49">
        <v>0</v>
      </c>
      <c r="BJ46" s="50">
        <v>0</v>
      </c>
      <c r="BK46" s="49">
        <v>0</v>
      </c>
      <c r="BL46" s="49">
        <v>0</v>
      </c>
      <c r="BM46" s="49">
        <v>0</v>
      </c>
      <c r="BN46" s="49">
        <v>115.5</v>
      </c>
      <c r="BO46" s="49">
        <v>121.27500000000001</v>
      </c>
      <c r="BP46" s="49">
        <v>0</v>
      </c>
      <c r="BQ46" s="49">
        <v>121.27500000000001</v>
      </c>
      <c r="BR46" s="49">
        <v>0</v>
      </c>
      <c r="BS46" s="49">
        <v>0</v>
      </c>
      <c r="BT46" s="49">
        <v>0</v>
      </c>
      <c r="BU46" s="50">
        <v>0</v>
      </c>
      <c r="BV46" s="49">
        <v>0</v>
      </c>
      <c r="BW46" s="50">
        <v>0</v>
      </c>
      <c r="BX46" s="49">
        <v>0</v>
      </c>
      <c r="BY46" s="49">
        <v>0</v>
      </c>
      <c r="BZ46" s="49">
        <v>0</v>
      </c>
      <c r="CA46" s="49">
        <v>121.27500000000001</v>
      </c>
      <c r="CB46" s="49">
        <v>115.22</v>
      </c>
      <c r="CC46" s="49">
        <v>0</v>
      </c>
      <c r="CD46" s="49">
        <v>115.22</v>
      </c>
      <c r="CE46" s="49">
        <v>0</v>
      </c>
      <c r="CF46" s="49">
        <v>0</v>
      </c>
      <c r="CG46" s="49">
        <v>0</v>
      </c>
      <c r="CH46" s="50">
        <v>0</v>
      </c>
      <c r="CI46" s="49">
        <v>0</v>
      </c>
      <c r="CJ46" s="50">
        <v>0</v>
      </c>
      <c r="CK46" s="49">
        <v>0</v>
      </c>
      <c r="CL46" s="49">
        <v>0</v>
      </c>
      <c r="CM46" s="49">
        <v>0</v>
      </c>
      <c r="CN46" s="49">
        <v>115.22</v>
      </c>
      <c r="CO46" s="10" t="s">
        <v>665</v>
      </c>
      <c r="CP46" s="51" t="s">
        <v>5369</v>
      </c>
    </row>
    <row r="47" spans="1:94" ht="70.349999999999994" customHeight="1" x14ac:dyDescent="0.25">
      <c r="A47" s="48" t="s">
        <v>667</v>
      </c>
      <c r="B47" s="48" t="s">
        <v>667</v>
      </c>
      <c r="C47" s="10" t="s">
        <v>668</v>
      </c>
      <c r="D47" s="10" t="s">
        <v>104</v>
      </c>
      <c r="E47" s="10" t="s">
        <v>549</v>
      </c>
      <c r="F47" s="10" t="s">
        <v>550</v>
      </c>
      <c r="G47" s="10" t="s">
        <v>551</v>
      </c>
      <c r="H47" s="10" t="s">
        <v>552</v>
      </c>
      <c r="I47" s="10" t="s">
        <v>553</v>
      </c>
      <c r="J47" s="10" t="s">
        <v>554</v>
      </c>
      <c r="K47" s="10" t="s">
        <v>555</v>
      </c>
      <c r="L47" s="10" t="s">
        <v>556</v>
      </c>
      <c r="M47" s="10" t="s">
        <v>478</v>
      </c>
      <c r="N47" s="10" t="s">
        <v>557</v>
      </c>
      <c r="O47" s="10" t="s">
        <v>556</v>
      </c>
      <c r="P47" s="10" t="s">
        <v>558</v>
      </c>
      <c r="Q47" s="10" t="s">
        <v>559</v>
      </c>
      <c r="R47" s="10" t="s">
        <v>560</v>
      </c>
      <c r="S47" s="10" t="s">
        <v>669</v>
      </c>
      <c r="T47" s="10" t="s">
        <v>670</v>
      </c>
      <c r="U47" s="10" t="s">
        <v>671</v>
      </c>
      <c r="V47" s="10" t="s">
        <v>672</v>
      </c>
      <c r="W47" s="10" t="s">
        <v>673</v>
      </c>
      <c r="X47" s="10" t="s">
        <v>674</v>
      </c>
      <c r="Y47" s="10" t="s">
        <v>125</v>
      </c>
      <c r="Z47" s="10" t="s">
        <v>126</v>
      </c>
      <c r="AA47" s="49">
        <v>5</v>
      </c>
      <c r="AB47" s="10" t="s">
        <v>127</v>
      </c>
      <c r="AC47" s="10" t="s">
        <v>566</v>
      </c>
      <c r="AD47" s="49">
        <v>5</v>
      </c>
      <c r="AE47" s="49">
        <v>0</v>
      </c>
      <c r="AF47" s="49">
        <v>0</v>
      </c>
      <c r="AG47" s="49">
        <v>0</v>
      </c>
      <c r="AH47" s="10" t="s">
        <v>5370</v>
      </c>
      <c r="AI47" s="10" t="s">
        <v>5371</v>
      </c>
      <c r="AJ47" s="10"/>
      <c r="AK47" s="10" t="s">
        <v>5372</v>
      </c>
      <c r="AL47" s="10" t="s">
        <v>5372</v>
      </c>
      <c r="AM47" s="10" t="s">
        <v>5205</v>
      </c>
      <c r="AN47" s="10"/>
      <c r="AO47" s="49">
        <v>0</v>
      </c>
      <c r="AP47" s="49">
        <v>0</v>
      </c>
      <c r="AQ47" s="49">
        <v>0</v>
      </c>
      <c r="AR47" s="49">
        <v>0</v>
      </c>
      <c r="AS47" s="49">
        <v>0</v>
      </c>
      <c r="AT47" s="49">
        <v>0</v>
      </c>
      <c r="AU47" s="49">
        <v>0</v>
      </c>
      <c r="AV47" s="49">
        <v>50</v>
      </c>
      <c r="AW47" s="50">
        <v>0</v>
      </c>
      <c r="AX47" s="49">
        <v>0</v>
      </c>
      <c r="AY47" s="49">
        <v>0</v>
      </c>
      <c r="AZ47" s="49">
        <v>0</v>
      </c>
      <c r="BA47" s="49">
        <v>50</v>
      </c>
      <c r="BB47" s="49">
        <v>0</v>
      </c>
      <c r="BC47" s="49">
        <v>0</v>
      </c>
      <c r="BD47" s="49">
        <v>0</v>
      </c>
      <c r="BE47" s="49">
        <v>0</v>
      </c>
      <c r="BF47" s="49">
        <v>0</v>
      </c>
      <c r="BG47" s="49">
        <v>0</v>
      </c>
      <c r="BH47" s="49">
        <v>0</v>
      </c>
      <c r="BI47" s="49">
        <v>52.5</v>
      </c>
      <c r="BJ47" s="50">
        <v>0</v>
      </c>
      <c r="BK47" s="49">
        <v>0</v>
      </c>
      <c r="BL47" s="49">
        <v>0</v>
      </c>
      <c r="BM47" s="49">
        <v>0</v>
      </c>
      <c r="BN47" s="49">
        <v>52.5</v>
      </c>
      <c r="BO47" s="49">
        <v>0</v>
      </c>
      <c r="BP47" s="49">
        <v>0</v>
      </c>
      <c r="BQ47" s="49">
        <v>0</v>
      </c>
      <c r="BR47" s="49">
        <v>0</v>
      </c>
      <c r="BS47" s="49">
        <v>0</v>
      </c>
      <c r="BT47" s="49">
        <v>0</v>
      </c>
      <c r="BU47" s="50">
        <v>0</v>
      </c>
      <c r="BV47" s="49">
        <v>55.125</v>
      </c>
      <c r="BW47" s="50">
        <v>0</v>
      </c>
      <c r="BX47" s="49">
        <v>0</v>
      </c>
      <c r="BY47" s="49">
        <v>0</v>
      </c>
      <c r="BZ47" s="49">
        <v>0</v>
      </c>
      <c r="CA47" s="49">
        <v>55.125</v>
      </c>
      <c r="CB47" s="49">
        <v>0</v>
      </c>
      <c r="CC47" s="49">
        <v>0</v>
      </c>
      <c r="CD47" s="49">
        <v>0</v>
      </c>
      <c r="CE47" s="49">
        <v>0</v>
      </c>
      <c r="CF47" s="49">
        <v>0</v>
      </c>
      <c r="CG47" s="49">
        <v>0</v>
      </c>
      <c r="CH47" s="50">
        <v>0</v>
      </c>
      <c r="CI47" s="49">
        <v>57.881250000000001</v>
      </c>
      <c r="CJ47" s="50">
        <v>0</v>
      </c>
      <c r="CK47" s="49">
        <v>0</v>
      </c>
      <c r="CL47" s="49">
        <v>0</v>
      </c>
      <c r="CM47" s="49">
        <v>0</v>
      </c>
      <c r="CN47" s="49">
        <v>57.881250000000001</v>
      </c>
      <c r="CO47" s="10" t="s">
        <v>679</v>
      </c>
      <c r="CP47" s="51" t="s">
        <v>5373</v>
      </c>
    </row>
    <row r="48" spans="1:94" ht="70.349999999999994" customHeight="1" x14ac:dyDescent="0.25">
      <c r="A48" s="48" t="s">
        <v>681</v>
      </c>
      <c r="B48" s="48" t="s">
        <v>681</v>
      </c>
      <c r="C48" s="10" t="s">
        <v>682</v>
      </c>
      <c r="D48" s="10" t="s">
        <v>104</v>
      </c>
      <c r="E48" s="10" t="s">
        <v>549</v>
      </c>
      <c r="F48" s="10" t="s">
        <v>550</v>
      </c>
      <c r="G48" s="10" t="s">
        <v>551</v>
      </c>
      <c r="H48" s="10" t="s">
        <v>552</v>
      </c>
      <c r="I48" s="10" t="s">
        <v>553</v>
      </c>
      <c r="J48" s="10" t="s">
        <v>554</v>
      </c>
      <c r="K48" s="10" t="s">
        <v>555</v>
      </c>
      <c r="L48" s="10" t="s">
        <v>556</v>
      </c>
      <c r="M48" s="10" t="s">
        <v>478</v>
      </c>
      <c r="N48" s="10" t="s">
        <v>557</v>
      </c>
      <c r="O48" s="10" t="s">
        <v>556</v>
      </c>
      <c r="P48" s="10" t="s">
        <v>558</v>
      </c>
      <c r="Q48" s="10" t="s">
        <v>559</v>
      </c>
      <c r="R48" s="10" t="s">
        <v>560</v>
      </c>
      <c r="S48" s="10" t="s">
        <v>683</v>
      </c>
      <c r="T48" s="10" t="s">
        <v>684</v>
      </c>
      <c r="U48" s="10" t="s">
        <v>685</v>
      </c>
      <c r="V48" s="10" t="s">
        <v>686</v>
      </c>
      <c r="W48" s="10" t="s">
        <v>687</v>
      </c>
      <c r="X48" s="10" t="s">
        <v>688</v>
      </c>
      <c r="Y48" s="10" t="s">
        <v>125</v>
      </c>
      <c r="Z48" s="10" t="s">
        <v>126</v>
      </c>
      <c r="AA48" s="49">
        <v>5</v>
      </c>
      <c r="AB48" s="10" t="s">
        <v>127</v>
      </c>
      <c r="AC48" s="10" t="s">
        <v>566</v>
      </c>
      <c r="AD48" s="49">
        <v>0</v>
      </c>
      <c r="AE48" s="49">
        <v>1</v>
      </c>
      <c r="AF48" s="49">
        <v>1</v>
      </c>
      <c r="AG48" s="49">
        <v>3</v>
      </c>
      <c r="AH48" s="10" t="s">
        <v>5374</v>
      </c>
      <c r="AI48" s="10" t="s">
        <v>5375</v>
      </c>
      <c r="AJ48" s="10" t="s">
        <v>5376</v>
      </c>
      <c r="AK48" s="10" t="s">
        <v>5377</v>
      </c>
      <c r="AL48" s="10"/>
      <c r="AM48" s="10" t="s">
        <v>5247</v>
      </c>
      <c r="AN48" s="10" t="s">
        <v>5378</v>
      </c>
      <c r="AO48" s="49">
        <v>0</v>
      </c>
      <c r="AP48" s="49">
        <v>0</v>
      </c>
      <c r="AQ48" s="49">
        <v>0</v>
      </c>
      <c r="AR48" s="49">
        <v>0</v>
      </c>
      <c r="AS48" s="49">
        <v>0</v>
      </c>
      <c r="AT48" s="49">
        <v>0</v>
      </c>
      <c r="AU48" s="49">
        <v>0</v>
      </c>
      <c r="AV48" s="49">
        <v>50</v>
      </c>
      <c r="AW48" s="50">
        <v>0</v>
      </c>
      <c r="AX48" s="49">
        <v>300</v>
      </c>
      <c r="AY48" s="49">
        <v>50</v>
      </c>
      <c r="AZ48" s="49">
        <v>50</v>
      </c>
      <c r="BA48" s="49">
        <v>400</v>
      </c>
      <c r="BB48" s="49">
        <v>0</v>
      </c>
      <c r="BC48" s="49">
        <v>0</v>
      </c>
      <c r="BD48" s="49">
        <v>0</v>
      </c>
      <c r="BE48" s="49">
        <v>0</v>
      </c>
      <c r="BF48" s="49">
        <v>0</v>
      </c>
      <c r="BG48" s="49">
        <v>0</v>
      </c>
      <c r="BH48" s="49">
        <v>0</v>
      </c>
      <c r="BI48" s="49">
        <v>52.5</v>
      </c>
      <c r="BJ48" s="50">
        <v>0</v>
      </c>
      <c r="BK48" s="49">
        <v>700</v>
      </c>
      <c r="BL48" s="49">
        <v>52.5</v>
      </c>
      <c r="BM48" s="49">
        <v>52.5</v>
      </c>
      <c r="BN48" s="49">
        <v>805</v>
      </c>
      <c r="BO48" s="49">
        <v>0</v>
      </c>
      <c r="BP48" s="49">
        <v>0</v>
      </c>
      <c r="BQ48" s="49">
        <v>0</v>
      </c>
      <c r="BR48" s="49">
        <v>0</v>
      </c>
      <c r="BS48" s="49">
        <v>0</v>
      </c>
      <c r="BT48" s="49">
        <v>0</v>
      </c>
      <c r="BU48" s="50">
        <v>0</v>
      </c>
      <c r="BV48" s="49">
        <v>55.125</v>
      </c>
      <c r="BW48" s="50">
        <v>0</v>
      </c>
      <c r="BX48" s="49">
        <v>700</v>
      </c>
      <c r="BY48" s="49">
        <v>55.125</v>
      </c>
      <c r="BZ48" s="49">
        <v>55.125</v>
      </c>
      <c r="CA48" s="49">
        <v>810.25</v>
      </c>
      <c r="CB48" s="49">
        <v>0</v>
      </c>
      <c r="CC48" s="49">
        <v>0</v>
      </c>
      <c r="CD48" s="49">
        <v>0</v>
      </c>
      <c r="CE48" s="49">
        <v>0</v>
      </c>
      <c r="CF48" s="49">
        <v>0</v>
      </c>
      <c r="CG48" s="49">
        <v>0</v>
      </c>
      <c r="CH48" s="50">
        <v>0</v>
      </c>
      <c r="CI48" s="49">
        <v>0</v>
      </c>
      <c r="CJ48" s="50">
        <v>0</v>
      </c>
      <c r="CK48" s="49">
        <v>300</v>
      </c>
      <c r="CL48" s="49">
        <v>57.881250000000001</v>
      </c>
      <c r="CM48" s="49">
        <v>57.881250000000001</v>
      </c>
      <c r="CN48" s="49">
        <v>357.88125000000002</v>
      </c>
      <c r="CO48" s="10" t="s">
        <v>693</v>
      </c>
      <c r="CP48" s="51" t="s">
        <v>694</v>
      </c>
    </row>
    <row r="49" spans="1:94" ht="70.349999999999994" customHeight="1" x14ac:dyDescent="0.25">
      <c r="A49" s="48" t="s">
        <v>695</v>
      </c>
      <c r="B49" s="48" t="s">
        <v>695</v>
      </c>
      <c r="C49" s="10" t="s">
        <v>696</v>
      </c>
      <c r="D49" s="10" t="s">
        <v>104</v>
      </c>
      <c r="E49" s="10" t="s">
        <v>549</v>
      </c>
      <c r="F49" s="10" t="s">
        <v>550</v>
      </c>
      <c r="G49" s="10" t="s">
        <v>551</v>
      </c>
      <c r="H49" s="10" t="s">
        <v>552</v>
      </c>
      <c r="I49" s="10" t="s">
        <v>553</v>
      </c>
      <c r="J49" s="10" t="s">
        <v>554</v>
      </c>
      <c r="K49" s="10" t="s">
        <v>555</v>
      </c>
      <c r="L49" s="10" t="s">
        <v>556</v>
      </c>
      <c r="M49" s="10" t="s">
        <v>478</v>
      </c>
      <c r="N49" s="10" t="s">
        <v>557</v>
      </c>
      <c r="O49" s="10" t="s">
        <v>556</v>
      </c>
      <c r="P49" s="10" t="s">
        <v>558</v>
      </c>
      <c r="Q49" s="10" t="s">
        <v>559</v>
      </c>
      <c r="R49" s="10" t="s">
        <v>560</v>
      </c>
      <c r="S49" s="10" t="s">
        <v>144</v>
      </c>
      <c r="T49" s="10" t="s">
        <v>697</v>
      </c>
      <c r="U49" s="10" t="s">
        <v>698</v>
      </c>
      <c r="V49" s="10" t="s">
        <v>699</v>
      </c>
      <c r="W49" s="10" t="s">
        <v>700</v>
      </c>
      <c r="X49" s="10" t="s">
        <v>149</v>
      </c>
      <c r="Y49" s="10" t="s">
        <v>125</v>
      </c>
      <c r="Z49" s="10" t="s">
        <v>126</v>
      </c>
      <c r="AA49" s="49">
        <v>3300</v>
      </c>
      <c r="AB49" s="10" t="s">
        <v>5172</v>
      </c>
      <c r="AC49" s="10" t="s">
        <v>566</v>
      </c>
      <c r="AD49" s="49">
        <v>3300</v>
      </c>
      <c r="AE49" s="49">
        <v>3300</v>
      </c>
      <c r="AF49" s="49">
        <v>3300</v>
      </c>
      <c r="AG49" s="49">
        <v>3300</v>
      </c>
      <c r="AH49" s="10" t="s">
        <v>5379</v>
      </c>
      <c r="AI49" s="10" t="s">
        <v>5380</v>
      </c>
      <c r="AJ49" s="10"/>
      <c r="AK49" s="10" t="s">
        <v>5381</v>
      </c>
      <c r="AL49" s="10" t="s">
        <v>5382</v>
      </c>
      <c r="AM49" s="10" t="s">
        <v>5205</v>
      </c>
      <c r="AN49" s="10" t="s">
        <v>5383</v>
      </c>
      <c r="AO49" s="49">
        <v>20</v>
      </c>
      <c r="AP49" s="49">
        <v>0</v>
      </c>
      <c r="AQ49" s="49">
        <v>20</v>
      </c>
      <c r="AR49" s="49">
        <v>690</v>
      </c>
      <c r="AS49" s="49">
        <v>0</v>
      </c>
      <c r="AT49" s="49">
        <v>0</v>
      </c>
      <c r="AU49" s="49">
        <v>0</v>
      </c>
      <c r="AV49" s="49">
        <v>0</v>
      </c>
      <c r="AW49" s="50">
        <v>0</v>
      </c>
      <c r="AX49" s="49">
        <v>0</v>
      </c>
      <c r="AY49" s="49">
        <v>0</v>
      </c>
      <c r="AZ49" s="49">
        <v>0</v>
      </c>
      <c r="BA49" s="49">
        <v>710</v>
      </c>
      <c r="BB49" s="49">
        <v>20</v>
      </c>
      <c r="BC49" s="49">
        <v>0</v>
      </c>
      <c r="BD49" s="49">
        <v>20</v>
      </c>
      <c r="BE49" s="49">
        <v>724.5</v>
      </c>
      <c r="BF49" s="49">
        <v>0</v>
      </c>
      <c r="BG49" s="49">
        <v>0</v>
      </c>
      <c r="BH49" s="49">
        <v>0</v>
      </c>
      <c r="BI49" s="49">
        <v>0</v>
      </c>
      <c r="BJ49" s="50">
        <v>0</v>
      </c>
      <c r="BK49" s="49">
        <v>0</v>
      </c>
      <c r="BL49" s="49">
        <v>0</v>
      </c>
      <c r="BM49" s="49">
        <v>0</v>
      </c>
      <c r="BN49" s="49">
        <v>744.5</v>
      </c>
      <c r="BO49" s="49">
        <v>20</v>
      </c>
      <c r="BP49" s="49">
        <v>0</v>
      </c>
      <c r="BQ49" s="49">
        <v>20</v>
      </c>
      <c r="BR49" s="49">
        <v>760.72500000000002</v>
      </c>
      <c r="BS49" s="49">
        <v>0</v>
      </c>
      <c r="BT49" s="49">
        <v>0</v>
      </c>
      <c r="BU49" s="50">
        <v>0</v>
      </c>
      <c r="BV49" s="49">
        <v>0</v>
      </c>
      <c r="BW49" s="50">
        <v>0</v>
      </c>
      <c r="BX49" s="49">
        <v>0</v>
      </c>
      <c r="BY49" s="49">
        <v>0</v>
      </c>
      <c r="BZ49" s="49">
        <v>0</v>
      </c>
      <c r="CA49" s="49">
        <v>780.72500000000002</v>
      </c>
      <c r="CB49" s="49">
        <v>20</v>
      </c>
      <c r="CC49" s="49">
        <v>0</v>
      </c>
      <c r="CD49" s="49">
        <v>20</v>
      </c>
      <c r="CE49" s="49">
        <v>798.76125000000002</v>
      </c>
      <c r="CF49" s="49">
        <v>0</v>
      </c>
      <c r="CG49" s="49">
        <v>0</v>
      </c>
      <c r="CH49" s="50">
        <v>0</v>
      </c>
      <c r="CI49" s="49">
        <v>0</v>
      </c>
      <c r="CJ49" s="50">
        <v>0</v>
      </c>
      <c r="CK49" s="49">
        <v>0</v>
      </c>
      <c r="CL49" s="49">
        <v>0</v>
      </c>
      <c r="CM49" s="49">
        <v>0</v>
      </c>
      <c r="CN49" s="49">
        <v>818.76125000000002</v>
      </c>
      <c r="CO49" s="10" t="s">
        <v>706</v>
      </c>
      <c r="CP49" s="51" t="s">
        <v>5384</v>
      </c>
    </row>
    <row r="50" spans="1:94" ht="70.349999999999994" customHeight="1" x14ac:dyDescent="0.25">
      <c r="A50" s="48" t="s">
        <v>708</v>
      </c>
      <c r="B50" s="48" t="s">
        <v>708</v>
      </c>
      <c r="C50" s="10" t="s">
        <v>709</v>
      </c>
      <c r="D50" s="10" t="s">
        <v>104</v>
      </c>
      <c r="E50" s="10" t="s">
        <v>549</v>
      </c>
      <c r="F50" s="10" t="s">
        <v>550</v>
      </c>
      <c r="G50" s="10" t="s">
        <v>551</v>
      </c>
      <c r="H50" s="10" t="s">
        <v>552</v>
      </c>
      <c r="I50" s="10" t="s">
        <v>553</v>
      </c>
      <c r="J50" s="10" t="s">
        <v>554</v>
      </c>
      <c r="K50" s="10" t="s">
        <v>555</v>
      </c>
      <c r="L50" s="10" t="s">
        <v>556</v>
      </c>
      <c r="M50" s="10" t="s">
        <v>478</v>
      </c>
      <c r="N50" s="10" t="s">
        <v>557</v>
      </c>
      <c r="O50" s="10" t="s">
        <v>556</v>
      </c>
      <c r="P50" s="10" t="s">
        <v>558</v>
      </c>
      <c r="Q50" s="10" t="s">
        <v>559</v>
      </c>
      <c r="R50" s="10" t="s">
        <v>560</v>
      </c>
      <c r="S50" s="10" t="s">
        <v>710</v>
      </c>
      <c r="T50" s="10" t="s">
        <v>711</v>
      </c>
      <c r="U50" s="10" t="s">
        <v>712</v>
      </c>
      <c r="V50" s="10" t="s">
        <v>713</v>
      </c>
      <c r="W50" s="10" t="s">
        <v>714</v>
      </c>
      <c r="X50" s="10" t="s">
        <v>715</v>
      </c>
      <c r="Y50" s="10" t="s">
        <v>125</v>
      </c>
      <c r="Z50" s="10" t="s">
        <v>126</v>
      </c>
      <c r="AA50" s="49">
        <v>1500</v>
      </c>
      <c r="AB50" s="10" t="s">
        <v>127</v>
      </c>
      <c r="AC50" s="10" t="s">
        <v>566</v>
      </c>
      <c r="AD50" s="49">
        <v>400</v>
      </c>
      <c r="AE50" s="49">
        <v>0</v>
      </c>
      <c r="AF50" s="49">
        <v>550</v>
      </c>
      <c r="AG50" s="49">
        <v>550</v>
      </c>
      <c r="AH50" s="10" t="s">
        <v>5385</v>
      </c>
      <c r="AI50" s="10"/>
      <c r="AJ50" s="10"/>
      <c r="AK50" s="10" t="s">
        <v>5386</v>
      </c>
      <c r="AL50" s="10" t="s">
        <v>5387</v>
      </c>
      <c r="AM50" s="10" t="s">
        <v>5205</v>
      </c>
      <c r="AN50" s="10" t="s">
        <v>5388</v>
      </c>
      <c r="AO50" s="49">
        <v>0</v>
      </c>
      <c r="AP50" s="49">
        <v>0</v>
      </c>
      <c r="AQ50" s="49">
        <v>0</v>
      </c>
      <c r="AR50" s="49">
        <v>390</v>
      </c>
      <c r="AS50" s="49">
        <v>0</v>
      </c>
      <c r="AT50" s="49">
        <v>0</v>
      </c>
      <c r="AU50" s="49">
        <v>0</v>
      </c>
      <c r="AV50" s="49">
        <v>0</v>
      </c>
      <c r="AW50" s="50">
        <v>0</v>
      </c>
      <c r="AX50" s="49">
        <v>0</v>
      </c>
      <c r="AY50" s="49">
        <v>0</v>
      </c>
      <c r="AZ50" s="49">
        <v>0</v>
      </c>
      <c r="BA50" s="49">
        <v>390</v>
      </c>
      <c r="BB50" s="49">
        <v>0</v>
      </c>
      <c r="BC50" s="49">
        <v>0</v>
      </c>
      <c r="BD50" s="49">
        <v>0</v>
      </c>
      <c r="BE50" s="49">
        <v>409.5</v>
      </c>
      <c r="BF50" s="49">
        <v>0</v>
      </c>
      <c r="BG50" s="49">
        <v>0</v>
      </c>
      <c r="BH50" s="49">
        <v>0</v>
      </c>
      <c r="BI50" s="49">
        <v>0</v>
      </c>
      <c r="BJ50" s="50">
        <v>0</v>
      </c>
      <c r="BK50" s="49">
        <v>0</v>
      </c>
      <c r="BL50" s="49">
        <v>0</v>
      </c>
      <c r="BM50" s="49">
        <v>0</v>
      </c>
      <c r="BN50" s="49">
        <v>409.5</v>
      </c>
      <c r="BO50" s="49">
        <v>0</v>
      </c>
      <c r="BP50" s="49">
        <v>0</v>
      </c>
      <c r="BQ50" s="49">
        <v>0</v>
      </c>
      <c r="BR50" s="49">
        <v>429.97500000000002</v>
      </c>
      <c r="BS50" s="49">
        <v>0</v>
      </c>
      <c r="BT50" s="49">
        <v>0</v>
      </c>
      <c r="BU50" s="50">
        <v>0</v>
      </c>
      <c r="BV50" s="49">
        <v>0</v>
      </c>
      <c r="BW50" s="50">
        <v>0</v>
      </c>
      <c r="BX50" s="49">
        <v>0</v>
      </c>
      <c r="BY50" s="49">
        <v>0</v>
      </c>
      <c r="BZ50" s="49">
        <v>0</v>
      </c>
      <c r="CA50" s="49">
        <v>429.97500000000002</v>
      </c>
      <c r="CB50" s="49">
        <v>0</v>
      </c>
      <c r="CC50" s="49">
        <v>0</v>
      </c>
      <c r="CD50" s="49">
        <v>0</v>
      </c>
      <c r="CE50" s="49">
        <v>451.47375</v>
      </c>
      <c r="CF50" s="49">
        <v>0</v>
      </c>
      <c r="CG50" s="49">
        <v>0</v>
      </c>
      <c r="CH50" s="50">
        <v>0</v>
      </c>
      <c r="CI50" s="49">
        <v>0</v>
      </c>
      <c r="CJ50" s="50">
        <v>0</v>
      </c>
      <c r="CK50" s="49">
        <v>0</v>
      </c>
      <c r="CL50" s="49">
        <v>0</v>
      </c>
      <c r="CM50" s="49">
        <v>0</v>
      </c>
      <c r="CN50" s="49">
        <v>451.47375</v>
      </c>
      <c r="CO50" s="10" t="s">
        <v>721</v>
      </c>
      <c r="CP50" s="51" t="s">
        <v>722</v>
      </c>
    </row>
    <row r="51" spans="1:94" ht="70.349999999999994" customHeight="1" x14ac:dyDescent="0.25">
      <c r="A51" s="48" t="s">
        <v>723</v>
      </c>
      <c r="B51" s="48" t="s">
        <v>723</v>
      </c>
      <c r="C51" s="10" t="s">
        <v>724</v>
      </c>
      <c r="D51" s="10" t="s">
        <v>104</v>
      </c>
      <c r="E51" s="10" t="s">
        <v>549</v>
      </c>
      <c r="F51" s="10" t="s">
        <v>550</v>
      </c>
      <c r="G51" s="10" t="s">
        <v>551</v>
      </c>
      <c r="H51" s="10" t="s">
        <v>552</v>
      </c>
      <c r="I51" s="10" t="s">
        <v>553</v>
      </c>
      <c r="J51" s="10" t="s">
        <v>554</v>
      </c>
      <c r="K51" s="10" t="s">
        <v>555</v>
      </c>
      <c r="L51" s="10" t="s">
        <v>556</v>
      </c>
      <c r="M51" s="10" t="s">
        <v>478</v>
      </c>
      <c r="N51" s="10" t="s">
        <v>557</v>
      </c>
      <c r="O51" s="10" t="s">
        <v>556</v>
      </c>
      <c r="P51" s="10" t="s">
        <v>558</v>
      </c>
      <c r="Q51" s="10" t="s">
        <v>559</v>
      </c>
      <c r="R51" s="10" t="s">
        <v>560</v>
      </c>
      <c r="S51" s="10" t="s">
        <v>725</v>
      </c>
      <c r="T51" s="10" t="s">
        <v>726</v>
      </c>
      <c r="U51" s="10" t="s">
        <v>727</v>
      </c>
      <c r="V51" s="10" t="s">
        <v>728</v>
      </c>
      <c r="W51" s="10" t="s">
        <v>729</v>
      </c>
      <c r="X51" s="10" t="s">
        <v>644</v>
      </c>
      <c r="Y51" s="10" t="s">
        <v>125</v>
      </c>
      <c r="Z51" s="10" t="s">
        <v>126</v>
      </c>
      <c r="AA51" s="49">
        <v>500</v>
      </c>
      <c r="AB51" s="10" t="s">
        <v>127</v>
      </c>
      <c r="AC51" s="10" t="s">
        <v>566</v>
      </c>
      <c r="AD51" s="49">
        <v>0</v>
      </c>
      <c r="AE51" s="49">
        <v>0</v>
      </c>
      <c r="AF51" s="49">
        <v>250</v>
      </c>
      <c r="AG51" s="49">
        <v>250</v>
      </c>
      <c r="AH51" s="10"/>
      <c r="AI51" s="10"/>
      <c r="AJ51" s="10"/>
      <c r="AK51" s="10" t="s">
        <v>5389</v>
      </c>
      <c r="AL51" s="10" t="s">
        <v>5389</v>
      </c>
      <c r="AM51" s="10" t="s">
        <v>5205</v>
      </c>
      <c r="AN51" s="10"/>
      <c r="AO51" s="49">
        <v>100</v>
      </c>
      <c r="AP51" s="49">
        <v>0</v>
      </c>
      <c r="AQ51" s="49">
        <v>100</v>
      </c>
      <c r="AR51" s="49">
        <v>0</v>
      </c>
      <c r="AS51" s="49">
        <v>0</v>
      </c>
      <c r="AT51" s="49">
        <v>0</v>
      </c>
      <c r="AU51" s="49">
        <v>0</v>
      </c>
      <c r="AV51" s="49">
        <v>0</v>
      </c>
      <c r="AW51" s="50">
        <v>0</v>
      </c>
      <c r="AX51" s="49">
        <v>0</v>
      </c>
      <c r="AY51" s="49">
        <v>0</v>
      </c>
      <c r="AZ51" s="49">
        <v>0</v>
      </c>
      <c r="BA51" s="49">
        <v>100</v>
      </c>
      <c r="BB51" s="49">
        <v>105</v>
      </c>
      <c r="BC51" s="49">
        <v>0</v>
      </c>
      <c r="BD51" s="49">
        <v>105</v>
      </c>
      <c r="BE51" s="49">
        <v>0</v>
      </c>
      <c r="BF51" s="49">
        <v>0</v>
      </c>
      <c r="BG51" s="49">
        <v>0</v>
      </c>
      <c r="BH51" s="49">
        <v>0</v>
      </c>
      <c r="BI51" s="49">
        <v>0</v>
      </c>
      <c r="BJ51" s="50">
        <v>0</v>
      </c>
      <c r="BK51" s="49">
        <v>0</v>
      </c>
      <c r="BL51" s="49">
        <v>0</v>
      </c>
      <c r="BM51" s="49">
        <v>0</v>
      </c>
      <c r="BN51" s="49">
        <v>105</v>
      </c>
      <c r="BO51" s="49">
        <v>110.25</v>
      </c>
      <c r="BP51" s="49">
        <v>0</v>
      </c>
      <c r="BQ51" s="49">
        <v>110.25</v>
      </c>
      <c r="BR51" s="49">
        <v>0</v>
      </c>
      <c r="BS51" s="49">
        <v>0</v>
      </c>
      <c r="BT51" s="49">
        <v>0</v>
      </c>
      <c r="BU51" s="50">
        <v>0</v>
      </c>
      <c r="BV51" s="49">
        <v>0</v>
      </c>
      <c r="BW51" s="50">
        <v>0</v>
      </c>
      <c r="BX51" s="49">
        <v>0</v>
      </c>
      <c r="BY51" s="49">
        <v>0</v>
      </c>
      <c r="BZ51" s="49">
        <v>0</v>
      </c>
      <c r="CA51" s="49">
        <v>110.25</v>
      </c>
      <c r="CB51" s="49">
        <v>115.7625</v>
      </c>
      <c r="CC51" s="49">
        <v>0</v>
      </c>
      <c r="CD51" s="49">
        <v>115.7625</v>
      </c>
      <c r="CE51" s="49">
        <v>0</v>
      </c>
      <c r="CF51" s="49">
        <v>0</v>
      </c>
      <c r="CG51" s="49">
        <v>0</v>
      </c>
      <c r="CH51" s="50">
        <v>0</v>
      </c>
      <c r="CI51" s="49">
        <v>0</v>
      </c>
      <c r="CJ51" s="50">
        <v>0</v>
      </c>
      <c r="CK51" s="49">
        <v>0</v>
      </c>
      <c r="CL51" s="49">
        <v>0</v>
      </c>
      <c r="CM51" s="49">
        <v>0</v>
      </c>
      <c r="CN51" s="49">
        <v>115.7625</v>
      </c>
      <c r="CO51" s="10"/>
      <c r="CP51" s="51" t="s">
        <v>5390</v>
      </c>
    </row>
    <row r="52" spans="1:94" ht="70.349999999999994" customHeight="1" x14ac:dyDescent="0.25">
      <c r="A52" s="48" t="s">
        <v>733</v>
      </c>
      <c r="B52" s="48" t="s">
        <v>733</v>
      </c>
      <c r="C52" s="10" t="s">
        <v>734</v>
      </c>
      <c r="D52" s="10" t="s">
        <v>104</v>
      </c>
      <c r="E52" s="10" t="s">
        <v>549</v>
      </c>
      <c r="F52" s="10" t="s">
        <v>550</v>
      </c>
      <c r="G52" s="10" t="s">
        <v>551</v>
      </c>
      <c r="H52" s="10" t="s">
        <v>552</v>
      </c>
      <c r="I52" s="10" t="s">
        <v>553</v>
      </c>
      <c r="J52" s="10" t="s">
        <v>554</v>
      </c>
      <c r="K52" s="10" t="s">
        <v>555</v>
      </c>
      <c r="L52" s="10" t="s">
        <v>556</v>
      </c>
      <c r="M52" s="10" t="s">
        <v>478</v>
      </c>
      <c r="N52" s="10" t="s">
        <v>557</v>
      </c>
      <c r="O52" s="10" t="s">
        <v>556</v>
      </c>
      <c r="P52" s="10" t="s">
        <v>558</v>
      </c>
      <c r="Q52" s="10" t="s">
        <v>559</v>
      </c>
      <c r="R52" s="10" t="s">
        <v>560</v>
      </c>
      <c r="S52" s="10" t="s">
        <v>735</v>
      </c>
      <c r="T52" s="10" t="s">
        <v>736</v>
      </c>
      <c r="U52" s="10" t="s">
        <v>737</v>
      </c>
      <c r="V52" s="10" t="s">
        <v>738</v>
      </c>
      <c r="W52" s="10" t="s">
        <v>739</v>
      </c>
      <c r="X52" s="10" t="s">
        <v>644</v>
      </c>
      <c r="Y52" s="10" t="s">
        <v>125</v>
      </c>
      <c r="Z52" s="10" t="s">
        <v>126</v>
      </c>
      <c r="AA52" s="49">
        <v>117000</v>
      </c>
      <c r="AB52" s="10" t="s">
        <v>127</v>
      </c>
      <c r="AC52" s="10" t="s">
        <v>566</v>
      </c>
      <c r="AD52" s="49">
        <v>55558</v>
      </c>
      <c r="AE52" s="49">
        <v>20481</v>
      </c>
      <c r="AF52" s="49">
        <v>20481</v>
      </c>
      <c r="AG52" s="49">
        <v>20480</v>
      </c>
      <c r="AH52" s="10" t="s">
        <v>5391</v>
      </c>
      <c r="AI52" s="10" t="s">
        <v>5392</v>
      </c>
      <c r="AJ52" s="10"/>
      <c r="AK52" s="10" t="s">
        <v>5393</v>
      </c>
      <c r="AL52" s="10" t="s">
        <v>5394</v>
      </c>
      <c r="AM52" s="10" t="s">
        <v>5205</v>
      </c>
      <c r="AN52" s="10" t="s">
        <v>5395</v>
      </c>
      <c r="AO52" s="49">
        <v>0</v>
      </c>
      <c r="AP52" s="49">
        <v>0</v>
      </c>
      <c r="AQ52" s="49">
        <v>0</v>
      </c>
      <c r="AR52" s="49">
        <v>1797.277135</v>
      </c>
      <c r="AS52" s="49">
        <v>0</v>
      </c>
      <c r="AT52" s="49">
        <v>0</v>
      </c>
      <c r="AU52" s="49">
        <v>0</v>
      </c>
      <c r="AV52" s="49">
        <v>0</v>
      </c>
      <c r="AW52" s="50">
        <v>0</v>
      </c>
      <c r="AX52" s="49">
        <v>0</v>
      </c>
      <c r="AY52" s="49">
        <v>0</v>
      </c>
      <c r="AZ52" s="49">
        <v>0</v>
      </c>
      <c r="BA52" s="49">
        <v>1797.277135</v>
      </c>
      <c r="BB52" s="49">
        <v>0</v>
      </c>
      <c r="BC52" s="49">
        <v>0</v>
      </c>
      <c r="BD52" s="49">
        <v>0</v>
      </c>
      <c r="BE52" s="49">
        <v>1887.14099175</v>
      </c>
      <c r="BF52" s="49">
        <v>0</v>
      </c>
      <c r="BG52" s="49">
        <v>0</v>
      </c>
      <c r="BH52" s="49">
        <v>0</v>
      </c>
      <c r="BI52" s="49">
        <v>0</v>
      </c>
      <c r="BJ52" s="50">
        <v>0</v>
      </c>
      <c r="BK52" s="49">
        <v>0</v>
      </c>
      <c r="BL52" s="49">
        <v>0</v>
      </c>
      <c r="BM52" s="49">
        <v>0</v>
      </c>
      <c r="BN52" s="49">
        <v>1887.14099175</v>
      </c>
      <c r="BO52" s="49">
        <v>0</v>
      </c>
      <c r="BP52" s="49">
        <v>0</v>
      </c>
      <c r="BQ52" s="49">
        <v>0</v>
      </c>
      <c r="BR52" s="49">
        <v>1981.4980413374999</v>
      </c>
      <c r="BS52" s="49">
        <v>0</v>
      </c>
      <c r="BT52" s="49">
        <v>0</v>
      </c>
      <c r="BU52" s="50">
        <v>0</v>
      </c>
      <c r="BV52" s="49">
        <v>0</v>
      </c>
      <c r="BW52" s="50">
        <v>0</v>
      </c>
      <c r="BX52" s="49">
        <v>0</v>
      </c>
      <c r="BY52" s="49">
        <v>0</v>
      </c>
      <c r="BZ52" s="49">
        <v>0</v>
      </c>
      <c r="CA52" s="49">
        <v>1981.4980413374999</v>
      </c>
      <c r="CB52" s="49">
        <v>0</v>
      </c>
      <c r="CC52" s="49">
        <v>0</v>
      </c>
      <c r="CD52" s="49">
        <v>0</v>
      </c>
      <c r="CE52" s="49">
        <v>2080.5729434043751</v>
      </c>
      <c r="CF52" s="49">
        <v>0</v>
      </c>
      <c r="CG52" s="49">
        <v>0</v>
      </c>
      <c r="CH52" s="50">
        <v>0</v>
      </c>
      <c r="CI52" s="49">
        <v>0</v>
      </c>
      <c r="CJ52" s="50">
        <v>0</v>
      </c>
      <c r="CK52" s="49">
        <v>0</v>
      </c>
      <c r="CL52" s="49">
        <v>0</v>
      </c>
      <c r="CM52" s="49">
        <v>0</v>
      </c>
      <c r="CN52" s="49">
        <v>2080.5729434043751</v>
      </c>
      <c r="CO52" s="10" t="s">
        <v>745</v>
      </c>
      <c r="CP52" s="51" t="s">
        <v>5396</v>
      </c>
    </row>
    <row r="53" spans="1:94" ht="70.349999999999994" customHeight="1" x14ac:dyDescent="0.25">
      <c r="A53" s="48" t="s">
        <v>747</v>
      </c>
      <c r="B53" s="48" t="s">
        <v>747</v>
      </c>
      <c r="C53" s="10" t="s">
        <v>748</v>
      </c>
      <c r="D53" s="10" t="s">
        <v>104</v>
      </c>
      <c r="E53" s="10" t="s">
        <v>549</v>
      </c>
      <c r="F53" s="10" t="s">
        <v>550</v>
      </c>
      <c r="G53" s="10" t="s">
        <v>551</v>
      </c>
      <c r="H53" s="10" t="s">
        <v>552</v>
      </c>
      <c r="I53" s="10" t="s">
        <v>553</v>
      </c>
      <c r="J53" s="10" t="s">
        <v>554</v>
      </c>
      <c r="K53" s="10" t="s">
        <v>555</v>
      </c>
      <c r="L53" s="10" t="s">
        <v>556</v>
      </c>
      <c r="M53" s="10" t="s">
        <v>478</v>
      </c>
      <c r="N53" s="10" t="s">
        <v>557</v>
      </c>
      <c r="O53" s="10" t="s">
        <v>556</v>
      </c>
      <c r="P53" s="10" t="s">
        <v>558</v>
      </c>
      <c r="Q53" s="10" t="s">
        <v>559</v>
      </c>
      <c r="R53" s="10" t="s">
        <v>560</v>
      </c>
      <c r="S53" s="10" t="s">
        <v>749</v>
      </c>
      <c r="T53" s="10" t="s">
        <v>750</v>
      </c>
      <c r="U53" s="10" t="s">
        <v>751</v>
      </c>
      <c r="V53" s="10" t="s">
        <v>752</v>
      </c>
      <c r="W53" s="10" t="s">
        <v>753</v>
      </c>
      <c r="X53" s="10" t="s">
        <v>754</v>
      </c>
      <c r="Y53" s="10" t="s">
        <v>125</v>
      </c>
      <c r="Z53" s="10" t="s">
        <v>126</v>
      </c>
      <c r="AA53" s="49">
        <v>1</v>
      </c>
      <c r="AB53" s="10" t="s">
        <v>127</v>
      </c>
      <c r="AC53" s="10" t="s">
        <v>566</v>
      </c>
      <c r="AD53" s="49">
        <v>0</v>
      </c>
      <c r="AE53" s="49">
        <v>0</v>
      </c>
      <c r="AF53" s="49">
        <v>0</v>
      </c>
      <c r="AG53" s="49">
        <v>1</v>
      </c>
      <c r="AH53" s="10"/>
      <c r="AI53" s="10" t="s">
        <v>5397</v>
      </c>
      <c r="AJ53" s="10" t="s">
        <v>5398</v>
      </c>
      <c r="AK53" s="10" t="s">
        <v>5399</v>
      </c>
      <c r="AL53" s="10" t="s">
        <v>5399</v>
      </c>
      <c r="AM53" s="10" t="s">
        <v>5205</v>
      </c>
      <c r="AN53" s="10"/>
      <c r="AO53" s="49">
        <v>50</v>
      </c>
      <c r="AP53" s="49">
        <v>0</v>
      </c>
      <c r="AQ53" s="49">
        <v>50</v>
      </c>
      <c r="AR53" s="49">
        <v>0</v>
      </c>
      <c r="AS53" s="49">
        <v>0</v>
      </c>
      <c r="AT53" s="49">
        <v>0</v>
      </c>
      <c r="AU53" s="49">
        <v>0</v>
      </c>
      <c r="AV53" s="49">
        <v>0</v>
      </c>
      <c r="AW53" s="50">
        <v>0</v>
      </c>
      <c r="AX53" s="49">
        <v>0</v>
      </c>
      <c r="AY53" s="49">
        <v>0</v>
      </c>
      <c r="AZ53" s="49">
        <v>0</v>
      </c>
      <c r="BA53" s="49">
        <v>50</v>
      </c>
      <c r="BB53" s="49">
        <v>52.5</v>
      </c>
      <c r="BC53" s="49">
        <v>0</v>
      </c>
      <c r="BD53" s="49">
        <v>52.5</v>
      </c>
      <c r="BE53" s="49">
        <v>0</v>
      </c>
      <c r="BF53" s="49">
        <v>0</v>
      </c>
      <c r="BG53" s="49">
        <v>0</v>
      </c>
      <c r="BH53" s="49">
        <v>0</v>
      </c>
      <c r="BI53" s="49">
        <v>0</v>
      </c>
      <c r="BJ53" s="50">
        <v>0</v>
      </c>
      <c r="BK53" s="49">
        <v>0</v>
      </c>
      <c r="BL53" s="49">
        <v>0</v>
      </c>
      <c r="BM53" s="49">
        <v>0</v>
      </c>
      <c r="BN53" s="49">
        <v>52.5</v>
      </c>
      <c r="BO53" s="49">
        <v>55.125</v>
      </c>
      <c r="BP53" s="49">
        <v>0</v>
      </c>
      <c r="BQ53" s="49">
        <v>55.125</v>
      </c>
      <c r="BR53" s="49">
        <v>0</v>
      </c>
      <c r="BS53" s="49">
        <v>0</v>
      </c>
      <c r="BT53" s="49">
        <v>0</v>
      </c>
      <c r="BU53" s="50">
        <v>0</v>
      </c>
      <c r="BV53" s="49">
        <v>0</v>
      </c>
      <c r="BW53" s="50">
        <v>0</v>
      </c>
      <c r="BX53" s="49">
        <v>0</v>
      </c>
      <c r="BY53" s="49">
        <v>0</v>
      </c>
      <c r="BZ53" s="49">
        <v>0</v>
      </c>
      <c r="CA53" s="49">
        <v>55.125</v>
      </c>
      <c r="CB53" s="49">
        <v>57.881250000000001</v>
      </c>
      <c r="CC53" s="49">
        <v>0</v>
      </c>
      <c r="CD53" s="49">
        <v>57.881250000000001</v>
      </c>
      <c r="CE53" s="49">
        <v>0</v>
      </c>
      <c r="CF53" s="49">
        <v>0</v>
      </c>
      <c r="CG53" s="49">
        <v>0</v>
      </c>
      <c r="CH53" s="50">
        <v>0</v>
      </c>
      <c r="CI53" s="49">
        <v>0</v>
      </c>
      <c r="CJ53" s="50">
        <v>0</v>
      </c>
      <c r="CK53" s="49">
        <v>0</v>
      </c>
      <c r="CL53" s="49">
        <v>0</v>
      </c>
      <c r="CM53" s="49">
        <v>0</v>
      </c>
      <c r="CN53" s="49">
        <v>57.881250000000001</v>
      </c>
      <c r="CO53" s="10"/>
      <c r="CP53" s="51" t="s">
        <v>759</v>
      </c>
    </row>
    <row r="54" spans="1:94" ht="70.349999999999994" customHeight="1" x14ac:dyDescent="0.25">
      <c r="A54" s="48" t="s">
        <v>760</v>
      </c>
      <c r="B54" s="48" t="s">
        <v>760</v>
      </c>
      <c r="C54" s="10" t="s">
        <v>761</v>
      </c>
      <c r="D54" s="10" t="s">
        <v>104</v>
      </c>
      <c r="E54" s="10" t="s">
        <v>549</v>
      </c>
      <c r="F54" s="10" t="s">
        <v>550</v>
      </c>
      <c r="G54" s="10" t="s">
        <v>551</v>
      </c>
      <c r="H54" s="10" t="s">
        <v>552</v>
      </c>
      <c r="I54" s="10" t="s">
        <v>553</v>
      </c>
      <c r="J54" s="10" t="s">
        <v>554</v>
      </c>
      <c r="K54" s="10" t="s">
        <v>555</v>
      </c>
      <c r="L54" s="10" t="s">
        <v>556</v>
      </c>
      <c r="M54" s="10" t="s">
        <v>478</v>
      </c>
      <c r="N54" s="10" t="s">
        <v>557</v>
      </c>
      <c r="O54" s="10" t="s">
        <v>556</v>
      </c>
      <c r="P54" s="10" t="s">
        <v>558</v>
      </c>
      <c r="Q54" s="10" t="s">
        <v>559</v>
      </c>
      <c r="R54" s="10" t="s">
        <v>560</v>
      </c>
      <c r="S54" s="10" t="s">
        <v>762</v>
      </c>
      <c r="T54" s="10" t="s">
        <v>763</v>
      </c>
      <c r="U54" s="10" t="s">
        <v>764</v>
      </c>
      <c r="V54" s="10" t="s">
        <v>765</v>
      </c>
      <c r="W54" s="10" t="s">
        <v>766</v>
      </c>
      <c r="X54" s="10" t="s">
        <v>767</v>
      </c>
      <c r="Y54" s="10" t="s">
        <v>125</v>
      </c>
      <c r="Z54" s="10" t="s">
        <v>126</v>
      </c>
      <c r="AA54" s="49">
        <v>100</v>
      </c>
      <c r="AB54" s="10" t="s">
        <v>127</v>
      </c>
      <c r="AC54" s="10" t="s">
        <v>566</v>
      </c>
      <c r="AD54" s="49">
        <v>0</v>
      </c>
      <c r="AE54" s="49">
        <v>30</v>
      </c>
      <c r="AF54" s="49">
        <v>30</v>
      </c>
      <c r="AG54" s="49">
        <v>40</v>
      </c>
      <c r="AH54" s="10" t="s">
        <v>5400</v>
      </c>
      <c r="AI54" s="10" t="s">
        <v>5401</v>
      </c>
      <c r="AJ54" s="10" t="s">
        <v>5402</v>
      </c>
      <c r="AK54" s="10" t="s">
        <v>5403</v>
      </c>
      <c r="AL54" s="10" t="s">
        <v>5403</v>
      </c>
      <c r="AM54" s="10" t="s">
        <v>5205</v>
      </c>
      <c r="AN54" s="10"/>
      <c r="AO54" s="49">
        <v>30</v>
      </c>
      <c r="AP54" s="49">
        <v>0</v>
      </c>
      <c r="AQ54" s="49">
        <v>30</v>
      </c>
      <c r="AR54" s="49">
        <v>0</v>
      </c>
      <c r="AS54" s="49">
        <v>0</v>
      </c>
      <c r="AT54" s="49">
        <v>0</v>
      </c>
      <c r="AU54" s="49">
        <v>0</v>
      </c>
      <c r="AV54" s="49">
        <v>0</v>
      </c>
      <c r="AW54" s="50">
        <v>0</v>
      </c>
      <c r="AX54" s="49">
        <v>0</v>
      </c>
      <c r="AY54" s="49">
        <v>0</v>
      </c>
      <c r="AZ54" s="49">
        <v>0</v>
      </c>
      <c r="BA54" s="49">
        <v>30</v>
      </c>
      <c r="BB54" s="49">
        <v>0</v>
      </c>
      <c r="BC54" s="49">
        <v>0</v>
      </c>
      <c r="BD54" s="49">
        <v>0</v>
      </c>
      <c r="BE54" s="49">
        <v>0</v>
      </c>
      <c r="BF54" s="49">
        <v>0</v>
      </c>
      <c r="BG54" s="49">
        <v>0</v>
      </c>
      <c r="BH54" s="49">
        <v>0</v>
      </c>
      <c r="BI54" s="49">
        <v>0</v>
      </c>
      <c r="BJ54" s="50">
        <v>0</v>
      </c>
      <c r="BK54" s="49">
        <v>0</v>
      </c>
      <c r="BL54" s="49">
        <v>0</v>
      </c>
      <c r="BM54" s="49">
        <v>0</v>
      </c>
      <c r="BN54" s="49">
        <v>0</v>
      </c>
      <c r="BO54" s="49">
        <v>0</v>
      </c>
      <c r="BP54" s="49">
        <v>0</v>
      </c>
      <c r="BQ54" s="49">
        <v>0</v>
      </c>
      <c r="BR54" s="49">
        <v>0</v>
      </c>
      <c r="BS54" s="49">
        <v>0</v>
      </c>
      <c r="BT54" s="49">
        <v>0</v>
      </c>
      <c r="BU54" s="50">
        <v>0</v>
      </c>
      <c r="BV54" s="49">
        <v>0</v>
      </c>
      <c r="BW54" s="50">
        <v>0</v>
      </c>
      <c r="BX54" s="49">
        <v>0</v>
      </c>
      <c r="BY54" s="49">
        <v>0</v>
      </c>
      <c r="BZ54" s="49">
        <v>0</v>
      </c>
      <c r="CA54" s="49">
        <v>0</v>
      </c>
      <c r="CB54" s="49">
        <v>0</v>
      </c>
      <c r="CC54" s="49">
        <v>0</v>
      </c>
      <c r="CD54" s="49">
        <v>0</v>
      </c>
      <c r="CE54" s="49">
        <v>0</v>
      </c>
      <c r="CF54" s="49">
        <v>0</v>
      </c>
      <c r="CG54" s="49">
        <v>0</v>
      </c>
      <c r="CH54" s="50">
        <v>0</v>
      </c>
      <c r="CI54" s="49">
        <v>0</v>
      </c>
      <c r="CJ54" s="50">
        <v>0</v>
      </c>
      <c r="CK54" s="49">
        <v>0</v>
      </c>
      <c r="CL54" s="49">
        <v>0</v>
      </c>
      <c r="CM54" s="49">
        <v>0</v>
      </c>
      <c r="CN54" s="49">
        <v>0</v>
      </c>
      <c r="CO54" s="10"/>
      <c r="CP54" s="51" t="s">
        <v>773</v>
      </c>
    </row>
    <row r="55" spans="1:94" ht="70.349999999999994" customHeight="1" x14ac:dyDescent="0.25">
      <c r="A55" s="48" t="s">
        <v>774</v>
      </c>
      <c r="B55" s="48" t="s">
        <v>774</v>
      </c>
      <c r="C55" s="10" t="s">
        <v>775</v>
      </c>
      <c r="D55" s="10" t="s">
        <v>104</v>
      </c>
      <c r="E55" s="10" t="s">
        <v>549</v>
      </c>
      <c r="F55" s="10" t="s">
        <v>550</v>
      </c>
      <c r="G55" s="10" t="s">
        <v>551</v>
      </c>
      <c r="H55" s="10" t="s">
        <v>552</v>
      </c>
      <c r="I55" s="10" t="s">
        <v>553</v>
      </c>
      <c r="J55" s="10" t="s">
        <v>554</v>
      </c>
      <c r="K55" s="10" t="s">
        <v>555</v>
      </c>
      <c r="L55" s="10" t="s">
        <v>556</v>
      </c>
      <c r="M55" s="10" t="s">
        <v>478</v>
      </c>
      <c r="N55" s="10" t="s">
        <v>557</v>
      </c>
      <c r="O55" s="10" t="s">
        <v>556</v>
      </c>
      <c r="P55" s="10" t="s">
        <v>558</v>
      </c>
      <c r="Q55" s="10" t="s">
        <v>559</v>
      </c>
      <c r="R55" s="10" t="s">
        <v>560</v>
      </c>
      <c r="S55" s="10" t="s">
        <v>776</v>
      </c>
      <c r="T55" s="10" t="s">
        <v>777</v>
      </c>
      <c r="U55" s="10" t="s">
        <v>778</v>
      </c>
      <c r="V55" s="10" t="s">
        <v>779</v>
      </c>
      <c r="W55" s="10" t="s">
        <v>780</v>
      </c>
      <c r="X55" s="10" t="s">
        <v>688</v>
      </c>
      <c r="Y55" s="10" t="s">
        <v>125</v>
      </c>
      <c r="Z55" s="10" t="s">
        <v>126</v>
      </c>
      <c r="AA55" s="49">
        <v>20</v>
      </c>
      <c r="AB55" s="10" t="s">
        <v>127</v>
      </c>
      <c r="AC55" s="10" t="s">
        <v>566</v>
      </c>
      <c r="AD55" s="49">
        <v>0</v>
      </c>
      <c r="AE55" s="49">
        <v>8</v>
      </c>
      <c r="AF55" s="49">
        <v>7</v>
      </c>
      <c r="AG55" s="49">
        <v>5</v>
      </c>
      <c r="AH55" s="10"/>
      <c r="AI55" s="10" t="s">
        <v>5404</v>
      </c>
      <c r="AJ55" s="10"/>
      <c r="AK55" s="10" t="s">
        <v>5405</v>
      </c>
      <c r="AL55" s="10" t="s">
        <v>5405</v>
      </c>
      <c r="AM55" s="10" t="s">
        <v>5237</v>
      </c>
      <c r="AN55" s="10"/>
      <c r="AO55" s="49">
        <v>0</v>
      </c>
      <c r="AP55" s="49">
        <v>0</v>
      </c>
      <c r="AQ55" s="49">
        <v>0</v>
      </c>
      <c r="AR55" s="49">
        <v>0</v>
      </c>
      <c r="AS55" s="49">
        <v>0</v>
      </c>
      <c r="AT55" s="49">
        <v>0</v>
      </c>
      <c r="AU55" s="49">
        <v>0</v>
      </c>
      <c r="AV55" s="49">
        <v>0</v>
      </c>
      <c r="AW55" s="50">
        <v>0</v>
      </c>
      <c r="AX55" s="49">
        <v>0</v>
      </c>
      <c r="AY55" s="49">
        <v>0</v>
      </c>
      <c r="AZ55" s="49">
        <v>0</v>
      </c>
      <c r="BA55" s="49">
        <v>0</v>
      </c>
      <c r="BB55" s="49">
        <v>0</v>
      </c>
      <c r="BC55" s="49">
        <v>0</v>
      </c>
      <c r="BD55" s="49">
        <v>0</v>
      </c>
      <c r="BE55" s="49">
        <v>0</v>
      </c>
      <c r="BF55" s="49">
        <v>0</v>
      </c>
      <c r="BG55" s="49">
        <v>0</v>
      </c>
      <c r="BH55" s="49">
        <v>0</v>
      </c>
      <c r="BI55" s="49">
        <v>0</v>
      </c>
      <c r="BJ55" s="50">
        <v>0</v>
      </c>
      <c r="BK55" s="49">
        <v>0</v>
      </c>
      <c r="BL55" s="49">
        <v>0</v>
      </c>
      <c r="BM55" s="49">
        <v>0</v>
      </c>
      <c r="BN55" s="49">
        <v>0</v>
      </c>
      <c r="BO55" s="49">
        <v>0</v>
      </c>
      <c r="BP55" s="49">
        <v>0</v>
      </c>
      <c r="BQ55" s="49">
        <v>0</v>
      </c>
      <c r="BR55" s="49">
        <v>0</v>
      </c>
      <c r="BS55" s="49">
        <v>0</v>
      </c>
      <c r="BT55" s="49">
        <v>0</v>
      </c>
      <c r="BU55" s="50">
        <v>0</v>
      </c>
      <c r="BV55" s="49">
        <v>0</v>
      </c>
      <c r="BW55" s="50">
        <v>0</v>
      </c>
      <c r="BX55" s="49">
        <v>0</v>
      </c>
      <c r="BY55" s="49">
        <v>0</v>
      </c>
      <c r="BZ55" s="49">
        <v>0</v>
      </c>
      <c r="CA55" s="49">
        <v>0</v>
      </c>
      <c r="CB55" s="49">
        <v>0</v>
      </c>
      <c r="CC55" s="49">
        <v>0</v>
      </c>
      <c r="CD55" s="49">
        <v>0</v>
      </c>
      <c r="CE55" s="49">
        <v>0</v>
      </c>
      <c r="CF55" s="49">
        <v>0</v>
      </c>
      <c r="CG55" s="49">
        <v>0</v>
      </c>
      <c r="CH55" s="50">
        <v>0</v>
      </c>
      <c r="CI55" s="49">
        <v>0</v>
      </c>
      <c r="CJ55" s="50">
        <v>0</v>
      </c>
      <c r="CK55" s="49">
        <v>0</v>
      </c>
      <c r="CL55" s="49">
        <v>0</v>
      </c>
      <c r="CM55" s="49">
        <v>0</v>
      </c>
      <c r="CN55" s="49">
        <v>0</v>
      </c>
      <c r="CO55" s="10"/>
      <c r="CP55" s="51" t="s">
        <v>5406</v>
      </c>
    </row>
    <row r="56" spans="1:94" ht="70.349999999999994" customHeight="1" x14ac:dyDescent="0.25">
      <c r="A56" s="48" t="s">
        <v>784</v>
      </c>
      <c r="B56" s="48" t="s">
        <v>784</v>
      </c>
      <c r="C56" s="10" t="s">
        <v>446</v>
      </c>
      <c r="D56" s="10" t="s">
        <v>104</v>
      </c>
      <c r="E56" s="10" t="s">
        <v>549</v>
      </c>
      <c r="F56" s="10" t="s">
        <v>550</v>
      </c>
      <c r="G56" s="10" t="s">
        <v>551</v>
      </c>
      <c r="H56" s="10" t="s">
        <v>552</v>
      </c>
      <c r="I56" s="10" t="s">
        <v>553</v>
      </c>
      <c r="J56" s="10" t="s">
        <v>554</v>
      </c>
      <c r="K56" s="10" t="s">
        <v>555</v>
      </c>
      <c r="L56" s="10" t="s">
        <v>556</v>
      </c>
      <c r="M56" s="10" t="s">
        <v>478</v>
      </c>
      <c r="N56" s="10" t="s">
        <v>557</v>
      </c>
      <c r="O56" s="10" t="s">
        <v>556</v>
      </c>
      <c r="P56" s="10" t="s">
        <v>558</v>
      </c>
      <c r="Q56" s="10" t="s">
        <v>559</v>
      </c>
      <c r="R56" s="10" t="s">
        <v>560</v>
      </c>
      <c r="S56" s="10" t="s">
        <v>785</v>
      </c>
      <c r="T56" s="10" t="s">
        <v>786</v>
      </c>
      <c r="U56" s="10" t="s">
        <v>787</v>
      </c>
      <c r="V56" s="10" t="s">
        <v>788</v>
      </c>
      <c r="W56" s="10" t="s">
        <v>789</v>
      </c>
      <c r="X56" s="10" t="s">
        <v>790</v>
      </c>
      <c r="Y56" s="10" t="s">
        <v>125</v>
      </c>
      <c r="Z56" s="10" t="s">
        <v>126</v>
      </c>
      <c r="AA56" s="49">
        <v>2</v>
      </c>
      <c r="AB56" s="10" t="s">
        <v>127</v>
      </c>
      <c r="AC56" s="10" t="s">
        <v>566</v>
      </c>
      <c r="AD56" s="49">
        <v>0</v>
      </c>
      <c r="AE56" s="49">
        <v>0</v>
      </c>
      <c r="AF56" s="49">
        <v>1</v>
      </c>
      <c r="AG56" s="49">
        <v>1</v>
      </c>
      <c r="AH56" s="10"/>
      <c r="AI56" s="10"/>
      <c r="AJ56" s="10"/>
      <c r="AK56" s="10" t="s">
        <v>5407</v>
      </c>
      <c r="AL56" s="10" t="s">
        <v>5407</v>
      </c>
      <c r="AM56" s="10" t="s">
        <v>5205</v>
      </c>
      <c r="AN56" s="10"/>
      <c r="AO56" s="49">
        <v>125</v>
      </c>
      <c r="AP56" s="49">
        <v>0</v>
      </c>
      <c r="AQ56" s="49">
        <v>125</v>
      </c>
      <c r="AR56" s="49">
        <v>0</v>
      </c>
      <c r="AS56" s="49">
        <v>0</v>
      </c>
      <c r="AT56" s="49">
        <v>0</v>
      </c>
      <c r="AU56" s="49">
        <v>0</v>
      </c>
      <c r="AV56" s="49">
        <v>0</v>
      </c>
      <c r="AW56" s="50">
        <v>0</v>
      </c>
      <c r="AX56" s="49">
        <v>0</v>
      </c>
      <c r="AY56" s="49">
        <v>0</v>
      </c>
      <c r="AZ56" s="49">
        <v>0</v>
      </c>
      <c r="BA56" s="49">
        <v>125</v>
      </c>
      <c r="BB56" s="49">
        <v>125</v>
      </c>
      <c r="BC56" s="49">
        <v>0</v>
      </c>
      <c r="BD56" s="49">
        <v>125</v>
      </c>
      <c r="BE56" s="49">
        <v>0</v>
      </c>
      <c r="BF56" s="49">
        <v>0</v>
      </c>
      <c r="BG56" s="49">
        <v>0</v>
      </c>
      <c r="BH56" s="49">
        <v>0</v>
      </c>
      <c r="BI56" s="49">
        <v>0</v>
      </c>
      <c r="BJ56" s="50">
        <v>0</v>
      </c>
      <c r="BK56" s="49">
        <v>0</v>
      </c>
      <c r="BL56" s="49">
        <v>0</v>
      </c>
      <c r="BM56" s="49">
        <v>0</v>
      </c>
      <c r="BN56" s="49">
        <v>125</v>
      </c>
      <c r="BO56" s="49">
        <v>125</v>
      </c>
      <c r="BP56" s="49">
        <v>0</v>
      </c>
      <c r="BQ56" s="49">
        <v>125</v>
      </c>
      <c r="BR56" s="49">
        <v>0</v>
      </c>
      <c r="BS56" s="49">
        <v>0</v>
      </c>
      <c r="BT56" s="49">
        <v>0</v>
      </c>
      <c r="BU56" s="50">
        <v>0</v>
      </c>
      <c r="BV56" s="49">
        <v>0</v>
      </c>
      <c r="BW56" s="50">
        <v>0</v>
      </c>
      <c r="BX56" s="49">
        <v>0</v>
      </c>
      <c r="BY56" s="49">
        <v>0</v>
      </c>
      <c r="BZ56" s="49">
        <v>0</v>
      </c>
      <c r="CA56" s="49">
        <v>125</v>
      </c>
      <c r="CB56" s="49">
        <v>125</v>
      </c>
      <c r="CC56" s="49">
        <v>0</v>
      </c>
      <c r="CD56" s="49">
        <v>125</v>
      </c>
      <c r="CE56" s="49">
        <v>0</v>
      </c>
      <c r="CF56" s="49">
        <v>0</v>
      </c>
      <c r="CG56" s="49">
        <v>0</v>
      </c>
      <c r="CH56" s="50">
        <v>0</v>
      </c>
      <c r="CI56" s="49">
        <v>0</v>
      </c>
      <c r="CJ56" s="50">
        <v>0</v>
      </c>
      <c r="CK56" s="49">
        <v>0</v>
      </c>
      <c r="CL56" s="49">
        <v>0</v>
      </c>
      <c r="CM56" s="49">
        <v>0</v>
      </c>
      <c r="CN56" s="49">
        <v>125</v>
      </c>
      <c r="CO56" s="10"/>
      <c r="CP56" s="51" t="s">
        <v>793</v>
      </c>
    </row>
    <row r="57" spans="1:94" ht="70.349999999999994" customHeight="1" x14ac:dyDescent="0.25">
      <c r="A57" s="48" t="s">
        <v>794</v>
      </c>
      <c r="B57" s="48" t="s">
        <v>794</v>
      </c>
      <c r="C57" s="10" t="s">
        <v>795</v>
      </c>
      <c r="D57" s="10" t="s">
        <v>104</v>
      </c>
      <c r="E57" s="10" t="s">
        <v>549</v>
      </c>
      <c r="F57" s="10" t="s">
        <v>550</v>
      </c>
      <c r="G57" s="10" t="s">
        <v>551</v>
      </c>
      <c r="H57" s="10" t="s">
        <v>552</v>
      </c>
      <c r="I57" s="10" t="s">
        <v>553</v>
      </c>
      <c r="J57" s="10" t="s">
        <v>554</v>
      </c>
      <c r="K57" s="10" t="s">
        <v>555</v>
      </c>
      <c r="L57" s="10" t="s">
        <v>556</v>
      </c>
      <c r="M57" s="10" t="s">
        <v>478</v>
      </c>
      <c r="N57" s="10" t="s">
        <v>557</v>
      </c>
      <c r="O57" s="10" t="s">
        <v>556</v>
      </c>
      <c r="P57" s="10" t="s">
        <v>558</v>
      </c>
      <c r="Q57" s="10" t="s">
        <v>559</v>
      </c>
      <c r="R57" s="10" t="s">
        <v>560</v>
      </c>
      <c r="S57" s="10" t="s">
        <v>796</v>
      </c>
      <c r="T57" s="10" t="s">
        <v>797</v>
      </c>
      <c r="U57" s="10" t="s">
        <v>798</v>
      </c>
      <c r="V57" s="10" t="s">
        <v>799</v>
      </c>
      <c r="W57" s="10" t="s">
        <v>800</v>
      </c>
      <c r="X57" s="10" t="s">
        <v>767</v>
      </c>
      <c r="Y57" s="10" t="s">
        <v>125</v>
      </c>
      <c r="Z57" s="10" t="s">
        <v>126</v>
      </c>
      <c r="AA57" s="49">
        <v>1900</v>
      </c>
      <c r="AB57" s="10" t="s">
        <v>186</v>
      </c>
      <c r="AC57" s="10" t="s">
        <v>566</v>
      </c>
      <c r="AD57" s="49">
        <v>1900</v>
      </c>
      <c r="AE57" s="49">
        <v>1900</v>
      </c>
      <c r="AF57" s="49">
        <v>1900</v>
      </c>
      <c r="AG57" s="49">
        <v>1900</v>
      </c>
      <c r="AH57" s="10" t="s">
        <v>5408</v>
      </c>
      <c r="AI57" s="10" t="s">
        <v>5409</v>
      </c>
      <c r="AJ57" s="10"/>
      <c r="AK57" s="10" t="s">
        <v>5410</v>
      </c>
      <c r="AL57" s="10" t="s">
        <v>5410</v>
      </c>
      <c r="AM57" s="10" t="s">
        <v>5237</v>
      </c>
      <c r="AN57" s="10"/>
      <c r="AO57" s="49">
        <v>0</v>
      </c>
      <c r="AP57" s="49">
        <v>0</v>
      </c>
      <c r="AQ57" s="49">
        <v>0</v>
      </c>
      <c r="AR57" s="49">
        <v>0</v>
      </c>
      <c r="AS57" s="49">
        <v>0</v>
      </c>
      <c r="AT57" s="49">
        <v>0</v>
      </c>
      <c r="AU57" s="49">
        <v>0</v>
      </c>
      <c r="AV57" s="49">
        <v>0</v>
      </c>
      <c r="AW57" s="50">
        <v>0</v>
      </c>
      <c r="AX57" s="49">
        <v>0</v>
      </c>
      <c r="AY57" s="49">
        <v>0</v>
      </c>
      <c r="AZ57" s="49">
        <v>0</v>
      </c>
      <c r="BA57" s="49">
        <v>0</v>
      </c>
      <c r="BB57" s="49">
        <v>0</v>
      </c>
      <c r="BC57" s="49">
        <v>0</v>
      </c>
      <c r="BD57" s="49">
        <v>0</v>
      </c>
      <c r="BE57" s="49">
        <v>0</v>
      </c>
      <c r="BF57" s="49">
        <v>0</v>
      </c>
      <c r="BG57" s="49">
        <v>0</v>
      </c>
      <c r="BH57" s="49">
        <v>0</v>
      </c>
      <c r="BI57" s="49">
        <v>0</v>
      </c>
      <c r="BJ57" s="50">
        <v>0</v>
      </c>
      <c r="BK57" s="49">
        <v>0</v>
      </c>
      <c r="BL57" s="49">
        <v>0</v>
      </c>
      <c r="BM57" s="49">
        <v>0</v>
      </c>
      <c r="BN57" s="49">
        <v>0</v>
      </c>
      <c r="BO57" s="49">
        <v>0</v>
      </c>
      <c r="BP57" s="49">
        <v>0</v>
      </c>
      <c r="BQ57" s="49">
        <v>0</v>
      </c>
      <c r="BR57" s="49">
        <v>0</v>
      </c>
      <c r="BS57" s="49">
        <v>0</v>
      </c>
      <c r="BT57" s="49">
        <v>0</v>
      </c>
      <c r="BU57" s="50">
        <v>0</v>
      </c>
      <c r="BV57" s="49">
        <v>0</v>
      </c>
      <c r="BW57" s="50">
        <v>0</v>
      </c>
      <c r="BX57" s="49">
        <v>0</v>
      </c>
      <c r="BY57" s="49">
        <v>0</v>
      </c>
      <c r="BZ57" s="49">
        <v>0</v>
      </c>
      <c r="CA57" s="49">
        <v>0</v>
      </c>
      <c r="CB57" s="49">
        <v>0</v>
      </c>
      <c r="CC57" s="49">
        <v>0</v>
      </c>
      <c r="CD57" s="49">
        <v>0</v>
      </c>
      <c r="CE57" s="49">
        <v>0</v>
      </c>
      <c r="CF57" s="49">
        <v>0</v>
      </c>
      <c r="CG57" s="49">
        <v>0</v>
      </c>
      <c r="CH57" s="50">
        <v>0</v>
      </c>
      <c r="CI57" s="49">
        <v>0</v>
      </c>
      <c r="CJ57" s="50">
        <v>0</v>
      </c>
      <c r="CK57" s="49">
        <v>0</v>
      </c>
      <c r="CL57" s="49">
        <v>0</v>
      </c>
      <c r="CM57" s="49">
        <v>0</v>
      </c>
      <c r="CN57" s="49">
        <v>0</v>
      </c>
      <c r="CO57" s="10" t="s">
        <v>806</v>
      </c>
      <c r="CP57" s="51" t="s">
        <v>807</v>
      </c>
    </row>
    <row r="58" spans="1:94" ht="70.349999999999994" customHeight="1" x14ac:dyDescent="0.25">
      <c r="A58" s="48" t="s">
        <v>808</v>
      </c>
      <c r="B58" s="48" t="s">
        <v>808</v>
      </c>
      <c r="C58" s="10" t="s">
        <v>809</v>
      </c>
      <c r="D58" s="10" t="s">
        <v>104</v>
      </c>
      <c r="E58" s="10" t="s">
        <v>549</v>
      </c>
      <c r="F58" s="10" t="s">
        <v>550</v>
      </c>
      <c r="G58" s="10" t="s">
        <v>551</v>
      </c>
      <c r="H58" s="10" t="s">
        <v>552</v>
      </c>
      <c r="I58" s="10" t="s">
        <v>553</v>
      </c>
      <c r="J58" s="10" t="s">
        <v>554</v>
      </c>
      <c r="K58" s="10" t="s">
        <v>555</v>
      </c>
      <c r="L58" s="10" t="s">
        <v>556</v>
      </c>
      <c r="M58" s="10" t="s">
        <v>478</v>
      </c>
      <c r="N58" s="10" t="s">
        <v>557</v>
      </c>
      <c r="O58" s="10" t="s">
        <v>556</v>
      </c>
      <c r="P58" s="10" t="s">
        <v>558</v>
      </c>
      <c r="Q58" s="10" t="s">
        <v>559</v>
      </c>
      <c r="R58" s="10" t="s">
        <v>560</v>
      </c>
      <c r="S58" s="10" t="s">
        <v>810</v>
      </c>
      <c r="T58" s="10" t="s">
        <v>811</v>
      </c>
      <c r="U58" s="10" t="s">
        <v>812</v>
      </c>
      <c r="V58" s="10" t="s">
        <v>813</v>
      </c>
      <c r="W58" s="10" t="s">
        <v>814</v>
      </c>
      <c r="X58" s="10" t="s">
        <v>815</v>
      </c>
      <c r="Y58" s="10" t="s">
        <v>125</v>
      </c>
      <c r="Z58" s="10" t="s">
        <v>126</v>
      </c>
      <c r="AA58" s="49">
        <v>160</v>
      </c>
      <c r="AB58" s="10" t="s">
        <v>186</v>
      </c>
      <c r="AC58" s="10" t="s">
        <v>566</v>
      </c>
      <c r="AD58" s="49">
        <v>160</v>
      </c>
      <c r="AE58" s="49">
        <v>160</v>
      </c>
      <c r="AF58" s="49">
        <v>160</v>
      </c>
      <c r="AG58" s="49">
        <v>160</v>
      </c>
      <c r="AH58" s="10" t="s">
        <v>5411</v>
      </c>
      <c r="AI58" s="10" t="s">
        <v>5412</v>
      </c>
      <c r="AJ58" s="10" t="s">
        <v>5413</v>
      </c>
      <c r="AK58" s="10" t="s">
        <v>5414</v>
      </c>
      <c r="AL58" s="10" t="s">
        <v>5414</v>
      </c>
      <c r="AM58" s="10" t="s">
        <v>5237</v>
      </c>
      <c r="AN58" s="10"/>
      <c r="AO58" s="49">
        <v>0</v>
      </c>
      <c r="AP58" s="49">
        <v>0</v>
      </c>
      <c r="AQ58" s="49">
        <v>0</v>
      </c>
      <c r="AR58" s="49">
        <v>0</v>
      </c>
      <c r="AS58" s="49">
        <v>0</v>
      </c>
      <c r="AT58" s="49">
        <v>0</v>
      </c>
      <c r="AU58" s="49">
        <v>0</v>
      </c>
      <c r="AV58" s="49">
        <v>0</v>
      </c>
      <c r="AW58" s="50">
        <v>0</v>
      </c>
      <c r="AX58" s="49">
        <v>0</v>
      </c>
      <c r="AY58" s="49">
        <v>0</v>
      </c>
      <c r="AZ58" s="49">
        <v>0</v>
      </c>
      <c r="BA58" s="49">
        <v>0</v>
      </c>
      <c r="BB58" s="49">
        <v>0</v>
      </c>
      <c r="BC58" s="49">
        <v>0</v>
      </c>
      <c r="BD58" s="49">
        <v>0</v>
      </c>
      <c r="BE58" s="49">
        <v>0</v>
      </c>
      <c r="BF58" s="49">
        <v>0</v>
      </c>
      <c r="BG58" s="49">
        <v>0</v>
      </c>
      <c r="BH58" s="49">
        <v>0</v>
      </c>
      <c r="BI58" s="49">
        <v>0</v>
      </c>
      <c r="BJ58" s="50">
        <v>0</v>
      </c>
      <c r="BK58" s="49">
        <v>0</v>
      </c>
      <c r="BL58" s="49">
        <v>0</v>
      </c>
      <c r="BM58" s="49">
        <v>0</v>
      </c>
      <c r="BN58" s="49">
        <v>0</v>
      </c>
      <c r="BO58" s="49">
        <v>0</v>
      </c>
      <c r="BP58" s="49">
        <v>0</v>
      </c>
      <c r="BQ58" s="49">
        <v>0</v>
      </c>
      <c r="BR58" s="49">
        <v>0</v>
      </c>
      <c r="BS58" s="49">
        <v>0</v>
      </c>
      <c r="BT58" s="49">
        <v>0</v>
      </c>
      <c r="BU58" s="50">
        <v>0</v>
      </c>
      <c r="BV58" s="49">
        <v>0</v>
      </c>
      <c r="BW58" s="50">
        <v>0</v>
      </c>
      <c r="BX58" s="49">
        <v>0</v>
      </c>
      <c r="BY58" s="49">
        <v>0</v>
      </c>
      <c r="BZ58" s="49">
        <v>0</v>
      </c>
      <c r="CA58" s="49">
        <v>0</v>
      </c>
      <c r="CB58" s="49">
        <v>0</v>
      </c>
      <c r="CC58" s="49">
        <v>0</v>
      </c>
      <c r="CD58" s="49">
        <v>0</v>
      </c>
      <c r="CE58" s="49">
        <v>0</v>
      </c>
      <c r="CF58" s="49">
        <v>0</v>
      </c>
      <c r="CG58" s="49">
        <v>0</v>
      </c>
      <c r="CH58" s="50">
        <v>0</v>
      </c>
      <c r="CI58" s="49">
        <v>0</v>
      </c>
      <c r="CJ58" s="50">
        <v>0</v>
      </c>
      <c r="CK58" s="49">
        <v>0</v>
      </c>
      <c r="CL58" s="49">
        <v>0</v>
      </c>
      <c r="CM58" s="49">
        <v>0</v>
      </c>
      <c r="CN58" s="49">
        <v>0</v>
      </c>
      <c r="CO58" s="10" t="s">
        <v>821</v>
      </c>
      <c r="CP58" s="51" t="s">
        <v>5415</v>
      </c>
    </row>
    <row r="59" spans="1:94" ht="70.349999999999994" customHeight="1" x14ac:dyDescent="0.25">
      <c r="A59" s="48" t="s">
        <v>823</v>
      </c>
      <c r="B59" s="48" t="s">
        <v>823</v>
      </c>
      <c r="C59" s="10" t="s">
        <v>558</v>
      </c>
      <c r="D59" s="10" t="s">
        <v>104</v>
      </c>
      <c r="E59" s="10" t="s">
        <v>549</v>
      </c>
      <c r="F59" s="10" t="s">
        <v>550</v>
      </c>
      <c r="G59" s="10" t="s">
        <v>551</v>
      </c>
      <c r="H59" s="10" t="s">
        <v>552</v>
      </c>
      <c r="I59" s="10" t="s">
        <v>553</v>
      </c>
      <c r="J59" s="10" t="s">
        <v>554</v>
      </c>
      <c r="K59" s="10" t="s">
        <v>555</v>
      </c>
      <c r="L59" s="10" t="s">
        <v>556</v>
      </c>
      <c r="M59" s="10" t="s">
        <v>478</v>
      </c>
      <c r="N59" s="10" t="s">
        <v>557</v>
      </c>
      <c r="O59" s="10" t="s">
        <v>556</v>
      </c>
      <c r="P59" s="10" t="s">
        <v>558</v>
      </c>
      <c r="Q59" s="10" t="s">
        <v>559</v>
      </c>
      <c r="R59" s="10" t="s">
        <v>560</v>
      </c>
      <c r="S59" s="10" t="s">
        <v>824</v>
      </c>
      <c r="T59" s="10" t="s">
        <v>825</v>
      </c>
      <c r="U59" s="10" t="s">
        <v>826</v>
      </c>
      <c r="V59" s="10" t="s">
        <v>827</v>
      </c>
      <c r="W59" s="10" t="s">
        <v>828</v>
      </c>
      <c r="X59" s="10" t="s">
        <v>367</v>
      </c>
      <c r="Y59" s="10" t="s">
        <v>125</v>
      </c>
      <c r="Z59" s="10" t="s">
        <v>126</v>
      </c>
      <c r="AA59" s="49">
        <v>1</v>
      </c>
      <c r="AB59" s="10" t="s">
        <v>127</v>
      </c>
      <c r="AC59" s="10" t="s">
        <v>566</v>
      </c>
      <c r="AD59" s="49">
        <v>0</v>
      </c>
      <c r="AE59" s="49">
        <v>1</v>
      </c>
      <c r="AF59" s="49">
        <v>0</v>
      </c>
      <c r="AG59" s="49">
        <v>0</v>
      </c>
      <c r="AH59" s="10"/>
      <c r="AI59" s="10" t="s">
        <v>5416</v>
      </c>
      <c r="AJ59" s="10"/>
      <c r="AK59" s="10"/>
      <c r="AL59" s="10"/>
      <c r="AM59" s="10" t="s">
        <v>5237</v>
      </c>
      <c r="AN59" s="10"/>
      <c r="AO59" s="49">
        <v>0</v>
      </c>
      <c r="AP59" s="49">
        <v>0</v>
      </c>
      <c r="AQ59" s="49">
        <v>0</v>
      </c>
      <c r="AR59" s="49">
        <v>0</v>
      </c>
      <c r="AS59" s="49">
        <v>0</v>
      </c>
      <c r="AT59" s="49">
        <v>0</v>
      </c>
      <c r="AU59" s="49">
        <v>0</v>
      </c>
      <c r="AV59" s="49">
        <v>0</v>
      </c>
      <c r="AW59" s="50">
        <v>0</v>
      </c>
      <c r="AX59" s="49">
        <v>0</v>
      </c>
      <c r="AY59" s="49">
        <v>0</v>
      </c>
      <c r="AZ59" s="49">
        <v>0</v>
      </c>
      <c r="BA59" s="49">
        <v>0</v>
      </c>
      <c r="BB59" s="49">
        <v>0</v>
      </c>
      <c r="BC59" s="49">
        <v>0</v>
      </c>
      <c r="BD59" s="49">
        <v>0</v>
      </c>
      <c r="BE59" s="49">
        <v>0</v>
      </c>
      <c r="BF59" s="49">
        <v>0</v>
      </c>
      <c r="BG59" s="49">
        <v>0</v>
      </c>
      <c r="BH59" s="49">
        <v>0</v>
      </c>
      <c r="BI59" s="49">
        <v>0</v>
      </c>
      <c r="BJ59" s="50">
        <v>0</v>
      </c>
      <c r="BK59" s="49">
        <v>0</v>
      </c>
      <c r="BL59" s="49">
        <v>0</v>
      </c>
      <c r="BM59" s="49">
        <v>0</v>
      </c>
      <c r="BN59" s="49">
        <v>0</v>
      </c>
      <c r="BO59" s="49">
        <v>0</v>
      </c>
      <c r="BP59" s="49">
        <v>0</v>
      </c>
      <c r="BQ59" s="49">
        <v>0</v>
      </c>
      <c r="BR59" s="49">
        <v>0</v>
      </c>
      <c r="BS59" s="49">
        <v>0</v>
      </c>
      <c r="BT59" s="49">
        <v>0</v>
      </c>
      <c r="BU59" s="50">
        <v>0</v>
      </c>
      <c r="BV59" s="49">
        <v>0</v>
      </c>
      <c r="BW59" s="50">
        <v>0</v>
      </c>
      <c r="BX59" s="49">
        <v>0</v>
      </c>
      <c r="BY59" s="49">
        <v>0</v>
      </c>
      <c r="BZ59" s="49">
        <v>0</v>
      </c>
      <c r="CA59" s="49">
        <v>0</v>
      </c>
      <c r="CB59" s="49">
        <v>0</v>
      </c>
      <c r="CC59" s="49">
        <v>0</v>
      </c>
      <c r="CD59" s="49">
        <v>0</v>
      </c>
      <c r="CE59" s="49">
        <v>0</v>
      </c>
      <c r="CF59" s="49">
        <v>0</v>
      </c>
      <c r="CG59" s="49">
        <v>0</v>
      </c>
      <c r="CH59" s="50">
        <v>0</v>
      </c>
      <c r="CI59" s="49">
        <v>0</v>
      </c>
      <c r="CJ59" s="50">
        <v>0</v>
      </c>
      <c r="CK59" s="49">
        <v>0</v>
      </c>
      <c r="CL59" s="49">
        <v>0</v>
      </c>
      <c r="CM59" s="49">
        <v>0</v>
      </c>
      <c r="CN59" s="49">
        <v>0</v>
      </c>
      <c r="CO59" s="10"/>
      <c r="CP59" s="51" t="s">
        <v>829</v>
      </c>
    </row>
    <row r="60" spans="1:94" ht="70.349999999999994" customHeight="1" x14ac:dyDescent="0.25">
      <c r="A60" s="48" t="s">
        <v>830</v>
      </c>
      <c r="B60" s="48" t="s">
        <v>830</v>
      </c>
      <c r="C60" s="10" t="s">
        <v>831</v>
      </c>
      <c r="D60" s="10" t="s">
        <v>104</v>
      </c>
      <c r="E60" s="10" t="s">
        <v>549</v>
      </c>
      <c r="F60" s="10" t="s">
        <v>550</v>
      </c>
      <c r="G60" s="10" t="s">
        <v>551</v>
      </c>
      <c r="H60" s="10" t="s">
        <v>552</v>
      </c>
      <c r="I60" s="10" t="s">
        <v>553</v>
      </c>
      <c r="J60" s="10" t="s">
        <v>554</v>
      </c>
      <c r="K60" s="10" t="s">
        <v>555</v>
      </c>
      <c r="L60" s="10" t="s">
        <v>556</v>
      </c>
      <c r="M60" s="10" t="s">
        <v>478</v>
      </c>
      <c r="N60" s="10" t="s">
        <v>557</v>
      </c>
      <c r="O60" s="10" t="s">
        <v>556</v>
      </c>
      <c r="P60" s="10" t="s">
        <v>558</v>
      </c>
      <c r="Q60" s="10" t="s">
        <v>559</v>
      </c>
      <c r="R60" s="10" t="s">
        <v>560</v>
      </c>
      <c r="S60" s="10" t="s">
        <v>832</v>
      </c>
      <c r="T60" s="10" t="s">
        <v>833</v>
      </c>
      <c r="U60" s="10" t="s">
        <v>834</v>
      </c>
      <c r="V60" s="10" t="s">
        <v>835</v>
      </c>
      <c r="W60" s="10" t="s">
        <v>836</v>
      </c>
      <c r="X60" s="10" t="s">
        <v>837</v>
      </c>
      <c r="Y60" s="10" t="s">
        <v>125</v>
      </c>
      <c r="Z60" s="10" t="s">
        <v>126</v>
      </c>
      <c r="AA60" s="49">
        <v>160</v>
      </c>
      <c r="AB60" s="10" t="s">
        <v>127</v>
      </c>
      <c r="AC60" s="10" t="s">
        <v>566</v>
      </c>
      <c r="AD60" s="49">
        <v>35</v>
      </c>
      <c r="AE60" s="49">
        <v>40</v>
      </c>
      <c r="AF60" s="49">
        <v>40</v>
      </c>
      <c r="AG60" s="49">
        <v>45</v>
      </c>
      <c r="AH60" s="10" t="s">
        <v>5417</v>
      </c>
      <c r="AI60" s="10" t="s">
        <v>5418</v>
      </c>
      <c r="AJ60" s="10" t="s">
        <v>5419</v>
      </c>
      <c r="AK60" s="10" t="s">
        <v>5420</v>
      </c>
      <c r="AL60" s="10" t="s">
        <v>5420</v>
      </c>
      <c r="AM60" s="10" t="s">
        <v>5205</v>
      </c>
      <c r="AN60" s="10"/>
      <c r="AO60" s="49">
        <v>50</v>
      </c>
      <c r="AP60" s="49">
        <v>0</v>
      </c>
      <c r="AQ60" s="49">
        <v>50</v>
      </c>
      <c r="AR60" s="49">
        <v>100</v>
      </c>
      <c r="AS60" s="49">
        <v>0</v>
      </c>
      <c r="AT60" s="49">
        <v>0</v>
      </c>
      <c r="AU60" s="49">
        <v>0</v>
      </c>
      <c r="AV60" s="49">
        <v>0</v>
      </c>
      <c r="AW60" s="50">
        <v>0</v>
      </c>
      <c r="AX60" s="49">
        <v>0</v>
      </c>
      <c r="AY60" s="49">
        <v>0</v>
      </c>
      <c r="AZ60" s="49">
        <v>0</v>
      </c>
      <c r="BA60" s="49">
        <v>150</v>
      </c>
      <c r="BB60" s="49">
        <v>52.5</v>
      </c>
      <c r="BC60" s="49">
        <v>0</v>
      </c>
      <c r="BD60" s="49">
        <v>52.5</v>
      </c>
      <c r="BE60" s="49">
        <v>105</v>
      </c>
      <c r="BF60" s="49">
        <v>0</v>
      </c>
      <c r="BG60" s="49">
        <v>0</v>
      </c>
      <c r="BH60" s="49">
        <v>0</v>
      </c>
      <c r="BI60" s="49">
        <v>0</v>
      </c>
      <c r="BJ60" s="50">
        <v>0</v>
      </c>
      <c r="BK60" s="49">
        <v>0</v>
      </c>
      <c r="BL60" s="49">
        <v>0</v>
      </c>
      <c r="BM60" s="49">
        <v>0</v>
      </c>
      <c r="BN60" s="49">
        <v>157.5</v>
      </c>
      <c r="BO60" s="49">
        <v>55.125</v>
      </c>
      <c r="BP60" s="49">
        <v>0</v>
      </c>
      <c r="BQ60" s="49">
        <v>55.125</v>
      </c>
      <c r="BR60" s="49">
        <v>110.25</v>
      </c>
      <c r="BS60" s="49">
        <v>0</v>
      </c>
      <c r="BT60" s="49">
        <v>0</v>
      </c>
      <c r="BU60" s="50">
        <v>0</v>
      </c>
      <c r="BV60" s="49">
        <v>0</v>
      </c>
      <c r="BW60" s="50">
        <v>0</v>
      </c>
      <c r="BX60" s="49">
        <v>0</v>
      </c>
      <c r="BY60" s="49">
        <v>0</v>
      </c>
      <c r="BZ60" s="49">
        <v>0</v>
      </c>
      <c r="CA60" s="49">
        <v>165.375</v>
      </c>
      <c r="CB60" s="49">
        <v>57.881250000000001</v>
      </c>
      <c r="CC60" s="49">
        <v>0</v>
      </c>
      <c r="CD60" s="49">
        <v>57.881250000000001</v>
      </c>
      <c r="CE60" s="49">
        <v>115.7625</v>
      </c>
      <c r="CF60" s="49">
        <v>0</v>
      </c>
      <c r="CG60" s="49">
        <v>0</v>
      </c>
      <c r="CH60" s="50">
        <v>0</v>
      </c>
      <c r="CI60" s="49">
        <v>0</v>
      </c>
      <c r="CJ60" s="50">
        <v>0</v>
      </c>
      <c r="CK60" s="49">
        <v>0</v>
      </c>
      <c r="CL60" s="49">
        <v>0</v>
      </c>
      <c r="CM60" s="49">
        <v>0</v>
      </c>
      <c r="CN60" s="49">
        <v>173.64375000000001</v>
      </c>
      <c r="CO60" s="10" t="s">
        <v>843</v>
      </c>
      <c r="CP60" s="51" t="s">
        <v>5421</v>
      </c>
    </row>
    <row r="61" spans="1:94" ht="70.349999999999994" customHeight="1" x14ac:dyDescent="0.25">
      <c r="A61" s="48" t="s">
        <v>845</v>
      </c>
      <c r="B61" s="48" t="s">
        <v>845</v>
      </c>
      <c r="C61" s="10" t="s">
        <v>846</v>
      </c>
      <c r="D61" s="10" t="s">
        <v>104</v>
      </c>
      <c r="E61" s="10" t="s">
        <v>549</v>
      </c>
      <c r="F61" s="10" t="s">
        <v>550</v>
      </c>
      <c r="G61" s="10" t="s">
        <v>551</v>
      </c>
      <c r="H61" s="10" t="s">
        <v>552</v>
      </c>
      <c r="I61" s="10" t="s">
        <v>553</v>
      </c>
      <c r="J61" s="10" t="s">
        <v>554</v>
      </c>
      <c r="K61" s="10" t="s">
        <v>555</v>
      </c>
      <c r="L61" s="10" t="s">
        <v>556</v>
      </c>
      <c r="M61" s="10" t="s">
        <v>478</v>
      </c>
      <c r="N61" s="10" t="s">
        <v>557</v>
      </c>
      <c r="O61" s="10" t="s">
        <v>556</v>
      </c>
      <c r="P61" s="10" t="s">
        <v>558</v>
      </c>
      <c r="Q61" s="10" t="s">
        <v>559</v>
      </c>
      <c r="R61" s="10" t="s">
        <v>560</v>
      </c>
      <c r="S61" s="10" t="s">
        <v>847</v>
      </c>
      <c r="T61" s="10" t="s">
        <v>848</v>
      </c>
      <c r="U61" s="10" t="s">
        <v>849</v>
      </c>
      <c r="V61" s="10" t="s">
        <v>850</v>
      </c>
      <c r="W61" s="10" t="s">
        <v>851</v>
      </c>
      <c r="X61" s="10" t="s">
        <v>852</v>
      </c>
      <c r="Y61" s="10" t="s">
        <v>125</v>
      </c>
      <c r="Z61" s="10" t="s">
        <v>126</v>
      </c>
      <c r="AA61" s="49">
        <v>12000</v>
      </c>
      <c r="AB61" s="10" t="s">
        <v>127</v>
      </c>
      <c r="AC61" s="10" t="s">
        <v>566</v>
      </c>
      <c r="AD61" s="49">
        <v>3000</v>
      </c>
      <c r="AE61" s="49">
        <v>3000</v>
      </c>
      <c r="AF61" s="49">
        <v>3000</v>
      </c>
      <c r="AG61" s="49">
        <v>3000</v>
      </c>
      <c r="AH61" s="10" t="s">
        <v>5422</v>
      </c>
      <c r="AI61" s="10" t="s">
        <v>5423</v>
      </c>
      <c r="AJ61" s="10"/>
      <c r="AK61" s="10" t="s">
        <v>5424</v>
      </c>
      <c r="AL61" s="10" t="s">
        <v>5424</v>
      </c>
      <c r="AM61" s="10" t="s">
        <v>5237</v>
      </c>
      <c r="AN61" s="10"/>
      <c r="AO61" s="49">
        <v>0</v>
      </c>
      <c r="AP61" s="49">
        <v>0</v>
      </c>
      <c r="AQ61" s="49">
        <v>0</v>
      </c>
      <c r="AR61" s="49">
        <v>0</v>
      </c>
      <c r="AS61" s="49">
        <v>0</v>
      </c>
      <c r="AT61" s="49">
        <v>0</v>
      </c>
      <c r="AU61" s="49">
        <v>0</v>
      </c>
      <c r="AV61" s="49">
        <v>0</v>
      </c>
      <c r="AW61" s="50">
        <v>0</v>
      </c>
      <c r="AX61" s="49">
        <v>0</v>
      </c>
      <c r="AY61" s="49">
        <v>0</v>
      </c>
      <c r="AZ61" s="49">
        <v>0</v>
      </c>
      <c r="BA61" s="49">
        <v>0</v>
      </c>
      <c r="BB61" s="49">
        <v>0</v>
      </c>
      <c r="BC61" s="49">
        <v>0</v>
      </c>
      <c r="BD61" s="49">
        <v>0</v>
      </c>
      <c r="BE61" s="49">
        <v>0</v>
      </c>
      <c r="BF61" s="49">
        <v>0</v>
      </c>
      <c r="BG61" s="49">
        <v>0</v>
      </c>
      <c r="BH61" s="49">
        <v>0</v>
      </c>
      <c r="BI61" s="49">
        <v>0</v>
      </c>
      <c r="BJ61" s="50">
        <v>0</v>
      </c>
      <c r="BK61" s="49">
        <v>0</v>
      </c>
      <c r="BL61" s="49">
        <v>0</v>
      </c>
      <c r="BM61" s="49">
        <v>0</v>
      </c>
      <c r="BN61" s="49">
        <v>0</v>
      </c>
      <c r="BO61" s="49">
        <v>0</v>
      </c>
      <c r="BP61" s="49">
        <v>0</v>
      </c>
      <c r="BQ61" s="49">
        <v>0</v>
      </c>
      <c r="BR61" s="49">
        <v>0</v>
      </c>
      <c r="BS61" s="49">
        <v>0</v>
      </c>
      <c r="BT61" s="49">
        <v>0</v>
      </c>
      <c r="BU61" s="50">
        <v>0</v>
      </c>
      <c r="BV61" s="49">
        <v>0</v>
      </c>
      <c r="BW61" s="50">
        <v>0</v>
      </c>
      <c r="BX61" s="49">
        <v>0</v>
      </c>
      <c r="BY61" s="49">
        <v>0</v>
      </c>
      <c r="BZ61" s="49">
        <v>0</v>
      </c>
      <c r="CA61" s="49">
        <v>0</v>
      </c>
      <c r="CB61" s="49">
        <v>0</v>
      </c>
      <c r="CC61" s="49">
        <v>0</v>
      </c>
      <c r="CD61" s="49">
        <v>0</v>
      </c>
      <c r="CE61" s="49">
        <v>0</v>
      </c>
      <c r="CF61" s="49">
        <v>0</v>
      </c>
      <c r="CG61" s="49">
        <v>0</v>
      </c>
      <c r="CH61" s="50">
        <v>0</v>
      </c>
      <c r="CI61" s="49">
        <v>0</v>
      </c>
      <c r="CJ61" s="50">
        <v>0</v>
      </c>
      <c r="CK61" s="49">
        <v>0</v>
      </c>
      <c r="CL61" s="49">
        <v>0</v>
      </c>
      <c r="CM61" s="49">
        <v>0</v>
      </c>
      <c r="CN61" s="49">
        <v>0</v>
      </c>
      <c r="CO61" s="10" t="s">
        <v>858</v>
      </c>
      <c r="CP61" s="51" t="s">
        <v>807</v>
      </c>
    </row>
    <row r="62" spans="1:94" ht="70.349999999999994" customHeight="1" x14ac:dyDescent="0.25">
      <c r="A62" s="48" t="s">
        <v>859</v>
      </c>
      <c r="B62" s="48" t="s">
        <v>859</v>
      </c>
      <c r="C62" s="10" t="s">
        <v>860</v>
      </c>
      <c r="D62" s="10" t="s">
        <v>104</v>
      </c>
      <c r="E62" s="10" t="s">
        <v>549</v>
      </c>
      <c r="F62" s="10" t="s">
        <v>550</v>
      </c>
      <c r="G62" s="10" t="s">
        <v>551</v>
      </c>
      <c r="H62" s="10" t="s">
        <v>552</v>
      </c>
      <c r="I62" s="10" t="s">
        <v>553</v>
      </c>
      <c r="J62" s="10" t="s">
        <v>554</v>
      </c>
      <c r="K62" s="10" t="s">
        <v>555</v>
      </c>
      <c r="L62" s="10" t="s">
        <v>556</v>
      </c>
      <c r="M62" s="10" t="s">
        <v>478</v>
      </c>
      <c r="N62" s="10" t="s">
        <v>557</v>
      </c>
      <c r="O62" s="10" t="s">
        <v>556</v>
      </c>
      <c r="P62" s="10" t="s">
        <v>558</v>
      </c>
      <c r="Q62" s="10" t="s">
        <v>559</v>
      </c>
      <c r="R62" s="10" t="s">
        <v>560</v>
      </c>
      <c r="S62" s="10" t="s">
        <v>861</v>
      </c>
      <c r="T62" s="10" t="s">
        <v>862</v>
      </c>
      <c r="U62" s="10" t="s">
        <v>863</v>
      </c>
      <c r="V62" s="10" t="s">
        <v>864</v>
      </c>
      <c r="W62" s="10" t="s">
        <v>865</v>
      </c>
      <c r="X62" s="10" t="s">
        <v>866</v>
      </c>
      <c r="Y62" s="10" t="s">
        <v>125</v>
      </c>
      <c r="Z62" s="10" t="s">
        <v>126</v>
      </c>
      <c r="AA62" s="49">
        <v>10</v>
      </c>
      <c r="AB62" s="10" t="s">
        <v>127</v>
      </c>
      <c r="AC62" s="10" t="s">
        <v>566</v>
      </c>
      <c r="AD62" s="49">
        <v>5</v>
      </c>
      <c r="AE62" s="49">
        <v>0</v>
      </c>
      <c r="AF62" s="49">
        <v>5</v>
      </c>
      <c r="AG62" s="49">
        <v>0</v>
      </c>
      <c r="AH62" s="10" t="s">
        <v>5425</v>
      </c>
      <c r="AI62" s="10"/>
      <c r="AJ62" s="10"/>
      <c r="AK62" s="10"/>
      <c r="AL62" s="10"/>
      <c r="AM62" s="10" t="s">
        <v>5426</v>
      </c>
      <c r="AN62" s="10" t="s">
        <v>5427</v>
      </c>
      <c r="AO62" s="49">
        <v>0</v>
      </c>
      <c r="AP62" s="49">
        <v>0</v>
      </c>
      <c r="AQ62" s="49">
        <v>0</v>
      </c>
      <c r="AR62" s="49">
        <v>0</v>
      </c>
      <c r="AS62" s="49">
        <v>0</v>
      </c>
      <c r="AT62" s="49">
        <v>0</v>
      </c>
      <c r="AU62" s="49">
        <v>0</v>
      </c>
      <c r="AV62" s="49">
        <v>0</v>
      </c>
      <c r="AW62" s="50">
        <v>0</v>
      </c>
      <c r="AX62" s="49">
        <v>500</v>
      </c>
      <c r="AY62" s="49">
        <v>0</v>
      </c>
      <c r="AZ62" s="49">
        <v>0</v>
      </c>
      <c r="BA62" s="49">
        <v>500</v>
      </c>
      <c r="BB62" s="49">
        <v>0</v>
      </c>
      <c r="BC62" s="49">
        <v>0</v>
      </c>
      <c r="BD62" s="49">
        <v>0</v>
      </c>
      <c r="BE62" s="49">
        <v>0</v>
      </c>
      <c r="BF62" s="49">
        <v>0</v>
      </c>
      <c r="BG62" s="49">
        <v>0</v>
      </c>
      <c r="BH62" s="49">
        <v>0</v>
      </c>
      <c r="BI62" s="49">
        <v>0</v>
      </c>
      <c r="BJ62" s="50">
        <v>0</v>
      </c>
      <c r="BK62" s="49">
        <v>500</v>
      </c>
      <c r="BL62" s="49">
        <v>0</v>
      </c>
      <c r="BM62" s="49">
        <v>0</v>
      </c>
      <c r="BN62" s="49">
        <v>500</v>
      </c>
      <c r="BO62" s="49">
        <v>0</v>
      </c>
      <c r="BP62" s="49">
        <v>0</v>
      </c>
      <c r="BQ62" s="49">
        <v>0</v>
      </c>
      <c r="BR62" s="49">
        <v>0</v>
      </c>
      <c r="BS62" s="49">
        <v>0</v>
      </c>
      <c r="BT62" s="49">
        <v>0</v>
      </c>
      <c r="BU62" s="50">
        <v>0</v>
      </c>
      <c r="BV62" s="49">
        <v>0</v>
      </c>
      <c r="BW62" s="50">
        <v>0</v>
      </c>
      <c r="BX62" s="49">
        <v>500</v>
      </c>
      <c r="BY62" s="49">
        <v>0</v>
      </c>
      <c r="BZ62" s="49">
        <v>0</v>
      </c>
      <c r="CA62" s="49">
        <v>500</v>
      </c>
      <c r="CB62" s="49">
        <v>0</v>
      </c>
      <c r="CC62" s="49">
        <v>0</v>
      </c>
      <c r="CD62" s="49">
        <v>0</v>
      </c>
      <c r="CE62" s="49">
        <v>0</v>
      </c>
      <c r="CF62" s="49">
        <v>0</v>
      </c>
      <c r="CG62" s="49">
        <v>0</v>
      </c>
      <c r="CH62" s="50">
        <v>0</v>
      </c>
      <c r="CI62" s="49">
        <v>0</v>
      </c>
      <c r="CJ62" s="50">
        <v>0</v>
      </c>
      <c r="CK62" s="49">
        <v>500</v>
      </c>
      <c r="CL62" s="49">
        <v>0</v>
      </c>
      <c r="CM62" s="49">
        <v>0</v>
      </c>
      <c r="CN62" s="49">
        <v>500</v>
      </c>
      <c r="CO62" s="10" t="s">
        <v>870</v>
      </c>
      <c r="CP62" s="51" t="s">
        <v>5428</v>
      </c>
    </row>
    <row r="63" spans="1:94" ht="70.349999999999994" customHeight="1" x14ac:dyDescent="0.25">
      <c r="A63" s="48" t="s">
        <v>872</v>
      </c>
      <c r="B63" s="48" t="s">
        <v>872</v>
      </c>
      <c r="C63" s="10" t="s">
        <v>873</v>
      </c>
      <c r="D63" s="10" t="s">
        <v>104</v>
      </c>
      <c r="E63" s="10" t="s">
        <v>549</v>
      </c>
      <c r="F63" s="10" t="s">
        <v>550</v>
      </c>
      <c r="G63" s="10" t="s">
        <v>551</v>
      </c>
      <c r="H63" s="10" t="s">
        <v>552</v>
      </c>
      <c r="I63" s="10" t="s">
        <v>553</v>
      </c>
      <c r="J63" s="10" t="s">
        <v>554</v>
      </c>
      <c r="K63" s="10" t="s">
        <v>555</v>
      </c>
      <c r="L63" s="10" t="s">
        <v>556</v>
      </c>
      <c r="M63" s="10" t="s">
        <v>478</v>
      </c>
      <c r="N63" s="10" t="s">
        <v>557</v>
      </c>
      <c r="O63" s="10" t="s">
        <v>556</v>
      </c>
      <c r="P63" s="10" t="s">
        <v>558</v>
      </c>
      <c r="Q63" s="10" t="s">
        <v>559</v>
      </c>
      <c r="R63" s="10" t="s">
        <v>560</v>
      </c>
      <c r="S63" s="10" t="s">
        <v>874</v>
      </c>
      <c r="T63" s="10" t="s">
        <v>875</v>
      </c>
      <c r="U63" s="10" t="s">
        <v>876</v>
      </c>
      <c r="V63" s="10" t="s">
        <v>877</v>
      </c>
      <c r="W63" s="10" t="s">
        <v>878</v>
      </c>
      <c r="X63" s="10" t="s">
        <v>879</v>
      </c>
      <c r="Y63" s="10" t="s">
        <v>125</v>
      </c>
      <c r="Z63" s="10" t="s">
        <v>126</v>
      </c>
      <c r="AA63" s="49">
        <v>11</v>
      </c>
      <c r="AB63" s="10" t="s">
        <v>186</v>
      </c>
      <c r="AC63" s="10" t="s">
        <v>566</v>
      </c>
      <c r="AD63" s="49">
        <v>11</v>
      </c>
      <c r="AE63" s="49">
        <v>11</v>
      </c>
      <c r="AF63" s="49">
        <v>11</v>
      </c>
      <c r="AG63" s="49">
        <v>11</v>
      </c>
      <c r="AH63" s="10" t="s">
        <v>5429</v>
      </c>
      <c r="AI63" s="10" t="s">
        <v>5430</v>
      </c>
      <c r="AJ63" s="10" t="s">
        <v>5431</v>
      </c>
      <c r="AK63" s="10" t="s">
        <v>5432</v>
      </c>
      <c r="AL63" s="10" t="s">
        <v>5432</v>
      </c>
      <c r="AM63" s="10" t="s">
        <v>5205</v>
      </c>
      <c r="AN63" s="10"/>
      <c r="AO63" s="49">
        <v>30</v>
      </c>
      <c r="AP63" s="49">
        <v>0</v>
      </c>
      <c r="AQ63" s="49">
        <v>30</v>
      </c>
      <c r="AR63" s="49">
        <v>0</v>
      </c>
      <c r="AS63" s="49">
        <v>0</v>
      </c>
      <c r="AT63" s="49">
        <v>0</v>
      </c>
      <c r="AU63" s="49">
        <v>0</v>
      </c>
      <c r="AV63" s="49">
        <v>0</v>
      </c>
      <c r="AW63" s="50">
        <v>0</v>
      </c>
      <c r="AX63" s="49">
        <v>0</v>
      </c>
      <c r="AY63" s="49">
        <v>0</v>
      </c>
      <c r="AZ63" s="49">
        <v>0</v>
      </c>
      <c r="BA63" s="49">
        <v>30</v>
      </c>
      <c r="BB63" s="49">
        <v>0</v>
      </c>
      <c r="BC63" s="49">
        <v>0</v>
      </c>
      <c r="BD63" s="49">
        <v>0</v>
      </c>
      <c r="BE63" s="49">
        <v>0</v>
      </c>
      <c r="BF63" s="49">
        <v>0</v>
      </c>
      <c r="BG63" s="49">
        <v>0</v>
      </c>
      <c r="BH63" s="49">
        <v>0</v>
      </c>
      <c r="BI63" s="49">
        <v>0</v>
      </c>
      <c r="BJ63" s="50">
        <v>0</v>
      </c>
      <c r="BK63" s="49">
        <v>0</v>
      </c>
      <c r="BL63" s="49">
        <v>0</v>
      </c>
      <c r="BM63" s="49">
        <v>0</v>
      </c>
      <c r="BN63" s="49">
        <v>0</v>
      </c>
      <c r="BO63" s="49">
        <v>0</v>
      </c>
      <c r="BP63" s="49">
        <v>0</v>
      </c>
      <c r="BQ63" s="49">
        <v>0</v>
      </c>
      <c r="BR63" s="49">
        <v>0</v>
      </c>
      <c r="BS63" s="49">
        <v>0</v>
      </c>
      <c r="BT63" s="49">
        <v>0</v>
      </c>
      <c r="BU63" s="50">
        <v>0</v>
      </c>
      <c r="BV63" s="49">
        <v>0</v>
      </c>
      <c r="BW63" s="50">
        <v>0</v>
      </c>
      <c r="BX63" s="49">
        <v>0</v>
      </c>
      <c r="BY63" s="49">
        <v>0</v>
      </c>
      <c r="BZ63" s="49">
        <v>0</v>
      </c>
      <c r="CA63" s="49">
        <v>0</v>
      </c>
      <c r="CB63" s="49">
        <v>0</v>
      </c>
      <c r="CC63" s="49">
        <v>0</v>
      </c>
      <c r="CD63" s="49">
        <v>0</v>
      </c>
      <c r="CE63" s="49">
        <v>0</v>
      </c>
      <c r="CF63" s="49">
        <v>0</v>
      </c>
      <c r="CG63" s="49">
        <v>0</v>
      </c>
      <c r="CH63" s="50">
        <v>0</v>
      </c>
      <c r="CI63" s="49">
        <v>0</v>
      </c>
      <c r="CJ63" s="50">
        <v>0</v>
      </c>
      <c r="CK63" s="49">
        <v>0</v>
      </c>
      <c r="CL63" s="49">
        <v>0</v>
      </c>
      <c r="CM63" s="49">
        <v>0</v>
      </c>
      <c r="CN63" s="49">
        <v>0</v>
      </c>
      <c r="CO63" s="10" t="s">
        <v>885</v>
      </c>
      <c r="CP63" s="51" t="s">
        <v>773</v>
      </c>
    </row>
    <row r="64" spans="1:94" ht="70.349999999999994" customHeight="1" x14ac:dyDescent="0.25">
      <c r="A64" s="48" t="s">
        <v>886</v>
      </c>
      <c r="B64" s="48" t="s">
        <v>886</v>
      </c>
      <c r="C64" s="10" t="s">
        <v>887</v>
      </c>
      <c r="D64" s="10" t="s">
        <v>104</v>
      </c>
      <c r="E64" s="10" t="s">
        <v>549</v>
      </c>
      <c r="F64" s="10" t="s">
        <v>550</v>
      </c>
      <c r="G64" s="10" t="s">
        <v>551</v>
      </c>
      <c r="H64" s="10" t="s">
        <v>552</v>
      </c>
      <c r="I64" s="10" t="s">
        <v>553</v>
      </c>
      <c r="J64" s="10" t="s">
        <v>554</v>
      </c>
      <c r="K64" s="10" t="s">
        <v>555</v>
      </c>
      <c r="L64" s="10" t="s">
        <v>556</v>
      </c>
      <c r="M64" s="10" t="s">
        <v>478</v>
      </c>
      <c r="N64" s="10" t="s">
        <v>557</v>
      </c>
      <c r="O64" s="10" t="s">
        <v>556</v>
      </c>
      <c r="P64" s="10" t="s">
        <v>558</v>
      </c>
      <c r="Q64" s="10" t="s">
        <v>559</v>
      </c>
      <c r="R64" s="10" t="s">
        <v>560</v>
      </c>
      <c r="S64" s="10" t="s">
        <v>888</v>
      </c>
      <c r="T64" s="10" t="s">
        <v>889</v>
      </c>
      <c r="U64" s="10" t="s">
        <v>890</v>
      </c>
      <c r="V64" s="10" t="s">
        <v>891</v>
      </c>
      <c r="W64" s="10" t="s">
        <v>892</v>
      </c>
      <c r="X64" s="10" t="s">
        <v>837</v>
      </c>
      <c r="Y64" s="10" t="s">
        <v>125</v>
      </c>
      <c r="Z64" s="10" t="s">
        <v>126</v>
      </c>
      <c r="AA64" s="49">
        <v>210</v>
      </c>
      <c r="AB64" s="10" t="s">
        <v>186</v>
      </c>
      <c r="AC64" s="10" t="s">
        <v>566</v>
      </c>
      <c r="AD64" s="49">
        <v>210</v>
      </c>
      <c r="AE64" s="49">
        <v>210</v>
      </c>
      <c r="AF64" s="49">
        <v>210</v>
      </c>
      <c r="AG64" s="49">
        <v>210</v>
      </c>
      <c r="AH64" s="10"/>
      <c r="AI64" s="10" t="s">
        <v>5433</v>
      </c>
      <c r="AJ64" s="10"/>
      <c r="AK64" s="10" t="s">
        <v>5434</v>
      </c>
      <c r="AL64" s="10" t="s">
        <v>5435</v>
      </c>
      <c r="AM64" s="10" t="s">
        <v>5205</v>
      </c>
      <c r="AN64" s="10"/>
      <c r="AO64" s="49">
        <v>0</v>
      </c>
      <c r="AP64" s="49">
        <v>0</v>
      </c>
      <c r="AQ64" s="49">
        <v>0</v>
      </c>
      <c r="AR64" s="49">
        <v>1440.39616</v>
      </c>
      <c r="AS64" s="49">
        <v>0</v>
      </c>
      <c r="AT64" s="49">
        <v>0</v>
      </c>
      <c r="AU64" s="49">
        <v>0</v>
      </c>
      <c r="AV64" s="49">
        <v>0</v>
      </c>
      <c r="AW64" s="50">
        <v>0</v>
      </c>
      <c r="AX64" s="49">
        <v>0</v>
      </c>
      <c r="AY64" s="49">
        <v>0</v>
      </c>
      <c r="AZ64" s="49">
        <v>0</v>
      </c>
      <c r="BA64" s="49">
        <v>1440.39616</v>
      </c>
      <c r="BB64" s="49">
        <v>0</v>
      </c>
      <c r="BC64" s="49">
        <v>0</v>
      </c>
      <c r="BD64" s="49">
        <v>0</v>
      </c>
      <c r="BE64" s="49">
        <v>1512.415968</v>
      </c>
      <c r="BF64" s="49">
        <v>0</v>
      </c>
      <c r="BG64" s="49">
        <v>0</v>
      </c>
      <c r="BH64" s="49">
        <v>0</v>
      </c>
      <c r="BI64" s="49">
        <v>0</v>
      </c>
      <c r="BJ64" s="50">
        <v>0</v>
      </c>
      <c r="BK64" s="49">
        <v>0</v>
      </c>
      <c r="BL64" s="49">
        <v>0</v>
      </c>
      <c r="BM64" s="49">
        <v>0</v>
      </c>
      <c r="BN64" s="49">
        <v>1512.415968</v>
      </c>
      <c r="BO64" s="49">
        <v>0</v>
      </c>
      <c r="BP64" s="49">
        <v>0</v>
      </c>
      <c r="BQ64" s="49">
        <v>0</v>
      </c>
      <c r="BR64" s="49">
        <v>1588.0367664</v>
      </c>
      <c r="BS64" s="49">
        <v>0</v>
      </c>
      <c r="BT64" s="49">
        <v>0</v>
      </c>
      <c r="BU64" s="50">
        <v>0</v>
      </c>
      <c r="BV64" s="49">
        <v>0</v>
      </c>
      <c r="BW64" s="50">
        <v>0</v>
      </c>
      <c r="BX64" s="49">
        <v>0</v>
      </c>
      <c r="BY64" s="49">
        <v>0</v>
      </c>
      <c r="BZ64" s="49">
        <v>0</v>
      </c>
      <c r="CA64" s="49">
        <v>1588.0367664</v>
      </c>
      <c r="CB64" s="49">
        <v>0</v>
      </c>
      <c r="CC64" s="49">
        <v>0</v>
      </c>
      <c r="CD64" s="49">
        <v>0</v>
      </c>
      <c r="CE64" s="49">
        <v>1667.4386047200001</v>
      </c>
      <c r="CF64" s="49">
        <v>0</v>
      </c>
      <c r="CG64" s="49">
        <v>0</v>
      </c>
      <c r="CH64" s="50">
        <v>0</v>
      </c>
      <c r="CI64" s="49">
        <v>0</v>
      </c>
      <c r="CJ64" s="50">
        <v>0</v>
      </c>
      <c r="CK64" s="49">
        <v>0</v>
      </c>
      <c r="CL64" s="49">
        <v>0</v>
      </c>
      <c r="CM64" s="49">
        <v>0</v>
      </c>
      <c r="CN64" s="49">
        <v>1667.4386047200001</v>
      </c>
      <c r="CO64" s="10" t="s">
        <v>896</v>
      </c>
      <c r="CP64" s="51" t="s">
        <v>5436</v>
      </c>
    </row>
    <row r="65" spans="1:94" ht="70.349999999999994" customHeight="1" x14ac:dyDescent="0.25">
      <c r="A65" s="48" t="s">
        <v>898</v>
      </c>
      <c r="B65" s="48" t="s">
        <v>898</v>
      </c>
      <c r="C65" s="10" t="s">
        <v>899</v>
      </c>
      <c r="D65" s="10" t="s">
        <v>104</v>
      </c>
      <c r="E65" s="10" t="s">
        <v>549</v>
      </c>
      <c r="F65" s="10" t="s">
        <v>550</v>
      </c>
      <c r="G65" s="10" t="s">
        <v>551</v>
      </c>
      <c r="H65" s="10" t="s">
        <v>552</v>
      </c>
      <c r="I65" s="10" t="s">
        <v>553</v>
      </c>
      <c r="J65" s="10" t="s">
        <v>554</v>
      </c>
      <c r="K65" s="10" t="s">
        <v>555</v>
      </c>
      <c r="L65" s="10" t="s">
        <v>556</v>
      </c>
      <c r="M65" s="10" t="s">
        <v>478</v>
      </c>
      <c r="N65" s="10" t="s">
        <v>557</v>
      </c>
      <c r="O65" s="10" t="s">
        <v>556</v>
      </c>
      <c r="P65" s="10" t="s">
        <v>558</v>
      </c>
      <c r="Q65" s="10" t="s">
        <v>559</v>
      </c>
      <c r="R65" s="10" t="s">
        <v>560</v>
      </c>
      <c r="S65" s="10" t="s">
        <v>900</v>
      </c>
      <c r="T65" s="10" t="s">
        <v>901</v>
      </c>
      <c r="U65" s="10" t="s">
        <v>902</v>
      </c>
      <c r="V65" s="10" t="s">
        <v>903</v>
      </c>
      <c r="W65" s="10" t="s">
        <v>904</v>
      </c>
      <c r="X65" s="10" t="s">
        <v>905</v>
      </c>
      <c r="Y65" s="10" t="s">
        <v>125</v>
      </c>
      <c r="Z65" s="10" t="s">
        <v>126</v>
      </c>
      <c r="AA65" s="49">
        <v>20</v>
      </c>
      <c r="AB65" s="10" t="s">
        <v>127</v>
      </c>
      <c r="AC65" s="10" t="s">
        <v>566</v>
      </c>
      <c r="AD65" s="49">
        <v>20</v>
      </c>
      <c r="AE65" s="49">
        <v>0</v>
      </c>
      <c r="AF65" s="49">
        <v>0</v>
      </c>
      <c r="AG65" s="49">
        <v>0</v>
      </c>
      <c r="AH65" s="10" t="s">
        <v>5437</v>
      </c>
      <c r="AI65" s="10" t="s">
        <v>5438</v>
      </c>
      <c r="AJ65" s="10"/>
      <c r="AK65" s="10" t="s">
        <v>5439</v>
      </c>
      <c r="AL65" s="10" t="s">
        <v>5439</v>
      </c>
      <c r="AM65" s="10" t="s">
        <v>5237</v>
      </c>
      <c r="AN65" s="10"/>
      <c r="AO65" s="49">
        <v>0</v>
      </c>
      <c r="AP65" s="49">
        <v>0</v>
      </c>
      <c r="AQ65" s="49">
        <v>0</v>
      </c>
      <c r="AR65" s="49">
        <v>0</v>
      </c>
      <c r="AS65" s="49">
        <v>0</v>
      </c>
      <c r="AT65" s="49">
        <v>0</v>
      </c>
      <c r="AU65" s="49">
        <v>0</v>
      </c>
      <c r="AV65" s="49">
        <v>0</v>
      </c>
      <c r="AW65" s="50">
        <v>0</v>
      </c>
      <c r="AX65" s="49">
        <v>0</v>
      </c>
      <c r="AY65" s="49">
        <v>0</v>
      </c>
      <c r="AZ65" s="49">
        <v>0</v>
      </c>
      <c r="BA65" s="49">
        <v>0</v>
      </c>
      <c r="BB65" s="49">
        <v>0</v>
      </c>
      <c r="BC65" s="49">
        <v>0</v>
      </c>
      <c r="BD65" s="49">
        <v>0</v>
      </c>
      <c r="BE65" s="49">
        <v>0</v>
      </c>
      <c r="BF65" s="49">
        <v>0</v>
      </c>
      <c r="BG65" s="49">
        <v>0</v>
      </c>
      <c r="BH65" s="49">
        <v>0</v>
      </c>
      <c r="BI65" s="49">
        <v>0</v>
      </c>
      <c r="BJ65" s="50">
        <v>0</v>
      </c>
      <c r="BK65" s="49">
        <v>0</v>
      </c>
      <c r="BL65" s="49">
        <v>0</v>
      </c>
      <c r="BM65" s="49">
        <v>0</v>
      </c>
      <c r="BN65" s="49">
        <v>0</v>
      </c>
      <c r="BO65" s="49">
        <v>0</v>
      </c>
      <c r="BP65" s="49">
        <v>0</v>
      </c>
      <c r="BQ65" s="49">
        <v>0</v>
      </c>
      <c r="BR65" s="49">
        <v>0</v>
      </c>
      <c r="BS65" s="49">
        <v>0</v>
      </c>
      <c r="BT65" s="49">
        <v>0</v>
      </c>
      <c r="BU65" s="50">
        <v>0</v>
      </c>
      <c r="BV65" s="49">
        <v>0</v>
      </c>
      <c r="BW65" s="50">
        <v>0</v>
      </c>
      <c r="BX65" s="49">
        <v>0</v>
      </c>
      <c r="BY65" s="49">
        <v>0</v>
      </c>
      <c r="BZ65" s="49">
        <v>0</v>
      </c>
      <c r="CA65" s="49">
        <v>0</v>
      </c>
      <c r="CB65" s="49">
        <v>0</v>
      </c>
      <c r="CC65" s="49">
        <v>0</v>
      </c>
      <c r="CD65" s="49">
        <v>0</v>
      </c>
      <c r="CE65" s="49">
        <v>0</v>
      </c>
      <c r="CF65" s="49">
        <v>0</v>
      </c>
      <c r="CG65" s="49">
        <v>0</v>
      </c>
      <c r="CH65" s="50">
        <v>0</v>
      </c>
      <c r="CI65" s="49">
        <v>0</v>
      </c>
      <c r="CJ65" s="50">
        <v>0</v>
      </c>
      <c r="CK65" s="49">
        <v>0</v>
      </c>
      <c r="CL65" s="49">
        <v>0</v>
      </c>
      <c r="CM65" s="49">
        <v>0</v>
      </c>
      <c r="CN65" s="49">
        <v>0</v>
      </c>
      <c r="CO65" s="10" t="s">
        <v>910</v>
      </c>
      <c r="CP65" s="51"/>
    </row>
    <row r="66" spans="1:94" ht="70.349999999999994" customHeight="1" x14ac:dyDescent="0.25">
      <c r="A66" s="48" t="s">
        <v>911</v>
      </c>
      <c r="B66" s="48" t="s">
        <v>911</v>
      </c>
      <c r="C66" s="10" t="s">
        <v>912</v>
      </c>
      <c r="D66" s="10" t="s">
        <v>104</v>
      </c>
      <c r="E66" s="10" t="s">
        <v>549</v>
      </c>
      <c r="F66" s="10" t="s">
        <v>550</v>
      </c>
      <c r="G66" s="10" t="s">
        <v>551</v>
      </c>
      <c r="H66" s="10" t="s">
        <v>552</v>
      </c>
      <c r="I66" s="10" t="s">
        <v>553</v>
      </c>
      <c r="J66" s="10" t="s">
        <v>554</v>
      </c>
      <c r="K66" s="10" t="s">
        <v>555</v>
      </c>
      <c r="L66" s="10" t="s">
        <v>556</v>
      </c>
      <c r="M66" s="10" t="s">
        <v>478</v>
      </c>
      <c r="N66" s="10" t="s">
        <v>557</v>
      </c>
      <c r="O66" s="10" t="s">
        <v>556</v>
      </c>
      <c r="P66" s="10" t="s">
        <v>558</v>
      </c>
      <c r="Q66" s="10" t="s">
        <v>559</v>
      </c>
      <c r="R66" s="10" t="s">
        <v>560</v>
      </c>
      <c r="S66" s="10" t="s">
        <v>913</v>
      </c>
      <c r="T66" s="10" t="s">
        <v>914</v>
      </c>
      <c r="U66" s="10" t="s">
        <v>915</v>
      </c>
      <c r="V66" s="10" t="s">
        <v>916</v>
      </c>
      <c r="W66" s="10" t="s">
        <v>917</v>
      </c>
      <c r="X66" s="10" t="s">
        <v>514</v>
      </c>
      <c r="Y66" s="10" t="s">
        <v>125</v>
      </c>
      <c r="Z66" s="10" t="s">
        <v>126</v>
      </c>
      <c r="AA66" s="49">
        <v>40</v>
      </c>
      <c r="AB66" s="10" t="s">
        <v>127</v>
      </c>
      <c r="AC66" s="10" t="s">
        <v>566</v>
      </c>
      <c r="AD66" s="49">
        <v>11</v>
      </c>
      <c r="AE66" s="49">
        <v>9</v>
      </c>
      <c r="AF66" s="49">
        <v>10</v>
      </c>
      <c r="AG66" s="49">
        <v>10</v>
      </c>
      <c r="AH66" s="10" t="s">
        <v>5440</v>
      </c>
      <c r="AI66" s="10" t="s">
        <v>5441</v>
      </c>
      <c r="AJ66" s="10" t="s">
        <v>5442</v>
      </c>
      <c r="AK66" s="10" t="s">
        <v>5443</v>
      </c>
      <c r="AL66" s="10" t="s">
        <v>5443</v>
      </c>
      <c r="AM66" s="10" t="s">
        <v>5237</v>
      </c>
      <c r="AN66" s="10"/>
      <c r="AO66" s="49">
        <v>0</v>
      </c>
      <c r="AP66" s="49">
        <v>0</v>
      </c>
      <c r="AQ66" s="49">
        <v>0</v>
      </c>
      <c r="AR66" s="49">
        <v>0</v>
      </c>
      <c r="AS66" s="49">
        <v>0</v>
      </c>
      <c r="AT66" s="49">
        <v>0</v>
      </c>
      <c r="AU66" s="49">
        <v>0</v>
      </c>
      <c r="AV66" s="49">
        <v>0</v>
      </c>
      <c r="AW66" s="50">
        <v>0</v>
      </c>
      <c r="AX66" s="49">
        <v>0</v>
      </c>
      <c r="AY66" s="49">
        <v>0</v>
      </c>
      <c r="AZ66" s="49">
        <v>0</v>
      </c>
      <c r="BA66" s="49">
        <v>0</v>
      </c>
      <c r="BB66" s="49">
        <v>0</v>
      </c>
      <c r="BC66" s="49">
        <v>0</v>
      </c>
      <c r="BD66" s="49">
        <v>0</v>
      </c>
      <c r="BE66" s="49">
        <v>0</v>
      </c>
      <c r="BF66" s="49">
        <v>0</v>
      </c>
      <c r="BG66" s="49">
        <v>0</v>
      </c>
      <c r="BH66" s="49">
        <v>0</v>
      </c>
      <c r="BI66" s="49">
        <v>0</v>
      </c>
      <c r="BJ66" s="50">
        <v>0</v>
      </c>
      <c r="BK66" s="49">
        <v>0</v>
      </c>
      <c r="BL66" s="49">
        <v>0</v>
      </c>
      <c r="BM66" s="49">
        <v>0</v>
      </c>
      <c r="BN66" s="49">
        <v>0</v>
      </c>
      <c r="BO66" s="49">
        <v>0</v>
      </c>
      <c r="BP66" s="49">
        <v>0</v>
      </c>
      <c r="BQ66" s="49">
        <v>0</v>
      </c>
      <c r="BR66" s="49">
        <v>0</v>
      </c>
      <c r="BS66" s="49">
        <v>0</v>
      </c>
      <c r="BT66" s="49">
        <v>0</v>
      </c>
      <c r="BU66" s="50">
        <v>0</v>
      </c>
      <c r="BV66" s="49">
        <v>0</v>
      </c>
      <c r="BW66" s="50">
        <v>0</v>
      </c>
      <c r="BX66" s="49">
        <v>0</v>
      </c>
      <c r="BY66" s="49">
        <v>0</v>
      </c>
      <c r="BZ66" s="49">
        <v>0</v>
      </c>
      <c r="CA66" s="49">
        <v>0</v>
      </c>
      <c r="CB66" s="49">
        <v>0</v>
      </c>
      <c r="CC66" s="49">
        <v>0</v>
      </c>
      <c r="CD66" s="49">
        <v>0</v>
      </c>
      <c r="CE66" s="49">
        <v>0</v>
      </c>
      <c r="CF66" s="49">
        <v>0</v>
      </c>
      <c r="CG66" s="49">
        <v>0</v>
      </c>
      <c r="CH66" s="50">
        <v>0</v>
      </c>
      <c r="CI66" s="49">
        <v>0</v>
      </c>
      <c r="CJ66" s="50">
        <v>0</v>
      </c>
      <c r="CK66" s="49">
        <v>0</v>
      </c>
      <c r="CL66" s="49">
        <v>0</v>
      </c>
      <c r="CM66" s="49">
        <v>0</v>
      </c>
      <c r="CN66" s="49">
        <v>0</v>
      </c>
      <c r="CO66" s="10" t="s">
        <v>923</v>
      </c>
      <c r="CP66" s="51"/>
    </row>
    <row r="67" spans="1:94" ht="70.349999999999994" customHeight="1" x14ac:dyDescent="0.25">
      <c r="A67" s="48" t="s">
        <v>924</v>
      </c>
      <c r="B67" s="48" t="s">
        <v>924</v>
      </c>
      <c r="C67" s="10" t="s">
        <v>925</v>
      </c>
      <c r="D67" s="10" t="s">
        <v>104</v>
      </c>
      <c r="E67" s="10" t="s">
        <v>549</v>
      </c>
      <c r="F67" s="10" t="s">
        <v>550</v>
      </c>
      <c r="G67" s="10" t="s">
        <v>551</v>
      </c>
      <c r="H67" s="10" t="s">
        <v>552</v>
      </c>
      <c r="I67" s="10" t="s">
        <v>553</v>
      </c>
      <c r="J67" s="10" t="s">
        <v>554</v>
      </c>
      <c r="K67" s="10" t="s">
        <v>555</v>
      </c>
      <c r="L67" s="10" t="s">
        <v>556</v>
      </c>
      <c r="M67" s="10" t="s">
        <v>478</v>
      </c>
      <c r="N67" s="10" t="s">
        <v>557</v>
      </c>
      <c r="O67" s="10" t="s">
        <v>556</v>
      </c>
      <c r="P67" s="10" t="s">
        <v>558</v>
      </c>
      <c r="Q67" s="10" t="s">
        <v>559</v>
      </c>
      <c r="R67" s="10" t="s">
        <v>560</v>
      </c>
      <c r="S67" s="10" t="s">
        <v>926</v>
      </c>
      <c r="T67" s="10" t="s">
        <v>927</v>
      </c>
      <c r="U67" s="10" t="s">
        <v>928</v>
      </c>
      <c r="V67" s="10" t="s">
        <v>929</v>
      </c>
      <c r="W67" s="10" t="s">
        <v>930</v>
      </c>
      <c r="X67" s="10" t="s">
        <v>149</v>
      </c>
      <c r="Y67" s="10" t="s">
        <v>125</v>
      </c>
      <c r="Z67" s="10" t="s">
        <v>126</v>
      </c>
      <c r="AA67" s="49">
        <v>16</v>
      </c>
      <c r="AB67" s="10" t="s">
        <v>127</v>
      </c>
      <c r="AC67" s="10" t="s">
        <v>566</v>
      </c>
      <c r="AD67" s="49">
        <v>1</v>
      </c>
      <c r="AE67" s="49">
        <v>5</v>
      </c>
      <c r="AF67" s="49">
        <v>5</v>
      </c>
      <c r="AG67" s="49">
        <v>5</v>
      </c>
      <c r="AH67" s="10" t="s">
        <v>5444</v>
      </c>
      <c r="AI67" s="10" t="s">
        <v>5445</v>
      </c>
      <c r="AJ67" s="10" t="s">
        <v>5446</v>
      </c>
      <c r="AK67" s="10" t="s">
        <v>5447</v>
      </c>
      <c r="AL67" s="10" t="s">
        <v>5447</v>
      </c>
      <c r="AM67" s="10" t="s">
        <v>5205</v>
      </c>
      <c r="AN67" s="10"/>
      <c r="AO67" s="49">
        <v>150</v>
      </c>
      <c r="AP67" s="49">
        <v>0</v>
      </c>
      <c r="AQ67" s="49">
        <v>150</v>
      </c>
      <c r="AR67" s="49">
        <v>0</v>
      </c>
      <c r="AS67" s="49">
        <v>0</v>
      </c>
      <c r="AT67" s="49">
        <v>0</v>
      </c>
      <c r="AU67" s="49">
        <v>0</v>
      </c>
      <c r="AV67" s="49">
        <v>0</v>
      </c>
      <c r="AW67" s="50">
        <v>0</v>
      </c>
      <c r="AX67" s="49">
        <v>0</v>
      </c>
      <c r="AY67" s="49">
        <v>97.5</v>
      </c>
      <c r="AZ67" s="49">
        <v>97.5</v>
      </c>
      <c r="BA67" s="49">
        <v>247.5</v>
      </c>
      <c r="BB67" s="49">
        <v>157.5</v>
      </c>
      <c r="BC67" s="49">
        <v>0</v>
      </c>
      <c r="BD67" s="49">
        <v>157.5</v>
      </c>
      <c r="BE67" s="49">
        <v>0</v>
      </c>
      <c r="BF67" s="49">
        <v>0</v>
      </c>
      <c r="BG67" s="49">
        <v>0</v>
      </c>
      <c r="BH67" s="49">
        <v>0</v>
      </c>
      <c r="BI67" s="49">
        <v>0</v>
      </c>
      <c r="BJ67" s="50">
        <v>0</v>
      </c>
      <c r="BK67" s="49">
        <v>0</v>
      </c>
      <c r="BL67" s="49">
        <v>97.5</v>
      </c>
      <c r="BM67" s="49">
        <v>97.5</v>
      </c>
      <c r="BN67" s="49">
        <v>255</v>
      </c>
      <c r="BO67" s="49">
        <v>165.375</v>
      </c>
      <c r="BP67" s="49">
        <v>0</v>
      </c>
      <c r="BQ67" s="49">
        <v>165.375</v>
      </c>
      <c r="BR67" s="49">
        <v>0</v>
      </c>
      <c r="BS67" s="49">
        <v>0</v>
      </c>
      <c r="BT67" s="49">
        <v>0</v>
      </c>
      <c r="BU67" s="50">
        <v>0</v>
      </c>
      <c r="BV67" s="49">
        <v>0</v>
      </c>
      <c r="BW67" s="50">
        <v>0</v>
      </c>
      <c r="BX67" s="49">
        <v>0</v>
      </c>
      <c r="BY67" s="49">
        <v>97.5</v>
      </c>
      <c r="BZ67" s="49">
        <v>97.5</v>
      </c>
      <c r="CA67" s="49">
        <v>262.875</v>
      </c>
      <c r="CB67" s="49">
        <v>173.64375000000001</v>
      </c>
      <c r="CC67" s="49">
        <v>0</v>
      </c>
      <c r="CD67" s="49">
        <v>173.64375000000001</v>
      </c>
      <c r="CE67" s="49">
        <v>0</v>
      </c>
      <c r="CF67" s="49">
        <v>0</v>
      </c>
      <c r="CG67" s="49">
        <v>0</v>
      </c>
      <c r="CH67" s="50">
        <v>0</v>
      </c>
      <c r="CI67" s="49">
        <v>0</v>
      </c>
      <c r="CJ67" s="50">
        <v>0</v>
      </c>
      <c r="CK67" s="49">
        <v>0</v>
      </c>
      <c r="CL67" s="49">
        <v>97.5</v>
      </c>
      <c r="CM67" s="49">
        <v>97.5</v>
      </c>
      <c r="CN67" s="49">
        <v>271.14375000000001</v>
      </c>
      <c r="CO67" s="10" t="s">
        <v>936</v>
      </c>
      <c r="CP67" s="51" t="s">
        <v>5448</v>
      </c>
    </row>
    <row r="68" spans="1:94" ht="70.349999999999994" customHeight="1" x14ac:dyDescent="0.25">
      <c r="A68" s="48" t="s">
        <v>937</v>
      </c>
      <c r="B68" s="48" t="s">
        <v>937</v>
      </c>
      <c r="C68" s="10" t="s">
        <v>938</v>
      </c>
      <c r="D68" s="10" t="s">
        <v>104</v>
      </c>
      <c r="E68" s="10" t="s">
        <v>549</v>
      </c>
      <c r="F68" s="10" t="s">
        <v>550</v>
      </c>
      <c r="G68" s="10" t="s">
        <v>551</v>
      </c>
      <c r="H68" s="10" t="s">
        <v>552</v>
      </c>
      <c r="I68" s="10" t="s">
        <v>553</v>
      </c>
      <c r="J68" s="10" t="s">
        <v>554</v>
      </c>
      <c r="K68" s="10" t="s">
        <v>555</v>
      </c>
      <c r="L68" s="10" t="s">
        <v>556</v>
      </c>
      <c r="M68" s="10" t="s">
        <v>478</v>
      </c>
      <c r="N68" s="10" t="s">
        <v>557</v>
      </c>
      <c r="O68" s="10" t="s">
        <v>556</v>
      </c>
      <c r="P68" s="10" t="s">
        <v>558</v>
      </c>
      <c r="Q68" s="10" t="s">
        <v>559</v>
      </c>
      <c r="R68" s="10" t="s">
        <v>560</v>
      </c>
      <c r="S68" s="10" t="s">
        <v>939</v>
      </c>
      <c r="T68" s="10" t="s">
        <v>940</v>
      </c>
      <c r="U68" s="10" t="s">
        <v>941</v>
      </c>
      <c r="V68" s="10" t="s">
        <v>942</v>
      </c>
      <c r="W68" s="10" t="s">
        <v>943</v>
      </c>
      <c r="X68" s="10" t="s">
        <v>944</v>
      </c>
      <c r="Y68" s="10" t="s">
        <v>125</v>
      </c>
      <c r="Z68" s="10" t="s">
        <v>126</v>
      </c>
      <c r="AA68" s="49">
        <v>32000000</v>
      </c>
      <c r="AB68" s="10" t="s">
        <v>127</v>
      </c>
      <c r="AC68" s="10" t="s">
        <v>566</v>
      </c>
      <c r="AD68" s="49">
        <v>8000000</v>
      </c>
      <c r="AE68" s="49">
        <v>8000000</v>
      </c>
      <c r="AF68" s="49">
        <v>8000000</v>
      </c>
      <c r="AG68" s="49">
        <v>8000000</v>
      </c>
      <c r="AH68" s="10" t="s">
        <v>5449</v>
      </c>
      <c r="AI68" s="10" t="s">
        <v>5450</v>
      </c>
      <c r="AJ68" s="10" t="s">
        <v>5451</v>
      </c>
      <c r="AK68" s="10" t="s">
        <v>5452</v>
      </c>
      <c r="AL68" s="10" t="s">
        <v>5453</v>
      </c>
      <c r="AM68" s="10" t="s">
        <v>5247</v>
      </c>
      <c r="AN68" s="10" t="s">
        <v>5454</v>
      </c>
      <c r="AO68" s="49">
        <v>420</v>
      </c>
      <c r="AP68" s="49">
        <v>0</v>
      </c>
      <c r="AQ68" s="49">
        <v>420</v>
      </c>
      <c r="AR68" s="49">
        <v>0</v>
      </c>
      <c r="AS68" s="49">
        <v>0</v>
      </c>
      <c r="AT68" s="49">
        <v>0</v>
      </c>
      <c r="AU68" s="49">
        <v>0</v>
      </c>
      <c r="AV68" s="49">
        <v>29500</v>
      </c>
      <c r="AW68" s="50">
        <v>0</v>
      </c>
      <c r="AX68" s="49">
        <v>20000</v>
      </c>
      <c r="AY68" s="49">
        <v>0</v>
      </c>
      <c r="AZ68" s="49">
        <v>0</v>
      </c>
      <c r="BA68" s="49">
        <v>49920</v>
      </c>
      <c r="BB68" s="49">
        <v>441</v>
      </c>
      <c r="BC68" s="49">
        <v>0</v>
      </c>
      <c r="BD68" s="49">
        <v>441</v>
      </c>
      <c r="BE68" s="49">
        <v>0</v>
      </c>
      <c r="BF68" s="49">
        <v>0</v>
      </c>
      <c r="BG68" s="49">
        <v>0</v>
      </c>
      <c r="BH68" s="49">
        <v>0</v>
      </c>
      <c r="BI68" s="49">
        <v>14900</v>
      </c>
      <c r="BJ68" s="50">
        <v>0</v>
      </c>
      <c r="BK68" s="49">
        <v>20000</v>
      </c>
      <c r="BL68" s="49">
        <v>0</v>
      </c>
      <c r="BM68" s="49">
        <v>0</v>
      </c>
      <c r="BN68" s="49">
        <v>35341</v>
      </c>
      <c r="BO68" s="49">
        <v>463.05</v>
      </c>
      <c r="BP68" s="49">
        <v>0</v>
      </c>
      <c r="BQ68" s="49">
        <v>463.05</v>
      </c>
      <c r="BR68" s="49">
        <v>0</v>
      </c>
      <c r="BS68" s="49">
        <v>0</v>
      </c>
      <c r="BT68" s="49">
        <v>0</v>
      </c>
      <c r="BU68" s="50">
        <v>0</v>
      </c>
      <c r="BV68" s="49">
        <v>15000</v>
      </c>
      <c r="BW68" s="50">
        <v>0</v>
      </c>
      <c r="BX68" s="49">
        <v>20000</v>
      </c>
      <c r="BY68" s="49">
        <v>0</v>
      </c>
      <c r="BZ68" s="49">
        <v>0</v>
      </c>
      <c r="CA68" s="49">
        <v>35463.050000000003</v>
      </c>
      <c r="CB68" s="49">
        <v>486.20249999999999</v>
      </c>
      <c r="CC68" s="49">
        <v>0</v>
      </c>
      <c r="CD68" s="49">
        <v>486.20249999999999</v>
      </c>
      <c r="CE68" s="49">
        <v>0</v>
      </c>
      <c r="CF68" s="49">
        <v>0</v>
      </c>
      <c r="CG68" s="49">
        <v>0</v>
      </c>
      <c r="CH68" s="50">
        <v>0</v>
      </c>
      <c r="CI68" s="49">
        <v>15000</v>
      </c>
      <c r="CJ68" s="50">
        <v>0</v>
      </c>
      <c r="CK68" s="49">
        <v>20000</v>
      </c>
      <c r="CL68" s="49">
        <v>0</v>
      </c>
      <c r="CM68" s="49">
        <v>0</v>
      </c>
      <c r="CN68" s="49">
        <v>35486.202499999999</v>
      </c>
      <c r="CO68" s="10" t="s">
        <v>951</v>
      </c>
      <c r="CP68" s="51" t="s">
        <v>5455</v>
      </c>
    </row>
    <row r="69" spans="1:94" ht="70.349999999999994" customHeight="1" x14ac:dyDescent="0.25">
      <c r="A69" s="48" t="s">
        <v>953</v>
      </c>
      <c r="B69" s="48" t="s">
        <v>953</v>
      </c>
      <c r="C69" s="10" t="s">
        <v>954</v>
      </c>
      <c r="D69" s="10" t="s">
        <v>104</v>
      </c>
      <c r="E69" s="10" t="s">
        <v>549</v>
      </c>
      <c r="F69" s="10" t="s">
        <v>550</v>
      </c>
      <c r="G69" s="10" t="s">
        <v>551</v>
      </c>
      <c r="H69" s="10" t="s">
        <v>552</v>
      </c>
      <c r="I69" s="10" t="s">
        <v>553</v>
      </c>
      <c r="J69" s="10" t="s">
        <v>554</v>
      </c>
      <c r="K69" s="10" t="s">
        <v>555</v>
      </c>
      <c r="L69" s="10" t="s">
        <v>556</v>
      </c>
      <c r="M69" s="10" t="s">
        <v>478</v>
      </c>
      <c r="N69" s="10" t="s">
        <v>557</v>
      </c>
      <c r="O69" s="10" t="s">
        <v>556</v>
      </c>
      <c r="P69" s="10" t="s">
        <v>558</v>
      </c>
      <c r="Q69" s="10" t="s">
        <v>559</v>
      </c>
      <c r="R69" s="10" t="s">
        <v>560</v>
      </c>
      <c r="S69" s="10" t="s">
        <v>955</v>
      </c>
      <c r="T69" s="10" t="s">
        <v>956</v>
      </c>
      <c r="U69" s="10" t="s">
        <v>957</v>
      </c>
      <c r="V69" s="10" t="s">
        <v>958</v>
      </c>
      <c r="W69" s="10" t="s">
        <v>959</v>
      </c>
      <c r="X69" s="10" t="s">
        <v>837</v>
      </c>
      <c r="Y69" s="10" t="s">
        <v>125</v>
      </c>
      <c r="Z69" s="10" t="s">
        <v>126</v>
      </c>
      <c r="AA69" s="49">
        <v>1</v>
      </c>
      <c r="AB69" s="10" t="s">
        <v>127</v>
      </c>
      <c r="AC69" s="10" t="s">
        <v>566</v>
      </c>
      <c r="AD69" s="49">
        <v>0</v>
      </c>
      <c r="AE69" s="49">
        <v>0</v>
      </c>
      <c r="AF69" s="49">
        <v>0</v>
      </c>
      <c r="AG69" s="49">
        <v>1</v>
      </c>
      <c r="AH69" s="10"/>
      <c r="AI69" s="10"/>
      <c r="AJ69" s="10"/>
      <c r="AK69" s="10"/>
      <c r="AL69" s="10" t="s">
        <v>5456</v>
      </c>
      <c r="AM69" s="10" t="s">
        <v>5237</v>
      </c>
      <c r="AN69" s="10" t="s">
        <v>5457</v>
      </c>
      <c r="AO69" s="49">
        <v>0</v>
      </c>
      <c r="AP69" s="49">
        <v>0</v>
      </c>
      <c r="AQ69" s="49">
        <v>0</v>
      </c>
      <c r="AR69" s="49">
        <v>0</v>
      </c>
      <c r="AS69" s="49">
        <v>0</v>
      </c>
      <c r="AT69" s="49">
        <v>0</v>
      </c>
      <c r="AU69" s="49">
        <v>0</v>
      </c>
      <c r="AV69" s="49">
        <v>0</v>
      </c>
      <c r="AW69" s="50">
        <v>0</v>
      </c>
      <c r="AX69" s="49">
        <v>0</v>
      </c>
      <c r="AY69" s="49">
        <v>0</v>
      </c>
      <c r="AZ69" s="49">
        <v>0</v>
      </c>
      <c r="BA69" s="49">
        <v>0</v>
      </c>
      <c r="BB69" s="49">
        <v>0</v>
      </c>
      <c r="BC69" s="49">
        <v>0</v>
      </c>
      <c r="BD69" s="49">
        <v>0</v>
      </c>
      <c r="BE69" s="49">
        <v>0</v>
      </c>
      <c r="BF69" s="49">
        <v>0</v>
      </c>
      <c r="BG69" s="49">
        <v>0</v>
      </c>
      <c r="BH69" s="49">
        <v>0</v>
      </c>
      <c r="BI69" s="49">
        <v>0</v>
      </c>
      <c r="BJ69" s="50">
        <v>0</v>
      </c>
      <c r="BK69" s="49">
        <v>0</v>
      </c>
      <c r="BL69" s="49">
        <v>0</v>
      </c>
      <c r="BM69" s="49">
        <v>0</v>
      </c>
      <c r="BN69" s="49">
        <v>0</v>
      </c>
      <c r="BO69" s="49">
        <v>0</v>
      </c>
      <c r="BP69" s="49">
        <v>0</v>
      </c>
      <c r="BQ69" s="49">
        <v>0</v>
      </c>
      <c r="BR69" s="49">
        <v>0</v>
      </c>
      <c r="BS69" s="49">
        <v>0</v>
      </c>
      <c r="BT69" s="49">
        <v>0</v>
      </c>
      <c r="BU69" s="50">
        <v>0</v>
      </c>
      <c r="BV69" s="49">
        <v>0</v>
      </c>
      <c r="BW69" s="50">
        <v>0</v>
      </c>
      <c r="BX69" s="49">
        <v>0</v>
      </c>
      <c r="BY69" s="49">
        <v>0</v>
      </c>
      <c r="BZ69" s="49">
        <v>0</v>
      </c>
      <c r="CA69" s="49">
        <v>0</v>
      </c>
      <c r="CB69" s="49">
        <v>0</v>
      </c>
      <c r="CC69" s="49">
        <v>0</v>
      </c>
      <c r="CD69" s="49">
        <v>0</v>
      </c>
      <c r="CE69" s="49">
        <v>0</v>
      </c>
      <c r="CF69" s="49">
        <v>0</v>
      </c>
      <c r="CG69" s="49">
        <v>0</v>
      </c>
      <c r="CH69" s="50">
        <v>0</v>
      </c>
      <c r="CI69" s="49">
        <v>0</v>
      </c>
      <c r="CJ69" s="50">
        <v>0</v>
      </c>
      <c r="CK69" s="49">
        <v>0</v>
      </c>
      <c r="CL69" s="49">
        <v>0</v>
      </c>
      <c r="CM69" s="49">
        <v>0</v>
      </c>
      <c r="CN69" s="49">
        <v>0</v>
      </c>
      <c r="CO69" s="10" t="s">
        <v>961</v>
      </c>
      <c r="CP69" s="51" t="s">
        <v>962</v>
      </c>
    </row>
    <row r="70" spans="1:94" ht="70.349999999999994" customHeight="1" x14ac:dyDescent="0.25">
      <c r="A70" s="48" t="s">
        <v>963</v>
      </c>
      <c r="B70" s="48" t="s">
        <v>963</v>
      </c>
      <c r="C70" s="10" t="s">
        <v>964</v>
      </c>
      <c r="D70" s="10" t="s">
        <v>104</v>
      </c>
      <c r="E70" s="10" t="s">
        <v>549</v>
      </c>
      <c r="F70" s="10" t="s">
        <v>550</v>
      </c>
      <c r="G70" s="10" t="s">
        <v>551</v>
      </c>
      <c r="H70" s="10" t="s">
        <v>552</v>
      </c>
      <c r="I70" s="10" t="s">
        <v>553</v>
      </c>
      <c r="J70" s="10" t="s">
        <v>554</v>
      </c>
      <c r="K70" s="10" t="s">
        <v>555</v>
      </c>
      <c r="L70" s="10" t="s">
        <v>556</v>
      </c>
      <c r="M70" s="10" t="s">
        <v>478</v>
      </c>
      <c r="N70" s="10" t="s">
        <v>557</v>
      </c>
      <c r="O70" s="10" t="s">
        <v>556</v>
      </c>
      <c r="P70" s="10" t="s">
        <v>558</v>
      </c>
      <c r="Q70" s="10" t="s">
        <v>559</v>
      </c>
      <c r="R70" s="10" t="s">
        <v>560</v>
      </c>
      <c r="S70" s="10" t="s">
        <v>965</v>
      </c>
      <c r="T70" s="10" t="s">
        <v>966</v>
      </c>
      <c r="U70" s="10" t="s">
        <v>967</v>
      </c>
      <c r="V70" s="10" t="s">
        <v>968</v>
      </c>
      <c r="W70" s="10" t="s">
        <v>969</v>
      </c>
      <c r="X70" s="10" t="s">
        <v>837</v>
      </c>
      <c r="Y70" s="10" t="s">
        <v>125</v>
      </c>
      <c r="Z70" s="10" t="s">
        <v>126</v>
      </c>
      <c r="AA70" s="49">
        <v>25</v>
      </c>
      <c r="AB70" s="10" t="s">
        <v>127</v>
      </c>
      <c r="AC70" s="10" t="s">
        <v>566</v>
      </c>
      <c r="AD70" s="49">
        <v>10</v>
      </c>
      <c r="AE70" s="49">
        <v>7</v>
      </c>
      <c r="AF70" s="49">
        <v>5</v>
      </c>
      <c r="AG70" s="49">
        <v>3</v>
      </c>
      <c r="AH70" s="10" t="s">
        <v>5458</v>
      </c>
      <c r="AI70" s="10" t="s">
        <v>5459</v>
      </c>
      <c r="AJ70" s="10" t="s">
        <v>5460</v>
      </c>
      <c r="AK70" s="10" t="s">
        <v>5461</v>
      </c>
      <c r="AL70" s="10" t="s">
        <v>5462</v>
      </c>
      <c r="AM70" s="10" t="s">
        <v>5426</v>
      </c>
      <c r="AN70" s="10" t="s">
        <v>5463</v>
      </c>
      <c r="AO70" s="49">
        <v>0</v>
      </c>
      <c r="AP70" s="49">
        <v>0</v>
      </c>
      <c r="AQ70" s="49">
        <v>0</v>
      </c>
      <c r="AR70" s="49">
        <v>0</v>
      </c>
      <c r="AS70" s="49">
        <v>0</v>
      </c>
      <c r="AT70" s="49">
        <v>0</v>
      </c>
      <c r="AU70" s="49">
        <v>0</v>
      </c>
      <c r="AV70" s="49">
        <v>0</v>
      </c>
      <c r="AW70" s="50">
        <v>0</v>
      </c>
      <c r="AX70" s="49">
        <v>2500</v>
      </c>
      <c r="AY70" s="49">
        <v>0</v>
      </c>
      <c r="AZ70" s="49">
        <v>0</v>
      </c>
      <c r="BA70" s="49">
        <v>2500</v>
      </c>
      <c r="BB70" s="49">
        <v>0</v>
      </c>
      <c r="BC70" s="49">
        <v>0</v>
      </c>
      <c r="BD70" s="49">
        <v>0</v>
      </c>
      <c r="BE70" s="49">
        <v>0</v>
      </c>
      <c r="BF70" s="49">
        <v>0</v>
      </c>
      <c r="BG70" s="49">
        <v>0</v>
      </c>
      <c r="BH70" s="49">
        <v>0</v>
      </c>
      <c r="BI70" s="49">
        <v>0</v>
      </c>
      <c r="BJ70" s="50">
        <v>0</v>
      </c>
      <c r="BK70" s="49">
        <v>2500</v>
      </c>
      <c r="BL70" s="49">
        <v>0</v>
      </c>
      <c r="BM70" s="49">
        <v>0</v>
      </c>
      <c r="BN70" s="49">
        <v>2500</v>
      </c>
      <c r="BO70" s="49">
        <v>0</v>
      </c>
      <c r="BP70" s="49">
        <v>0</v>
      </c>
      <c r="BQ70" s="49">
        <v>0</v>
      </c>
      <c r="BR70" s="49">
        <v>0</v>
      </c>
      <c r="BS70" s="49">
        <v>0</v>
      </c>
      <c r="BT70" s="49">
        <v>0</v>
      </c>
      <c r="BU70" s="50">
        <v>0</v>
      </c>
      <c r="BV70" s="49">
        <v>0</v>
      </c>
      <c r="BW70" s="50">
        <v>0</v>
      </c>
      <c r="BX70" s="49">
        <v>2500</v>
      </c>
      <c r="BY70" s="49">
        <v>0</v>
      </c>
      <c r="BZ70" s="49">
        <v>0</v>
      </c>
      <c r="CA70" s="49">
        <v>2500</v>
      </c>
      <c r="CB70" s="49">
        <v>0</v>
      </c>
      <c r="CC70" s="49">
        <v>0</v>
      </c>
      <c r="CD70" s="49">
        <v>0</v>
      </c>
      <c r="CE70" s="49">
        <v>0</v>
      </c>
      <c r="CF70" s="49">
        <v>0</v>
      </c>
      <c r="CG70" s="49">
        <v>0</v>
      </c>
      <c r="CH70" s="50">
        <v>0</v>
      </c>
      <c r="CI70" s="49">
        <v>0</v>
      </c>
      <c r="CJ70" s="50">
        <v>0</v>
      </c>
      <c r="CK70" s="49">
        <v>2500</v>
      </c>
      <c r="CL70" s="49">
        <v>0</v>
      </c>
      <c r="CM70" s="49">
        <v>0</v>
      </c>
      <c r="CN70" s="49">
        <v>2500</v>
      </c>
      <c r="CO70" s="10" t="s">
        <v>975</v>
      </c>
      <c r="CP70" s="51" t="s">
        <v>976</v>
      </c>
    </row>
    <row r="71" spans="1:94" ht="70.349999999999994" customHeight="1" x14ac:dyDescent="0.25">
      <c r="A71" s="48" t="s">
        <v>977</v>
      </c>
      <c r="B71" s="48" t="s">
        <v>977</v>
      </c>
      <c r="C71" s="10" t="s">
        <v>978</v>
      </c>
      <c r="D71" s="10" t="s">
        <v>104</v>
      </c>
      <c r="E71" s="10" t="s">
        <v>549</v>
      </c>
      <c r="F71" s="10" t="s">
        <v>550</v>
      </c>
      <c r="G71" s="10" t="s">
        <v>551</v>
      </c>
      <c r="H71" s="10" t="s">
        <v>552</v>
      </c>
      <c r="I71" s="10" t="s">
        <v>553</v>
      </c>
      <c r="J71" s="10" t="s">
        <v>554</v>
      </c>
      <c r="K71" s="10" t="s">
        <v>555</v>
      </c>
      <c r="L71" s="10" t="s">
        <v>556</v>
      </c>
      <c r="M71" s="10" t="s">
        <v>478</v>
      </c>
      <c r="N71" s="10" t="s">
        <v>557</v>
      </c>
      <c r="O71" s="10" t="s">
        <v>556</v>
      </c>
      <c r="P71" s="10" t="s">
        <v>558</v>
      </c>
      <c r="Q71" s="10" t="s">
        <v>559</v>
      </c>
      <c r="R71" s="10" t="s">
        <v>560</v>
      </c>
      <c r="S71" s="10" t="s">
        <v>979</v>
      </c>
      <c r="T71" s="10" t="s">
        <v>980</v>
      </c>
      <c r="U71" s="10" t="s">
        <v>981</v>
      </c>
      <c r="V71" s="10" t="s">
        <v>982</v>
      </c>
      <c r="W71" s="10" t="s">
        <v>983</v>
      </c>
      <c r="X71" s="10" t="s">
        <v>837</v>
      </c>
      <c r="Y71" s="10" t="s">
        <v>125</v>
      </c>
      <c r="Z71" s="10" t="s">
        <v>126</v>
      </c>
      <c r="AA71" s="49">
        <v>401</v>
      </c>
      <c r="AB71" s="10" t="s">
        <v>127</v>
      </c>
      <c r="AC71" s="10" t="s">
        <v>566</v>
      </c>
      <c r="AD71" s="49">
        <v>0</v>
      </c>
      <c r="AE71" s="49">
        <v>0</v>
      </c>
      <c r="AF71" s="49">
        <v>201</v>
      </c>
      <c r="AG71" s="49">
        <v>200</v>
      </c>
      <c r="AH71" s="10"/>
      <c r="AI71" s="10" t="s">
        <v>5464</v>
      </c>
      <c r="AJ71" s="10"/>
      <c r="AK71" s="10" t="s">
        <v>5465</v>
      </c>
      <c r="AL71" s="10" t="s">
        <v>5465</v>
      </c>
      <c r="AM71" s="10" t="s">
        <v>5426</v>
      </c>
      <c r="AN71" s="10" t="s">
        <v>5466</v>
      </c>
      <c r="AO71" s="49">
        <v>0</v>
      </c>
      <c r="AP71" s="49">
        <v>0</v>
      </c>
      <c r="AQ71" s="49">
        <v>0</v>
      </c>
      <c r="AR71" s="49">
        <v>0</v>
      </c>
      <c r="AS71" s="49">
        <v>0</v>
      </c>
      <c r="AT71" s="49">
        <v>0</v>
      </c>
      <c r="AU71" s="49">
        <v>0</v>
      </c>
      <c r="AV71" s="49">
        <v>0</v>
      </c>
      <c r="AW71" s="50">
        <v>0</v>
      </c>
      <c r="AX71" s="49">
        <v>2500</v>
      </c>
      <c r="AY71" s="49">
        <v>0</v>
      </c>
      <c r="AZ71" s="49">
        <v>0</v>
      </c>
      <c r="BA71" s="49">
        <v>2500</v>
      </c>
      <c r="BB71" s="49">
        <v>0</v>
      </c>
      <c r="BC71" s="49">
        <v>0</v>
      </c>
      <c r="BD71" s="49">
        <v>0</v>
      </c>
      <c r="BE71" s="49">
        <v>0</v>
      </c>
      <c r="BF71" s="49">
        <v>0</v>
      </c>
      <c r="BG71" s="49">
        <v>0</v>
      </c>
      <c r="BH71" s="49">
        <v>0</v>
      </c>
      <c r="BI71" s="49">
        <v>0</v>
      </c>
      <c r="BJ71" s="50">
        <v>0</v>
      </c>
      <c r="BK71" s="49">
        <v>2500</v>
      </c>
      <c r="BL71" s="49">
        <v>0</v>
      </c>
      <c r="BM71" s="49">
        <v>0</v>
      </c>
      <c r="BN71" s="49">
        <v>2500</v>
      </c>
      <c r="BO71" s="49">
        <v>0</v>
      </c>
      <c r="BP71" s="49">
        <v>0</v>
      </c>
      <c r="BQ71" s="49">
        <v>0</v>
      </c>
      <c r="BR71" s="49">
        <v>0</v>
      </c>
      <c r="BS71" s="49">
        <v>0</v>
      </c>
      <c r="BT71" s="49">
        <v>0</v>
      </c>
      <c r="BU71" s="50">
        <v>0</v>
      </c>
      <c r="BV71" s="49">
        <v>0</v>
      </c>
      <c r="BW71" s="50">
        <v>0</v>
      </c>
      <c r="BX71" s="49">
        <v>2500</v>
      </c>
      <c r="BY71" s="49">
        <v>0</v>
      </c>
      <c r="BZ71" s="49">
        <v>0</v>
      </c>
      <c r="CA71" s="49">
        <v>2500</v>
      </c>
      <c r="CB71" s="49">
        <v>0</v>
      </c>
      <c r="CC71" s="49">
        <v>0</v>
      </c>
      <c r="CD71" s="49">
        <v>0</v>
      </c>
      <c r="CE71" s="49">
        <v>0</v>
      </c>
      <c r="CF71" s="49">
        <v>0</v>
      </c>
      <c r="CG71" s="49">
        <v>0</v>
      </c>
      <c r="CH71" s="50">
        <v>0</v>
      </c>
      <c r="CI71" s="49">
        <v>0</v>
      </c>
      <c r="CJ71" s="50">
        <v>0</v>
      </c>
      <c r="CK71" s="49">
        <v>2500</v>
      </c>
      <c r="CL71" s="49">
        <v>0</v>
      </c>
      <c r="CM71" s="49">
        <v>0</v>
      </c>
      <c r="CN71" s="49">
        <v>2500</v>
      </c>
      <c r="CO71" s="10" t="s">
        <v>986</v>
      </c>
      <c r="CP71" s="51" t="s">
        <v>987</v>
      </c>
    </row>
    <row r="72" spans="1:94" ht="70.349999999999994" customHeight="1" x14ac:dyDescent="0.25">
      <c r="A72" s="48" t="s">
        <v>988</v>
      </c>
      <c r="B72" s="48" t="s">
        <v>988</v>
      </c>
      <c r="C72" s="10" t="s">
        <v>989</v>
      </c>
      <c r="D72" s="10" t="s">
        <v>104</v>
      </c>
      <c r="E72" s="10" t="s">
        <v>549</v>
      </c>
      <c r="F72" s="10" t="s">
        <v>550</v>
      </c>
      <c r="G72" s="10" t="s">
        <v>551</v>
      </c>
      <c r="H72" s="10" t="s">
        <v>552</v>
      </c>
      <c r="I72" s="10" t="s">
        <v>553</v>
      </c>
      <c r="J72" s="10" t="s">
        <v>554</v>
      </c>
      <c r="K72" s="10" t="s">
        <v>555</v>
      </c>
      <c r="L72" s="10" t="s">
        <v>556</v>
      </c>
      <c r="M72" s="10" t="s">
        <v>478</v>
      </c>
      <c r="N72" s="10" t="s">
        <v>557</v>
      </c>
      <c r="O72" s="10" t="s">
        <v>556</v>
      </c>
      <c r="P72" s="10" t="s">
        <v>558</v>
      </c>
      <c r="Q72" s="10" t="s">
        <v>559</v>
      </c>
      <c r="R72" s="10" t="s">
        <v>560</v>
      </c>
      <c r="S72" s="10" t="s">
        <v>990</v>
      </c>
      <c r="T72" s="10" t="s">
        <v>991</v>
      </c>
      <c r="U72" s="10" t="s">
        <v>992</v>
      </c>
      <c r="V72" s="10" t="s">
        <v>993</v>
      </c>
      <c r="W72" s="10" t="s">
        <v>994</v>
      </c>
      <c r="X72" s="10" t="s">
        <v>688</v>
      </c>
      <c r="Y72" s="10" t="s">
        <v>125</v>
      </c>
      <c r="Z72" s="10" t="s">
        <v>126</v>
      </c>
      <c r="AA72" s="49">
        <v>5</v>
      </c>
      <c r="AB72" s="10" t="s">
        <v>127</v>
      </c>
      <c r="AC72" s="10" t="s">
        <v>566</v>
      </c>
      <c r="AD72" s="49">
        <v>0</v>
      </c>
      <c r="AE72" s="49">
        <v>0</v>
      </c>
      <c r="AF72" s="49">
        <v>2</v>
      </c>
      <c r="AG72" s="49">
        <v>3</v>
      </c>
      <c r="AH72" s="10"/>
      <c r="AI72" s="10" t="s">
        <v>5467</v>
      </c>
      <c r="AJ72" s="10"/>
      <c r="AK72" s="10" t="s">
        <v>5468</v>
      </c>
      <c r="AL72" s="10" t="s">
        <v>5468</v>
      </c>
      <c r="AM72" s="10" t="s">
        <v>5205</v>
      </c>
      <c r="AN72" s="10"/>
      <c r="AO72" s="49">
        <v>100</v>
      </c>
      <c r="AP72" s="49">
        <v>0</v>
      </c>
      <c r="AQ72" s="49">
        <v>100</v>
      </c>
      <c r="AR72" s="49">
        <v>0</v>
      </c>
      <c r="AS72" s="49">
        <v>0</v>
      </c>
      <c r="AT72" s="49">
        <v>0</v>
      </c>
      <c r="AU72" s="49">
        <v>0</v>
      </c>
      <c r="AV72" s="49">
        <v>0</v>
      </c>
      <c r="AW72" s="50">
        <v>0</v>
      </c>
      <c r="AX72" s="49">
        <v>0</v>
      </c>
      <c r="AY72" s="49">
        <v>0</v>
      </c>
      <c r="AZ72" s="49">
        <v>0</v>
      </c>
      <c r="BA72" s="49">
        <v>100</v>
      </c>
      <c r="BB72" s="49">
        <v>105</v>
      </c>
      <c r="BC72" s="49">
        <v>0</v>
      </c>
      <c r="BD72" s="49">
        <v>105</v>
      </c>
      <c r="BE72" s="49">
        <v>0</v>
      </c>
      <c r="BF72" s="49">
        <v>0</v>
      </c>
      <c r="BG72" s="49">
        <v>0</v>
      </c>
      <c r="BH72" s="49">
        <v>0</v>
      </c>
      <c r="BI72" s="49">
        <v>0</v>
      </c>
      <c r="BJ72" s="50">
        <v>0</v>
      </c>
      <c r="BK72" s="49">
        <v>0</v>
      </c>
      <c r="BL72" s="49">
        <v>0</v>
      </c>
      <c r="BM72" s="49">
        <v>0</v>
      </c>
      <c r="BN72" s="49">
        <v>105</v>
      </c>
      <c r="BO72" s="49">
        <v>110.25</v>
      </c>
      <c r="BP72" s="49">
        <v>0</v>
      </c>
      <c r="BQ72" s="49">
        <v>110.25</v>
      </c>
      <c r="BR72" s="49">
        <v>0</v>
      </c>
      <c r="BS72" s="49">
        <v>0</v>
      </c>
      <c r="BT72" s="49">
        <v>0</v>
      </c>
      <c r="BU72" s="50">
        <v>0</v>
      </c>
      <c r="BV72" s="49">
        <v>0</v>
      </c>
      <c r="BW72" s="50">
        <v>0</v>
      </c>
      <c r="BX72" s="49">
        <v>0</v>
      </c>
      <c r="BY72" s="49">
        <v>0</v>
      </c>
      <c r="BZ72" s="49">
        <v>0</v>
      </c>
      <c r="CA72" s="49">
        <v>110.25</v>
      </c>
      <c r="CB72" s="49">
        <v>115.7625</v>
      </c>
      <c r="CC72" s="49">
        <v>0</v>
      </c>
      <c r="CD72" s="49">
        <v>115.7625</v>
      </c>
      <c r="CE72" s="49">
        <v>0</v>
      </c>
      <c r="CF72" s="49">
        <v>0</v>
      </c>
      <c r="CG72" s="49">
        <v>0</v>
      </c>
      <c r="CH72" s="50">
        <v>0</v>
      </c>
      <c r="CI72" s="49">
        <v>0</v>
      </c>
      <c r="CJ72" s="50">
        <v>0</v>
      </c>
      <c r="CK72" s="49">
        <v>0</v>
      </c>
      <c r="CL72" s="49">
        <v>0</v>
      </c>
      <c r="CM72" s="49">
        <v>0</v>
      </c>
      <c r="CN72" s="49">
        <v>115.7625</v>
      </c>
      <c r="CO72" s="10" t="s">
        <v>996</v>
      </c>
      <c r="CP72" s="51" t="s">
        <v>5469</v>
      </c>
    </row>
    <row r="73" spans="1:94" ht="70.349999999999994" customHeight="1" x14ac:dyDescent="0.25">
      <c r="A73" s="48" t="s">
        <v>999</v>
      </c>
      <c r="B73" s="48" t="s">
        <v>999</v>
      </c>
      <c r="C73" s="10" t="s">
        <v>162</v>
      </c>
      <c r="D73" s="10" t="s">
        <v>104</v>
      </c>
      <c r="E73" s="10" t="s">
        <v>549</v>
      </c>
      <c r="F73" s="10" t="s">
        <v>550</v>
      </c>
      <c r="G73" s="10" t="s">
        <v>551</v>
      </c>
      <c r="H73" s="10" t="s">
        <v>552</v>
      </c>
      <c r="I73" s="10" t="s">
        <v>553</v>
      </c>
      <c r="J73" s="10" t="s">
        <v>554</v>
      </c>
      <c r="K73" s="10" t="s">
        <v>555</v>
      </c>
      <c r="L73" s="10" t="s">
        <v>556</v>
      </c>
      <c r="M73" s="10" t="s">
        <v>478</v>
      </c>
      <c r="N73" s="10" t="s">
        <v>557</v>
      </c>
      <c r="O73" s="10" t="s">
        <v>556</v>
      </c>
      <c r="P73" s="10" t="s">
        <v>558</v>
      </c>
      <c r="Q73" s="10" t="s">
        <v>559</v>
      </c>
      <c r="R73" s="10" t="s">
        <v>560</v>
      </c>
      <c r="S73" s="10" t="s">
        <v>1000</v>
      </c>
      <c r="T73" s="10" t="s">
        <v>1001</v>
      </c>
      <c r="U73" s="10" t="s">
        <v>1002</v>
      </c>
      <c r="V73" s="10" t="s">
        <v>1003</v>
      </c>
      <c r="W73" s="10" t="s">
        <v>1004</v>
      </c>
      <c r="X73" s="10" t="s">
        <v>688</v>
      </c>
      <c r="Y73" s="10" t="s">
        <v>125</v>
      </c>
      <c r="Z73" s="10" t="s">
        <v>126</v>
      </c>
      <c r="AA73" s="49">
        <v>265</v>
      </c>
      <c r="AB73" s="10" t="s">
        <v>186</v>
      </c>
      <c r="AC73" s="10" t="s">
        <v>566</v>
      </c>
      <c r="AD73" s="49">
        <v>265</v>
      </c>
      <c r="AE73" s="49">
        <v>265</v>
      </c>
      <c r="AF73" s="49">
        <v>265</v>
      </c>
      <c r="AG73" s="49">
        <v>265</v>
      </c>
      <c r="AH73" s="10" t="s">
        <v>5470</v>
      </c>
      <c r="AI73" s="10" t="s">
        <v>5471</v>
      </c>
      <c r="AJ73" s="10" t="s">
        <v>5472</v>
      </c>
      <c r="AK73" s="10" t="s">
        <v>5473</v>
      </c>
      <c r="AL73" s="10" t="s">
        <v>5474</v>
      </c>
      <c r="AM73" s="10" t="s">
        <v>5205</v>
      </c>
      <c r="AN73" s="10" t="s">
        <v>5475</v>
      </c>
      <c r="AO73" s="49">
        <v>0</v>
      </c>
      <c r="AP73" s="49">
        <v>0</v>
      </c>
      <c r="AQ73" s="49">
        <v>0</v>
      </c>
      <c r="AR73" s="49">
        <v>641187.92000000004</v>
      </c>
      <c r="AS73" s="49">
        <v>0</v>
      </c>
      <c r="AT73" s="49">
        <v>0</v>
      </c>
      <c r="AU73" s="49">
        <v>0</v>
      </c>
      <c r="AV73" s="49">
        <v>0</v>
      </c>
      <c r="AW73" s="50">
        <v>0</v>
      </c>
      <c r="AX73" s="49">
        <v>0</v>
      </c>
      <c r="AY73" s="49">
        <v>0</v>
      </c>
      <c r="AZ73" s="49">
        <v>0</v>
      </c>
      <c r="BA73" s="49">
        <v>641187.92000000004</v>
      </c>
      <c r="BB73" s="49">
        <v>0</v>
      </c>
      <c r="BC73" s="49">
        <v>0</v>
      </c>
      <c r="BD73" s="49">
        <v>0</v>
      </c>
      <c r="BE73" s="49">
        <v>673247.31599999999</v>
      </c>
      <c r="BF73" s="49">
        <v>0</v>
      </c>
      <c r="BG73" s="49">
        <v>0</v>
      </c>
      <c r="BH73" s="49">
        <v>0</v>
      </c>
      <c r="BI73" s="49">
        <v>0</v>
      </c>
      <c r="BJ73" s="50">
        <v>0</v>
      </c>
      <c r="BK73" s="49">
        <v>0</v>
      </c>
      <c r="BL73" s="49">
        <v>0</v>
      </c>
      <c r="BM73" s="49">
        <v>0</v>
      </c>
      <c r="BN73" s="49">
        <v>673247.31599999999</v>
      </c>
      <c r="BO73" s="49">
        <v>0</v>
      </c>
      <c r="BP73" s="49">
        <v>0</v>
      </c>
      <c r="BQ73" s="49">
        <v>0</v>
      </c>
      <c r="BR73" s="49">
        <v>706909.68180000002</v>
      </c>
      <c r="BS73" s="49">
        <v>0</v>
      </c>
      <c r="BT73" s="49">
        <v>0</v>
      </c>
      <c r="BU73" s="50">
        <v>0</v>
      </c>
      <c r="BV73" s="49">
        <v>0</v>
      </c>
      <c r="BW73" s="50">
        <v>0</v>
      </c>
      <c r="BX73" s="49">
        <v>0</v>
      </c>
      <c r="BY73" s="49">
        <v>0</v>
      </c>
      <c r="BZ73" s="49">
        <v>0</v>
      </c>
      <c r="CA73" s="49">
        <v>706909.68180000002</v>
      </c>
      <c r="CB73" s="49">
        <v>0</v>
      </c>
      <c r="CC73" s="49">
        <v>0</v>
      </c>
      <c r="CD73" s="49">
        <v>0</v>
      </c>
      <c r="CE73" s="49">
        <v>742255.16588999995</v>
      </c>
      <c r="CF73" s="49">
        <v>0</v>
      </c>
      <c r="CG73" s="49">
        <v>0</v>
      </c>
      <c r="CH73" s="50">
        <v>0</v>
      </c>
      <c r="CI73" s="49">
        <v>0</v>
      </c>
      <c r="CJ73" s="50">
        <v>0</v>
      </c>
      <c r="CK73" s="49">
        <v>0</v>
      </c>
      <c r="CL73" s="49">
        <v>0</v>
      </c>
      <c r="CM73" s="49">
        <v>0</v>
      </c>
      <c r="CN73" s="49">
        <v>742255.16588999995</v>
      </c>
      <c r="CO73" s="10" t="s">
        <v>1010</v>
      </c>
      <c r="CP73" s="51" t="s">
        <v>5476</v>
      </c>
    </row>
    <row r="74" spans="1:94" ht="70.349999999999994" customHeight="1" x14ac:dyDescent="0.25">
      <c r="A74" s="48" t="s">
        <v>1012</v>
      </c>
      <c r="B74" s="48" t="s">
        <v>1012</v>
      </c>
      <c r="C74" s="10" t="s">
        <v>1013</v>
      </c>
      <c r="D74" s="10" t="s">
        <v>104</v>
      </c>
      <c r="E74" s="10" t="s">
        <v>549</v>
      </c>
      <c r="F74" s="10" t="s">
        <v>550</v>
      </c>
      <c r="G74" s="10" t="s">
        <v>551</v>
      </c>
      <c r="H74" s="10" t="s">
        <v>552</v>
      </c>
      <c r="I74" s="10" t="s">
        <v>553</v>
      </c>
      <c r="J74" s="10" t="s">
        <v>554</v>
      </c>
      <c r="K74" s="10" t="s">
        <v>555</v>
      </c>
      <c r="L74" s="10" t="s">
        <v>556</v>
      </c>
      <c r="M74" s="10" t="s">
        <v>478</v>
      </c>
      <c r="N74" s="10" t="s">
        <v>557</v>
      </c>
      <c r="O74" s="10" t="s">
        <v>556</v>
      </c>
      <c r="P74" s="10" t="s">
        <v>558</v>
      </c>
      <c r="Q74" s="10" t="s">
        <v>559</v>
      </c>
      <c r="R74" s="10" t="s">
        <v>560</v>
      </c>
      <c r="S74" s="10" t="s">
        <v>1014</v>
      </c>
      <c r="T74" s="10" t="s">
        <v>1015</v>
      </c>
      <c r="U74" s="10" t="s">
        <v>1016</v>
      </c>
      <c r="V74" s="10" t="s">
        <v>1017</v>
      </c>
      <c r="W74" s="10" t="s">
        <v>1018</v>
      </c>
      <c r="X74" s="10" t="s">
        <v>530</v>
      </c>
      <c r="Y74" s="10" t="s">
        <v>125</v>
      </c>
      <c r="Z74" s="10" t="s">
        <v>126</v>
      </c>
      <c r="AA74" s="49">
        <v>1</v>
      </c>
      <c r="AB74" s="10" t="s">
        <v>186</v>
      </c>
      <c r="AC74" s="10" t="s">
        <v>566</v>
      </c>
      <c r="AD74" s="49">
        <v>1</v>
      </c>
      <c r="AE74" s="49">
        <v>1</v>
      </c>
      <c r="AF74" s="49">
        <v>1</v>
      </c>
      <c r="AG74" s="49">
        <v>1</v>
      </c>
      <c r="AH74" s="10" t="s">
        <v>5477</v>
      </c>
      <c r="AI74" s="10" t="s">
        <v>5478</v>
      </c>
      <c r="AJ74" s="10"/>
      <c r="AK74" s="10" t="s">
        <v>5479</v>
      </c>
      <c r="AL74" s="10" t="s">
        <v>5480</v>
      </c>
      <c r="AM74" s="10" t="s">
        <v>5205</v>
      </c>
      <c r="AN74" s="10" t="s">
        <v>5481</v>
      </c>
      <c r="AO74" s="49">
        <v>0</v>
      </c>
      <c r="AP74" s="49">
        <v>0</v>
      </c>
      <c r="AQ74" s="49">
        <v>0</v>
      </c>
      <c r="AR74" s="49">
        <v>595</v>
      </c>
      <c r="AS74" s="49">
        <v>0</v>
      </c>
      <c r="AT74" s="49">
        <v>0</v>
      </c>
      <c r="AU74" s="49">
        <v>0</v>
      </c>
      <c r="AV74" s="49">
        <v>0</v>
      </c>
      <c r="AW74" s="50">
        <v>0</v>
      </c>
      <c r="AX74" s="49">
        <v>0</v>
      </c>
      <c r="AY74" s="49">
        <v>0</v>
      </c>
      <c r="AZ74" s="49">
        <v>0</v>
      </c>
      <c r="BA74" s="49">
        <v>595</v>
      </c>
      <c r="BB74" s="49">
        <v>0</v>
      </c>
      <c r="BC74" s="49">
        <v>0</v>
      </c>
      <c r="BD74" s="49">
        <v>0</v>
      </c>
      <c r="BE74" s="49">
        <v>624.75</v>
      </c>
      <c r="BF74" s="49">
        <v>0</v>
      </c>
      <c r="BG74" s="49">
        <v>0</v>
      </c>
      <c r="BH74" s="49">
        <v>0</v>
      </c>
      <c r="BI74" s="49">
        <v>0</v>
      </c>
      <c r="BJ74" s="50">
        <v>0</v>
      </c>
      <c r="BK74" s="49">
        <v>0</v>
      </c>
      <c r="BL74" s="49">
        <v>0</v>
      </c>
      <c r="BM74" s="49">
        <v>0</v>
      </c>
      <c r="BN74" s="49">
        <v>624.75</v>
      </c>
      <c r="BO74" s="49">
        <v>0</v>
      </c>
      <c r="BP74" s="49">
        <v>0</v>
      </c>
      <c r="BQ74" s="49">
        <v>0</v>
      </c>
      <c r="BR74" s="49">
        <v>655.98749999999995</v>
      </c>
      <c r="BS74" s="49">
        <v>0</v>
      </c>
      <c r="BT74" s="49">
        <v>0</v>
      </c>
      <c r="BU74" s="50">
        <v>0</v>
      </c>
      <c r="BV74" s="49">
        <v>0</v>
      </c>
      <c r="BW74" s="50">
        <v>0</v>
      </c>
      <c r="BX74" s="49">
        <v>0</v>
      </c>
      <c r="BY74" s="49">
        <v>0</v>
      </c>
      <c r="BZ74" s="49">
        <v>0</v>
      </c>
      <c r="CA74" s="49">
        <v>655.98749999999995</v>
      </c>
      <c r="CB74" s="49">
        <v>0</v>
      </c>
      <c r="CC74" s="49">
        <v>0</v>
      </c>
      <c r="CD74" s="49">
        <v>0</v>
      </c>
      <c r="CE74" s="49">
        <v>688.78687500000001</v>
      </c>
      <c r="CF74" s="49">
        <v>0</v>
      </c>
      <c r="CG74" s="49">
        <v>0</v>
      </c>
      <c r="CH74" s="50">
        <v>0</v>
      </c>
      <c r="CI74" s="49">
        <v>0</v>
      </c>
      <c r="CJ74" s="50">
        <v>0</v>
      </c>
      <c r="CK74" s="49">
        <v>0</v>
      </c>
      <c r="CL74" s="49">
        <v>0</v>
      </c>
      <c r="CM74" s="49">
        <v>0</v>
      </c>
      <c r="CN74" s="49">
        <v>688.78687500000001</v>
      </c>
      <c r="CO74" s="10" t="s">
        <v>1024</v>
      </c>
      <c r="CP74" s="51" t="s">
        <v>1025</v>
      </c>
    </row>
    <row r="75" spans="1:94" ht="70.349999999999994" customHeight="1" x14ac:dyDescent="0.25">
      <c r="A75" s="48" t="s">
        <v>1026</v>
      </c>
      <c r="B75" s="48" t="s">
        <v>1026</v>
      </c>
      <c r="C75" s="10" t="s">
        <v>1027</v>
      </c>
      <c r="D75" s="10" t="s">
        <v>104</v>
      </c>
      <c r="E75" s="10" t="s">
        <v>549</v>
      </c>
      <c r="F75" s="10" t="s">
        <v>550</v>
      </c>
      <c r="G75" s="10" t="s">
        <v>551</v>
      </c>
      <c r="H75" s="10" t="s">
        <v>552</v>
      </c>
      <c r="I75" s="10" t="s">
        <v>553</v>
      </c>
      <c r="J75" s="10" t="s">
        <v>554</v>
      </c>
      <c r="K75" s="10" t="s">
        <v>555</v>
      </c>
      <c r="L75" s="10" t="s">
        <v>556</v>
      </c>
      <c r="M75" s="10" t="s">
        <v>478</v>
      </c>
      <c r="N75" s="10" t="s">
        <v>557</v>
      </c>
      <c r="O75" s="10" t="s">
        <v>556</v>
      </c>
      <c r="P75" s="10" t="s">
        <v>558</v>
      </c>
      <c r="Q75" s="10" t="s">
        <v>559</v>
      </c>
      <c r="R75" s="10" t="s">
        <v>560</v>
      </c>
      <c r="S75" s="10" t="s">
        <v>1028</v>
      </c>
      <c r="T75" s="10" t="s">
        <v>1029</v>
      </c>
      <c r="U75" s="10" t="s">
        <v>1030</v>
      </c>
      <c r="V75" s="10" t="s">
        <v>1031</v>
      </c>
      <c r="W75" s="10" t="s">
        <v>1032</v>
      </c>
      <c r="X75" s="10" t="s">
        <v>674</v>
      </c>
      <c r="Y75" s="10" t="s">
        <v>125</v>
      </c>
      <c r="Z75" s="10" t="s">
        <v>126</v>
      </c>
      <c r="AA75" s="49">
        <v>266</v>
      </c>
      <c r="AB75" s="10" t="s">
        <v>186</v>
      </c>
      <c r="AC75" s="10" t="s">
        <v>566</v>
      </c>
      <c r="AD75" s="49">
        <v>266</v>
      </c>
      <c r="AE75" s="49">
        <v>266</v>
      </c>
      <c r="AF75" s="49">
        <v>266</v>
      </c>
      <c r="AG75" s="49">
        <v>266</v>
      </c>
      <c r="AH75" s="10" t="s">
        <v>5482</v>
      </c>
      <c r="AI75" s="10" t="s">
        <v>5483</v>
      </c>
      <c r="AJ75" s="10" t="s">
        <v>5484</v>
      </c>
      <c r="AK75" s="10" t="s">
        <v>5485</v>
      </c>
      <c r="AL75" s="10" t="s">
        <v>5485</v>
      </c>
      <c r="AM75" s="10" t="s">
        <v>5237</v>
      </c>
      <c r="AN75" s="10"/>
      <c r="AO75" s="49">
        <v>0</v>
      </c>
      <c r="AP75" s="49">
        <v>0</v>
      </c>
      <c r="AQ75" s="49">
        <v>0</v>
      </c>
      <c r="AR75" s="49">
        <v>0</v>
      </c>
      <c r="AS75" s="49">
        <v>0</v>
      </c>
      <c r="AT75" s="49">
        <v>0</v>
      </c>
      <c r="AU75" s="49">
        <v>0</v>
      </c>
      <c r="AV75" s="49">
        <v>0</v>
      </c>
      <c r="AW75" s="50">
        <v>0</v>
      </c>
      <c r="AX75" s="49">
        <v>0</v>
      </c>
      <c r="AY75" s="49">
        <v>0</v>
      </c>
      <c r="AZ75" s="49">
        <v>0</v>
      </c>
      <c r="BA75" s="49">
        <v>0</v>
      </c>
      <c r="BB75" s="49">
        <v>0</v>
      </c>
      <c r="BC75" s="49">
        <v>0</v>
      </c>
      <c r="BD75" s="49">
        <v>0</v>
      </c>
      <c r="BE75" s="49">
        <v>0</v>
      </c>
      <c r="BF75" s="49">
        <v>0</v>
      </c>
      <c r="BG75" s="49">
        <v>0</v>
      </c>
      <c r="BH75" s="49">
        <v>0</v>
      </c>
      <c r="BI75" s="49">
        <v>0</v>
      </c>
      <c r="BJ75" s="50">
        <v>0</v>
      </c>
      <c r="BK75" s="49">
        <v>0</v>
      </c>
      <c r="BL75" s="49">
        <v>0</v>
      </c>
      <c r="BM75" s="49">
        <v>0</v>
      </c>
      <c r="BN75" s="49">
        <v>0</v>
      </c>
      <c r="BO75" s="49">
        <v>0</v>
      </c>
      <c r="BP75" s="49">
        <v>0</v>
      </c>
      <c r="BQ75" s="49">
        <v>0</v>
      </c>
      <c r="BR75" s="49">
        <v>0</v>
      </c>
      <c r="BS75" s="49">
        <v>0</v>
      </c>
      <c r="BT75" s="49">
        <v>0</v>
      </c>
      <c r="BU75" s="50">
        <v>0</v>
      </c>
      <c r="BV75" s="49">
        <v>0</v>
      </c>
      <c r="BW75" s="50">
        <v>0</v>
      </c>
      <c r="BX75" s="49">
        <v>0</v>
      </c>
      <c r="BY75" s="49">
        <v>0</v>
      </c>
      <c r="BZ75" s="49">
        <v>0</v>
      </c>
      <c r="CA75" s="49">
        <v>0</v>
      </c>
      <c r="CB75" s="49">
        <v>0</v>
      </c>
      <c r="CC75" s="49">
        <v>0</v>
      </c>
      <c r="CD75" s="49">
        <v>0</v>
      </c>
      <c r="CE75" s="49">
        <v>0</v>
      </c>
      <c r="CF75" s="49">
        <v>0</v>
      </c>
      <c r="CG75" s="49">
        <v>0</v>
      </c>
      <c r="CH75" s="50">
        <v>0</v>
      </c>
      <c r="CI75" s="49">
        <v>0</v>
      </c>
      <c r="CJ75" s="50">
        <v>0</v>
      </c>
      <c r="CK75" s="49">
        <v>0</v>
      </c>
      <c r="CL75" s="49">
        <v>0</v>
      </c>
      <c r="CM75" s="49">
        <v>0</v>
      </c>
      <c r="CN75" s="49">
        <v>0</v>
      </c>
      <c r="CO75" s="10" t="s">
        <v>1038</v>
      </c>
      <c r="CP75" s="51" t="s">
        <v>1039</v>
      </c>
    </row>
    <row r="76" spans="1:94" ht="70.349999999999994" customHeight="1" x14ac:dyDescent="0.25">
      <c r="A76" s="48" t="s">
        <v>1040</v>
      </c>
      <c r="B76" s="48" t="s">
        <v>1040</v>
      </c>
      <c r="C76" s="10" t="s">
        <v>1041</v>
      </c>
      <c r="D76" s="10" t="s">
        <v>104</v>
      </c>
      <c r="E76" s="10" t="s">
        <v>549</v>
      </c>
      <c r="F76" s="10" t="s">
        <v>550</v>
      </c>
      <c r="G76" s="10" t="s">
        <v>551</v>
      </c>
      <c r="H76" s="10" t="s">
        <v>552</v>
      </c>
      <c r="I76" s="10" t="s">
        <v>553</v>
      </c>
      <c r="J76" s="10" t="s">
        <v>554</v>
      </c>
      <c r="K76" s="10" t="s">
        <v>555</v>
      </c>
      <c r="L76" s="10" t="s">
        <v>556</v>
      </c>
      <c r="M76" s="10" t="s">
        <v>478</v>
      </c>
      <c r="N76" s="10" t="s">
        <v>557</v>
      </c>
      <c r="O76" s="10" t="s">
        <v>140</v>
      </c>
      <c r="P76" s="10" t="s">
        <v>141</v>
      </c>
      <c r="Q76" s="10" t="s">
        <v>1042</v>
      </c>
      <c r="R76" s="10" t="s">
        <v>1043</v>
      </c>
      <c r="S76" s="10" t="s">
        <v>1044</v>
      </c>
      <c r="T76" s="10" t="s">
        <v>1045</v>
      </c>
      <c r="U76" s="10" t="s">
        <v>1046</v>
      </c>
      <c r="V76" s="10" t="s">
        <v>1047</v>
      </c>
      <c r="W76" s="10" t="s">
        <v>1048</v>
      </c>
      <c r="X76" s="10" t="s">
        <v>1049</v>
      </c>
      <c r="Y76" s="10" t="s">
        <v>247</v>
      </c>
      <c r="Z76" s="10" t="s">
        <v>126</v>
      </c>
      <c r="AA76" s="49">
        <v>1</v>
      </c>
      <c r="AB76" s="10" t="s">
        <v>127</v>
      </c>
      <c r="AC76" s="10" t="s">
        <v>566</v>
      </c>
      <c r="AD76" s="49">
        <v>0</v>
      </c>
      <c r="AE76" s="49">
        <v>0</v>
      </c>
      <c r="AF76" s="49">
        <v>0</v>
      </c>
      <c r="AG76" s="49">
        <v>1</v>
      </c>
      <c r="AH76" s="10"/>
      <c r="AI76" s="10"/>
      <c r="AJ76" s="10"/>
      <c r="AK76" s="10"/>
      <c r="AL76" s="10" t="s">
        <v>5486</v>
      </c>
      <c r="AM76" s="10" t="s">
        <v>5205</v>
      </c>
      <c r="AN76" s="10"/>
      <c r="AO76" s="49">
        <v>500</v>
      </c>
      <c r="AP76" s="49">
        <v>0</v>
      </c>
      <c r="AQ76" s="49">
        <v>500</v>
      </c>
      <c r="AR76" s="49">
        <v>0</v>
      </c>
      <c r="AS76" s="49">
        <v>0</v>
      </c>
      <c r="AT76" s="49">
        <v>0</v>
      </c>
      <c r="AU76" s="49">
        <v>0</v>
      </c>
      <c r="AV76" s="49">
        <v>0</v>
      </c>
      <c r="AW76" s="50">
        <v>0</v>
      </c>
      <c r="AX76" s="49">
        <v>0</v>
      </c>
      <c r="AY76" s="49">
        <v>0</v>
      </c>
      <c r="AZ76" s="49">
        <v>0</v>
      </c>
      <c r="BA76" s="49">
        <v>500</v>
      </c>
      <c r="BB76" s="49">
        <v>500</v>
      </c>
      <c r="BC76" s="49">
        <v>0</v>
      </c>
      <c r="BD76" s="49">
        <v>500</v>
      </c>
      <c r="BE76" s="49">
        <v>0</v>
      </c>
      <c r="BF76" s="49">
        <v>0</v>
      </c>
      <c r="BG76" s="49">
        <v>0</v>
      </c>
      <c r="BH76" s="49">
        <v>0</v>
      </c>
      <c r="BI76" s="49">
        <v>0</v>
      </c>
      <c r="BJ76" s="50">
        <v>0</v>
      </c>
      <c r="BK76" s="49">
        <v>0</v>
      </c>
      <c r="BL76" s="49">
        <v>0</v>
      </c>
      <c r="BM76" s="49">
        <v>0</v>
      </c>
      <c r="BN76" s="49">
        <v>500</v>
      </c>
      <c r="BO76" s="49">
        <v>500</v>
      </c>
      <c r="BP76" s="49">
        <v>0</v>
      </c>
      <c r="BQ76" s="49">
        <v>500</v>
      </c>
      <c r="BR76" s="49">
        <v>0</v>
      </c>
      <c r="BS76" s="49">
        <v>0</v>
      </c>
      <c r="BT76" s="49">
        <v>0</v>
      </c>
      <c r="BU76" s="50">
        <v>0</v>
      </c>
      <c r="BV76" s="49">
        <v>0</v>
      </c>
      <c r="BW76" s="50">
        <v>0</v>
      </c>
      <c r="BX76" s="49">
        <v>0</v>
      </c>
      <c r="BY76" s="49">
        <v>0</v>
      </c>
      <c r="BZ76" s="49">
        <v>0</v>
      </c>
      <c r="CA76" s="49">
        <v>500</v>
      </c>
      <c r="CB76" s="49">
        <v>500</v>
      </c>
      <c r="CC76" s="49">
        <v>0</v>
      </c>
      <c r="CD76" s="49">
        <v>500</v>
      </c>
      <c r="CE76" s="49">
        <v>0</v>
      </c>
      <c r="CF76" s="49">
        <v>0</v>
      </c>
      <c r="CG76" s="49">
        <v>0</v>
      </c>
      <c r="CH76" s="50">
        <v>0</v>
      </c>
      <c r="CI76" s="49">
        <v>0</v>
      </c>
      <c r="CJ76" s="50">
        <v>0</v>
      </c>
      <c r="CK76" s="49">
        <v>0</v>
      </c>
      <c r="CL76" s="49">
        <v>0</v>
      </c>
      <c r="CM76" s="49">
        <v>0</v>
      </c>
      <c r="CN76" s="49">
        <v>500</v>
      </c>
      <c r="CO76" s="10"/>
      <c r="CP76" s="51" t="s">
        <v>1051</v>
      </c>
    </row>
    <row r="77" spans="1:94" ht="70.349999999999994" customHeight="1" x14ac:dyDescent="0.25">
      <c r="A77" s="48" t="s">
        <v>1052</v>
      </c>
      <c r="B77" s="48" t="s">
        <v>1052</v>
      </c>
      <c r="C77" s="10" t="s">
        <v>1053</v>
      </c>
      <c r="D77" s="10" t="s">
        <v>104</v>
      </c>
      <c r="E77" s="10" t="s">
        <v>1054</v>
      </c>
      <c r="F77" s="10" t="s">
        <v>1055</v>
      </c>
      <c r="G77" s="10" t="s">
        <v>1056</v>
      </c>
      <c r="H77" s="10" t="s">
        <v>552</v>
      </c>
      <c r="I77" s="10" t="s">
        <v>553</v>
      </c>
      <c r="J77" s="10" t="s">
        <v>1057</v>
      </c>
      <c r="K77" s="10" t="s">
        <v>555</v>
      </c>
      <c r="L77" s="10" t="s">
        <v>556</v>
      </c>
      <c r="M77" s="10" t="s">
        <v>478</v>
      </c>
      <c r="N77" s="10" t="s">
        <v>557</v>
      </c>
      <c r="O77" s="10" t="s">
        <v>556</v>
      </c>
      <c r="P77" s="10" t="s">
        <v>558</v>
      </c>
      <c r="Q77" s="10" t="s">
        <v>559</v>
      </c>
      <c r="R77" s="10" t="s">
        <v>560</v>
      </c>
      <c r="S77" s="10" t="s">
        <v>1058</v>
      </c>
      <c r="T77" s="10" t="s">
        <v>1059</v>
      </c>
      <c r="U77" s="10" t="s">
        <v>1060</v>
      </c>
      <c r="V77" s="10" t="s">
        <v>1061</v>
      </c>
      <c r="W77" s="10" t="s">
        <v>1062</v>
      </c>
      <c r="X77" s="10" t="s">
        <v>149</v>
      </c>
      <c r="Y77" s="10" t="s">
        <v>125</v>
      </c>
      <c r="Z77" s="10" t="s">
        <v>126</v>
      </c>
      <c r="AA77" s="49">
        <v>1000</v>
      </c>
      <c r="AB77" s="10" t="s">
        <v>127</v>
      </c>
      <c r="AC77" s="10" t="s">
        <v>566</v>
      </c>
      <c r="AD77" s="49">
        <v>0</v>
      </c>
      <c r="AE77" s="49">
        <v>0</v>
      </c>
      <c r="AF77" s="49">
        <v>500</v>
      </c>
      <c r="AG77" s="49">
        <v>500</v>
      </c>
      <c r="AH77" s="10"/>
      <c r="AI77" s="10"/>
      <c r="AJ77" s="10"/>
      <c r="AK77" s="10" t="s">
        <v>5487</v>
      </c>
      <c r="AL77" s="10" t="s">
        <v>5487</v>
      </c>
      <c r="AM77" s="10" t="s">
        <v>5205</v>
      </c>
      <c r="AN77" s="10"/>
      <c r="AO77" s="49">
        <v>300</v>
      </c>
      <c r="AP77" s="49">
        <v>0</v>
      </c>
      <c r="AQ77" s="49">
        <v>300</v>
      </c>
      <c r="AR77" s="49">
        <v>0</v>
      </c>
      <c r="AS77" s="49">
        <v>0</v>
      </c>
      <c r="AT77" s="49">
        <v>0</v>
      </c>
      <c r="AU77" s="49">
        <v>0</v>
      </c>
      <c r="AV77" s="49">
        <v>0</v>
      </c>
      <c r="AW77" s="50">
        <v>0</v>
      </c>
      <c r="AX77" s="49">
        <v>0</v>
      </c>
      <c r="AY77" s="49">
        <v>0</v>
      </c>
      <c r="AZ77" s="49">
        <v>0</v>
      </c>
      <c r="BA77" s="49">
        <v>300</v>
      </c>
      <c r="BB77" s="49">
        <v>300</v>
      </c>
      <c r="BC77" s="49">
        <v>0</v>
      </c>
      <c r="BD77" s="49">
        <v>300</v>
      </c>
      <c r="BE77" s="49">
        <v>0</v>
      </c>
      <c r="BF77" s="49">
        <v>0</v>
      </c>
      <c r="BG77" s="49">
        <v>0</v>
      </c>
      <c r="BH77" s="49">
        <v>0</v>
      </c>
      <c r="BI77" s="49">
        <v>0</v>
      </c>
      <c r="BJ77" s="50">
        <v>0</v>
      </c>
      <c r="BK77" s="49">
        <v>0</v>
      </c>
      <c r="BL77" s="49">
        <v>0</v>
      </c>
      <c r="BM77" s="49">
        <v>0</v>
      </c>
      <c r="BN77" s="49">
        <v>300</v>
      </c>
      <c r="BO77" s="49">
        <v>300</v>
      </c>
      <c r="BP77" s="49">
        <v>0</v>
      </c>
      <c r="BQ77" s="49">
        <v>300</v>
      </c>
      <c r="BR77" s="49">
        <v>0</v>
      </c>
      <c r="BS77" s="49">
        <v>0</v>
      </c>
      <c r="BT77" s="49">
        <v>0</v>
      </c>
      <c r="BU77" s="50">
        <v>0</v>
      </c>
      <c r="BV77" s="49">
        <v>0</v>
      </c>
      <c r="BW77" s="50">
        <v>0</v>
      </c>
      <c r="BX77" s="49">
        <v>0</v>
      </c>
      <c r="BY77" s="49">
        <v>0</v>
      </c>
      <c r="BZ77" s="49">
        <v>0</v>
      </c>
      <c r="CA77" s="49">
        <v>300</v>
      </c>
      <c r="CB77" s="49">
        <v>300</v>
      </c>
      <c r="CC77" s="49">
        <v>0</v>
      </c>
      <c r="CD77" s="49">
        <v>300</v>
      </c>
      <c r="CE77" s="49">
        <v>0</v>
      </c>
      <c r="CF77" s="49">
        <v>0</v>
      </c>
      <c r="CG77" s="49">
        <v>0</v>
      </c>
      <c r="CH77" s="50">
        <v>0</v>
      </c>
      <c r="CI77" s="49">
        <v>0</v>
      </c>
      <c r="CJ77" s="50">
        <v>0</v>
      </c>
      <c r="CK77" s="49">
        <v>0</v>
      </c>
      <c r="CL77" s="49">
        <v>0</v>
      </c>
      <c r="CM77" s="49">
        <v>0</v>
      </c>
      <c r="CN77" s="49">
        <v>300</v>
      </c>
      <c r="CO77" s="10"/>
      <c r="CP77" s="51" t="s">
        <v>1065</v>
      </c>
    </row>
    <row r="78" spans="1:94" ht="70.349999999999994" customHeight="1" x14ac:dyDescent="0.25">
      <c r="A78" s="48" t="s">
        <v>1066</v>
      </c>
      <c r="B78" s="48" t="s">
        <v>1066</v>
      </c>
      <c r="C78" s="10" t="s">
        <v>113</v>
      </c>
      <c r="D78" s="10" t="s">
        <v>104</v>
      </c>
      <c r="E78" s="10" t="s">
        <v>1067</v>
      </c>
      <c r="F78" s="10" t="s">
        <v>1068</v>
      </c>
      <c r="G78" s="10" t="s">
        <v>1056</v>
      </c>
      <c r="H78" s="10" t="s">
        <v>1069</v>
      </c>
      <c r="I78" s="10" t="s">
        <v>1070</v>
      </c>
      <c r="J78" s="10" t="s">
        <v>1071</v>
      </c>
      <c r="K78" s="10" t="s">
        <v>1072</v>
      </c>
      <c r="L78" s="10" t="s">
        <v>556</v>
      </c>
      <c r="M78" s="10" t="s">
        <v>668</v>
      </c>
      <c r="N78" s="10" t="s">
        <v>1073</v>
      </c>
      <c r="O78" s="10" t="s">
        <v>556</v>
      </c>
      <c r="P78" s="10" t="s">
        <v>558</v>
      </c>
      <c r="Q78" s="10" t="s">
        <v>1074</v>
      </c>
      <c r="R78" s="10" t="s">
        <v>1075</v>
      </c>
      <c r="S78" s="10" t="s">
        <v>1076</v>
      </c>
      <c r="T78" s="10" t="s">
        <v>1077</v>
      </c>
      <c r="U78" s="10" t="s">
        <v>1078</v>
      </c>
      <c r="V78" s="10" t="s">
        <v>1079</v>
      </c>
      <c r="W78" s="10" t="s">
        <v>1080</v>
      </c>
      <c r="X78" s="10" t="s">
        <v>1081</v>
      </c>
      <c r="Y78" s="10" t="s">
        <v>125</v>
      </c>
      <c r="Z78" s="10" t="s">
        <v>126</v>
      </c>
      <c r="AA78" s="49">
        <v>30</v>
      </c>
      <c r="AB78" s="10" t="s">
        <v>127</v>
      </c>
      <c r="AC78" s="10" t="s">
        <v>566</v>
      </c>
      <c r="AD78" s="49">
        <v>0</v>
      </c>
      <c r="AE78" s="49">
        <v>10</v>
      </c>
      <c r="AF78" s="49">
        <v>10</v>
      </c>
      <c r="AG78" s="49">
        <v>10</v>
      </c>
      <c r="AH78" s="10"/>
      <c r="AI78" s="10" t="s">
        <v>5488</v>
      </c>
      <c r="AJ78" s="10" t="s">
        <v>5489</v>
      </c>
      <c r="AK78" s="10" t="s">
        <v>5490</v>
      </c>
      <c r="AL78" s="10" t="s">
        <v>5490</v>
      </c>
      <c r="AM78" s="10" t="s">
        <v>5205</v>
      </c>
      <c r="AN78" s="10"/>
      <c r="AO78" s="49">
        <v>20</v>
      </c>
      <c r="AP78" s="49">
        <v>0</v>
      </c>
      <c r="AQ78" s="49">
        <v>20</v>
      </c>
      <c r="AR78" s="49">
        <v>0</v>
      </c>
      <c r="AS78" s="49">
        <v>0</v>
      </c>
      <c r="AT78" s="49">
        <v>0</v>
      </c>
      <c r="AU78" s="49">
        <v>0</v>
      </c>
      <c r="AV78" s="49">
        <v>0</v>
      </c>
      <c r="AW78" s="50">
        <v>0</v>
      </c>
      <c r="AX78" s="49">
        <v>0</v>
      </c>
      <c r="AY78" s="49">
        <v>50</v>
      </c>
      <c r="AZ78" s="49">
        <v>50</v>
      </c>
      <c r="BA78" s="49">
        <v>70</v>
      </c>
      <c r="BB78" s="49">
        <v>30</v>
      </c>
      <c r="BC78" s="49">
        <v>0</v>
      </c>
      <c r="BD78" s="49">
        <v>30</v>
      </c>
      <c r="BE78" s="49">
        <v>0</v>
      </c>
      <c r="BF78" s="49">
        <v>0</v>
      </c>
      <c r="BG78" s="49">
        <v>0</v>
      </c>
      <c r="BH78" s="49">
        <v>0</v>
      </c>
      <c r="BI78" s="49">
        <v>0</v>
      </c>
      <c r="BJ78" s="50">
        <v>0</v>
      </c>
      <c r="BK78" s="49">
        <v>0</v>
      </c>
      <c r="BL78" s="49">
        <v>52.5</v>
      </c>
      <c r="BM78" s="49">
        <v>52.5</v>
      </c>
      <c r="BN78" s="49">
        <v>82.5</v>
      </c>
      <c r="BO78" s="49">
        <v>30</v>
      </c>
      <c r="BP78" s="49">
        <v>0</v>
      </c>
      <c r="BQ78" s="49">
        <v>30</v>
      </c>
      <c r="BR78" s="49">
        <v>0</v>
      </c>
      <c r="BS78" s="49">
        <v>0</v>
      </c>
      <c r="BT78" s="49">
        <v>0</v>
      </c>
      <c r="BU78" s="50">
        <v>0</v>
      </c>
      <c r="BV78" s="49">
        <v>0</v>
      </c>
      <c r="BW78" s="50">
        <v>0</v>
      </c>
      <c r="BX78" s="49">
        <v>0</v>
      </c>
      <c r="BY78" s="49">
        <v>55.125</v>
      </c>
      <c r="BZ78" s="49">
        <v>55.125</v>
      </c>
      <c r="CA78" s="49">
        <v>85.125</v>
      </c>
      <c r="CB78" s="49">
        <v>20</v>
      </c>
      <c r="CC78" s="49">
        <v>0</v>
      </c>
      <c r="CD78" s="49">
        <v>20</v>
      </c>
      <c r="CE78" s="49">
        <v>0</v>
      </c>
      <c r="CF78" s="49">
        <v>0</v>
      </c>
      <c r="CG78" s="49">
        <v>0</v>
      </c>
      <c r="CH78" s="50">
        <v>0</v>
      </c>
      <c r="CI78" s="49">
        <v>0</v>
      </c>
      <c r="CJ78" s="50">
        <v>0</v>
      </c>
      <c r="CK78" s="49">
        <v>0</v>
      </c>
      <c r="CL78" s="49">
        <v>57.881250000000001</v>
      </c>
      <c r="CM78" s="49">
        <v>57.881250000000001</v>
      </c>
      <c r="CN78" s="49">
        <v>77.881249999999994</v>
      </c>
      <c r="CO78" s="10"/>
      <c r="CP78" s="51" t="s">
        <v>1080</v>
      </c>
    </row>
    <row r="79" spans="1:94" ht="70.349999999999994" customHeight="1" x14ac:dyDescent="0.25">
      <c r="A79" s="48" t="s">
        <v>1086</v>
      </c>
      <c r="B79" s="48" t="s">
        <v>1086</v>
      </c>
      <c r="C79" s="10" t="s">
        <v>103</v>
      </c>
      <c r="D79" s="10" t="s">
        <v>104</v>
      </c>
      <c r="E79" s="10" t="s">
        <v>1087</v>
      </c>
      <c r="F79" s="10" t="s">
        <v>1088</v>
      </c>
      <c r="G79" s="10" t="s">
        <v>1056</v>
      </c>
      <c r="H79" s="10" t="s">
        <v>552</v>
      </c>
      <c r="I79" s="10" t="s">
        <v>1070</v>
      </c>
      <c r="J79" s="10" t="s">
        <v>1071</v>
      </c>
      <c r="K79" s="10" t="s">
        <v>1072</v>
      </c>
      <c r="L79" s="10" t="s">
        <v>556</v>
      </c>
      <c r="M79" s="10" t="s">
        <v>668</v>
      </c>
      <c r="N79" s="10" t="s">
        <v>1073</v>
      </c>
      <c r="O79" s="10" t="s">
        <v>556</v>
      </c>
      <c r="P79" s="10" t="s">
        <v>558</v>
      </c>
      <c r="Q79" s="10" t="s">
        <v>1074</v>
      </c>
      <c r="R79" s="10" t="s">
        <v>1075</v>
      </c>
      <c r="S79" s="10" t="s">
        <v>1089</v>
      </c>
      <c r="T79" s="10" t="s">
        <v>1090</v>
      </c>
      <c r="U79" s="10" t="s">
        <v>1091</v>
      </c>
      <c r="V79" s="10" t="s">
        <v>1092</v>
      </c>
      <c r="W79" s="10" t="s">
        <v>1093</v>
      </c>
      <c r="X79" s="10" t="s">
        <v>530</v>
      </c>
      <c r="Y79" s="10" t="s">
        <v>247</v>
      </c>
      <c r="Z79" s="10" t="s">
        <v>126</v>
      </c>
      <c r="AA79" s="49">
        <v>1</v>
      </c>
      <c r="AB79" s="10" t="s">
        <v>127</v>
      </c>
      <c r="AC79" s="10" t="s">
        <v>566</v>
      </c>
      <c r="AD79" s="49">
        <v>0</v>
      </c>
      <c r="AE79" s="49">
        <v>0</v>
      </c>
      <c r="AF79" s="49">
        <v>0</v>
      </c>
      <c r="AG79" s="49">
        <v>1</v>
      </c>
      <c r="AH79" s="10"/>
      <c r="AI79" s="10"/>
      <c r="AJ79" s="10"/>
      <c r="AK79" s="10"/>
      <c r="AL79" s="10" t="s">
        <v>5491</v>
      </c>
      <c r="AM79" s="10" t="s">
        <v>5237</v>
      </c>
      <c r="AN79" s="10"/>
      <c r="AO79" s="49">
        <v>0</v>
      </c>
      <c r="AP79" s="49">
        <v>0</v>
      </c>
      <c r="AQ79" s="49">
        <v>0</v>
      </c>
      <c r="AR79" s="49">
        <v>0</v>
      </c>
      <c r="AS79" s="49">
        <v>0</v>
      </c>
      <c r="AT79" s="49">
        <v>0</v>
      </c>
      <c r="AU79" s="49">
        <v>0</v>
      </c>
      <c r="AV79" s="49">
        <v>0</v>
      </c>
      <c r="AW79" s="50">
        <v>0</v>
      </c>
      <c r="AX79" s="49">
        <v>0</v>
      </c>
      <c r="AY79" s="49">
        <v>0</v>
      </c>
      <c r="AZ79" s="49">
        <v>0</v>
      </c>
      <c r="BA79" s="49">
        <v>0</v>
      </c>
      <c r="BB79" s="49">
        <v>0</v>
      </c>
      <c r="BC79" s="49">
        <v>0</v>
      </c>
      <c r="BD79" s="49">
        <v>0</v>
      </c>
      <c r="BE79" s="49">
        <v>0</v>
      </c>
      <c r="BF79" s="49">
        <v>0</v>
      </c>
      <c r="BG79" s="49">
        <v>0</v>
      </c>
      <c r="BH79" s="49">
        <v>0</v>
      </c>
      <c r="BI79" s="49">
        <v>0</v>
      </c>
      <c r="BJ79" s="50">
        <v>0</v>
      </c>
      <c r="BK79" s="49">
        <v>0</v>
      </c>
      <c r="BL79" s="49">
        <v>0</v>
      </c>
      <c r="BM79" s="49">
        <v>0</v>
      </c>
      <c r="BN79" s="49">
        <v>0</v>
      </c>
      <c r="BO79" s="49">
        <v>0</v>
      </c>
      <c r="BP79" s="49">
        <v>0</v>
      </c>
      <c r="BQ79" s="49">
        <v>0</v>
      </c>
      <c r="BR79" s="49">
        <v>0</v>
      </c>
      <c r="BS79" s="49">
        <v>0</v>
      </c>
      <c r="BT79" s="49">
        <v>0</v>
      </c>
      <c r="BU79" s="50">
        <v>0</v>
      </c>
      <c r="BV79" s="49">
        <v>0</v>
      </c>
      <c r="BW79" s="50">
        <v>0</v>
      </c>
      <c r="BX79" s="49">
        <v>0</v>
      </c>
      <c r="BY79" s="49">
        <v>0</v>
      </c>
      <c r="BZ79" s="49">
        <v>0</v>
      </c>
      <c r="CA79" s="49">
        <v>0</v>
      </c>
      <c r="CB79" s="49">
        <v>0</v>
      </c>
      <c r="CC79" s="49">
        <v>0</v>
      </c>
      <c r="CD79" s="49">
        <v>0</v>
      </c>
      <c r="CE79" s="49">
        <v>0</v>
      </c>
      <c r="CF79" s="49">
        <v>0</v>
      </c>
      <c r="CG79" s="49">
        <v>0</v>
      </c>
      <c r="CH79" s="50">
        <v>0</v>
      </c>
      <c r="CI79" s="49">
        <v>0</v>
      </c>
      <c r="CJ79" s="50">
        <v>0</v>
      </c>
      <c r="CK79" s="49">
        <v>0</v>
      </c>
      <c r="CL79" s="49">
        <v>0</v>
      </c>
      <c r="CM79" s="49">
        <v>0</v>
      </c>
      <c r="CN79" s="49">
        <v>0</v>
      </c>
      <c r="CO79" s="10"/>
      <c r="CP79" s="51"/>
    </row>
    <row r="80" spans="1:94" ht="70.349999999999994" customHeight="1" x14ac:dyDescent="0.25">
      <c r="A80" s="48" t="s">
        <v>1095</v>
      </c>
      <c r="B80" s="48" t="s">
        <v>1095</v>
      </c>
      <c r="C80" s="10" t="s">
        <v>139</v>
      </c>
      <c r="D80" s="10" t="s">
        <v>104</v>
      </c>
      <c r="E80" s="10" t="s">
        <v>1087</v>
      </c>
      <c r="F80" s="10" t="s">
        <v>1088</v>
      </c>
      <c r="G80" s="10" t="s">
        <v>1056</v>
      </c>
      <c r="H80" s="10" t="s">
        <v>552</v>
      </c>
      <c r="I80" s="10" t="s">
        <v>1070</v>
      </c>
      <c r="J80" s="10" t="s">
        <v>1071</v>
      </c>
      <c r="K80" s="10" t="s">
        <v>1096</v>
      </c>
      <c r="L80" s="10" t="s">
        <v>556</v>
      </c>
      <c r="M80" s="10" t="s">
        <v>668</v>
      </c>
      <c r="N80" s="10" t="s">
        <v>1073</v>
      </c>
      <c r="O80" s="10" t="s">
        <v>556</v>
      </c>
      <c r="P80" s="10" t="s">
        <v>558</v>
      </c>
      <c r="Q80" s="10" t="s">
        <v>1074</v>
      </c>
      <c r="R80" s="10" t="s">
        <v>1075</v>
      </c>
      <c r="S80" s="10" t="s">
        <v>1097</v>
      </c>
      <c r="T80" s="10" t="s">
        <v>1098</v>
      </c>
      <c r="U80" s="10" t="s">
        <v>1099</v>
      </c>
      <c r="V80" s="10" t="s">
        <v>1100</v>
      </c>
      <c r="W80" s="10" t="s">
        <v>1101</v>
      </c>
      <c r="X80" s="10" t="s">
        <v>514</v>
      </c>
      <c r="Y80" s="10" t="s">
        <v>125</v>
      </c>
      <c r="Z80" s="10" t="s">
        <v>126</v>
      </c>
      <c r="AA80" s="49">
        <v>60</v>
      </c>
      <c r="AB80" s="10" t="s">
        <v>127</v>
      </c>
      <c r="AC80" s="10" t="s">
        <v>566</v>
      </c>
      <c r="AD80" s="49">
        <v>0</v>
      </c>
      <c r="AE80" s="49">
        <v>15</v>
      </c>
      <c r="AF80" s="49">
        <v>15</v>
      </c>
      <c r="AG80" s="49">
        <v>30</v>
      </c>
      <c r="AH80" s="10" t="s">
        <v>5492</v>
      </c>
      <c r="AI80" s="10"/>
      <c r="AJ80" s="10"/>
      <c r="AK80" s="10" t="s">
        <v>5493</v>
      </c>
      <c r="AL80" s="10" t="s">
        <v>5493</v>
      </c>
      <c r="AM80" s="10" t="s">
        <v>5237</v>
      </c>
      <c r="AN80" s="10" t="s">
        <v>5494</v>
      </c>
      <c r="AO80" s="49">
        <v>0</v>
      </c>
      <c r="AP80" s="49">
        <v>0</v>
      </c>
      <c r="AQ80" s="49">
        <v>0</v>
      </c>
      <c r="AR80" s="49">
        <v>0</v>
      </c>
      <c r="AS80" s="49">
        <v>0</v>
      </c>
      <c r="AT80" s="49">
        <v>0</v>
      </c>
      <c r="AU80" s="49">
        <v>0</v>
      </c>
      <c r="AV80" s="49">
        <v>0</v>
      </c>
      <c r="AW80" s="50">
        <v>0</v>
      </c>
      <c r="AX80" s="49">
        <v>0</v>
      </c>
      <c r="AY80" s="49">
        <v>0</v>
      </c>
      <c r="AZ80" s="49">
        <v>0</v>
      </c>
      <c r="BA80" s="49">
        <v>0</v>
      </c>
      <c r="BB80" s="49">
        <v>0</v>
      </c>
      <c r="BC80" s="49">
        <v>0</v>
      </c>
      <c r="BD80" s="49">
        <v>0</v>
      </c>
      <c r="BE80" s="49">
        <v>0</v>
      </c>
      <c r="BF80" s="49">
        <v>0</v>
      </c>
      <c r="BG80" s="49">
        <v>0</v>
      </c>
      <c r="BH80" s="49">
        <v>0</v>
      </c>
      <c r="BI80" s="49">
        <v>0</v>
      </c>
      <c r="BJ80" s="50">
        <v>0</v>
      </c>
      <c r="BK80" s="49">
        <v>0</v>
      </c>
      <c r="BL80" s="49">
        <v>0</v>
      </c>
      <c r="BM80" s="49">
        <v>0</v>
      </c>
      <c r="BN80" s="49">
        <v>0</v>
      </c>
      <c r="BO80" s="49">
        <v>0</v>
      </c>
      <c r="BP80" s="49">
        <v>0</v>
      </c>
      <c r="BQ80" s="49">
        <v>0</v>
      </c>
      <c r="BR80" s="49">
        <v>0</v>
      </c>
      <c r="BS80" s="49">
        <v>0</v>
      </c>
      <c r="BT80" s="49">
        <v>0</v>
      </c>
      <c r="BU80" s="50">
        <v>0</v>
      </c>
      <c r="BV80" s="49">
        <v>0</v>
      </c>
      <c r="BW80" s="50">
        <v>0</v>
      </c>
      <c r="BX80" s="49">
        <v>0</v>
      </c>
      <c r="BY80" s="49">
        <v>0</v>
      </c>
      <c r="BZ80" s="49">
        <v>0</v>
      </c>
      <c r="CA80" s="49">
        <v>0</v>
      </c>
      <c r="CB80" s="49">
        <v>0</v>
      </c>
      <c r="CC80" s="49">
        <v>0</v>
      </c>
      <c r="CD80" s="49">
        <v>0</v>
      </c>
      <c r="CE80" s="49">
        <v>0</v>
      </c>
      <c r="CF80" s="49">
        <v>0</v>
      </c>
      <c r="CG80" s="49">
        <v>0</v>
      </c>
      <c r="CH80" s="50">
        <v>0</v>
      </c>
      <c r="CI80" s="49">
        <v>0</v>
      </c>
      <c r="CJ80" s="50">
        <v>0</v>
      </c>
      <c r="CK80" s="49">
        <v>0</v>
      </c>
      <c r="CL80" s="49">
        <v>0</v>
      </c>
      <c r="CM80" s="49">
        <v>0</v>
      </c>
      <c r="CN80" s="49">
        <v>0</v>
      </c>
      <c r="CO80" s="10"/>
      <c r="CP80" s="51"/>
    </row>
    <row r="81" spans="1:94" ht="70.349999999999994" customHeight="1" x14ac:dyDescent="0.25">
      <c r="A81" s="48" t="s">
        <v>1105</v>
      </c>
      <c r="B81" s="48" t="s">
        <v>1105</v>
      </c>
      <c r="C81" s="10" t="s">
        <v>179</v>
      </c>
      <c r="D81" s="10" t="s">
        <v>104</v>
      </c>
      <c r="E81" s="10" t="s">
        <v>1067</v>
      </c>
      <c r="F81" s="10" t="s">
        <v>1068</v>
      </c>
      <c r="G81" s="10" t="s">
        <v>1056</v>
      </c>
      <c r="H81" s="10" t="s">
        <v>1069</v>
      </c>
      <c r="I81" s="10" t="s">
        <v>1070</v>
      </c>
      <c r="J81" s="10" t="s">
        <v>1071</v>
      </c>
      <c r="K81" s="10" t="s">
        <v>1072</v>
      </c>
      <c r="L81" s="10" t="s">
        <v>556</v>
      </c>
      <c r="M81" s="10" t="s">
        <v>668</v>
      </c>
      <c r="N81" s="10" t="s">
        <v>1073</v>
      </c>
      <c r="O81" s="10" t="s">
        <v>556</v>
      </c>
      <c r="P81" s="10" t="s">
        <v>558</v>
      </c>
      <c r="Q81" s="10" t="s">
        <v>1074</v>
      </c>
      <c r="R81" s="10" t="s">
        <v>1075</v>
      </c>
      <c r="S81" s="10" t="s">
        <v>1106</v>
      </c>
      <c r="T81" s="10" t="s">
        <v>1107</v>
      </c>
      <c r="U81" s="10" t="s">
        <v>1108</v>
      </c>
      <c r="V81" s="10" t="s">
        <v>1109</v>
      </c>
      <c r="W81" s="10" t="s">
        <v>1110</v>
      </c>
      <c r="X81" s="10" t="s">
        <v>514</v>
      </c>
      <c r="Y81" s="10" t="s">
        <v>125</v>
      </c>
      <c r="Z81" s="10" t="s">
        <v>126</v>
      </c>
      <c r="AA81" s="49">
        <v>100</v>
      </c>
      <c r="AB81" s="10" t="s">
        <v>127</v>
      </c>
      <c r="AC81" s="10" t="s">
        <v>566</v>
      </c>
      <c r="AD81" s="49">
        <v>0</v>
      </c>
      <c r="AE81" s="49">
        <v>30</v>
      </c>
      <c r="AF81" s="49">
        <v>30</v>
      </c>
      <c r="AG81" s="49">
        <v>40</v>
      </c>
      <c r="AH81" s="10"/>
      <c r="AI81" s="10" t="s">
        <v>5495</v>
      </c>
      <c r="AJ81" s="10"/>
      <c r="AK81" s="10" t="s">
        <v>5496</v>
      </c>
      <c r="AL81" s="10" t="s">
        <v>5496</v>
      </c>
      <c r="AM81" s="10" t="s">
        <v>5237</v>
      </c>
      <c r="AN81" s="10"/>
      <c r="AO81" s="49">
        <v>0</v>
      </c>
      <c r="AP81" s="49">
        <v>0</v>
      </c>
      <c r="AQ81" s="49">
        <v>0</v>
      </c>
      <c r="AR81" s="49">
        <v>0</v>
      </c>
      <c r="AS81" s="49">
        <v>0</v>
      </c>
      <c r="AT81" s="49">
        <v>0</v>
      </c>
      <c r="AU81" s="49">
        <v>0</v>
      </c>
      <c r="AV81" s="49">
        <v>0</v>
      </c>
      <c r="AW81" s="50">
        <v>0</v>
      </c>
      <c r="AX81" s="49">
        <v>0</v>
      </c>
      <c r="AY81" s="49">
        <v>0</v>
      </c>
      <c r="AZ81" s="49">
        <v>0</v>
      </c>
      <c r="BA81" s="49">
        <v>0</v>
      </c>
      <c r="BB81" s="49">
        <v>0</v>
      </c>
      <c r="BC81" s="49">
        <v>0</v>
      </c>
      <c r="BD81" s="49">
        <v>0</v>
      </c>
      <c r="BE81" s="49">
        <v>0</v>
      </c>
      <c r="BF81" s="49">
        <v>0</v>
      </c>
      <c r="BG81" s="49">
        <v>0</v>
      </c>
      <c r="BH81" s="49">
        <v>0</v>
      </c>
      <c r="BI81" s="49">
        <v>0</v>
      </c>
      <c r="BJ81" s="50">
        <v>0</v>
      </c>
      <c r="BK81" s="49">
        <v>0</v>
      </c>
      <c r="BL81" s="49">
        <v>0</v>
      </c>
      <c r="BM81" s="49">
        <v>0</v>
      </c>
      <c r="BN81" s="49">
        <v>0</v>
      </c>
      <c r="BO81" s="49">
        <v>0</v>
      </c>
      <c r="BP81" s="49">
        <v>0</v>
      </c>
      <c r="BQ81" s="49">
        <v>0</v>
      </c>
      <c r="BR81" s="49">
        <v>0</v>
      </c>
      <c r="BS81" s="49">
        <v>0</v>
      </c>
      <c r="BT81" s="49">
        <v>0</v>
      </c>
      <c r="BU81" s="50">
        <v>0</v>
      </c>
      <c r="BV81" s="49">
        <v>0</v>
      </c>
      <c r="BW81" s="50">
        <v>0</v>
      </c>
      <c r="BX81" s="49">
        <v>0</v>
      </c>
      <c r="BY81" s="49">
        <v>0</v>
      </c>
      <c r="BZ81" s="49">
        <v>0</v>
      </c>
      <c r="CA81" s="49">
        <v>0</v>
      </c>
      <c r="CB81" s="49">
        <v>0</v>
      </c>
      <c r="CC81" s="49">
        <v>0</v>
      </c>
      <c r="CD81" s="49">
        <v>0</v>
      </c>
      <c r="CE81" s="49">
        <v>0</v>
      </c>
      <c r="CF81" s="49">
        <v>0</v>
      </c>
      <c r="CG81" s="49">
        <v>0</v>
      </c>
      <c r="CH81" s="50">
        <v>0</v>
      </c>
      <c r="CI81" s="49">
        <v>0</v>
      </c>
      <c r="CJ81" s="50">
        <v>0</v>
      </c>
      <c r="CK81" s="49">
        <v>0</v>
      </c>
      <c r="CL81" s="49">
        <v>0</v>
      </c>
      <c r="CM81" s="49">
        <v>0</v>
      </c>
      <c r="CN81" s="49">
        <v>0</v>
      </c>
      <c r="CO81" s="10"/>
      <c r="CP81" s="51" t="s">
        <v>5497</v>
      </c>
    </row>
    <row r="82" spans="1:94" ht="70.349999999999994" customHeight="1" x14ac:dyDescent="0.25">
      <c r="A82" s="48" t="s">
        <v>1116</v>
      </c>
      <c r="B82" s="48" t="s">
        <v>1116</v>
      </c>
      <c r="C82" s="10" t="s">
        <v>254</v>
      </c>
      <c r="D82" s="10" t="s">
        <v>104</v>
      </c>
      <c r="E82" s="10" t="s">
        <v>1067</v>
      </c>
      <c r="F82" s="10" t="s">
        <v>1068</v>
      </c>
      <c r="G82" s="10" t="s">
        <v>1056</v>
      </c>
      <c r="H82" s="10" t="s">
        <v>1069</v>
      </c>
      <c r="I82" s="10" t="s">
        <v>1070</v>
      </c>
      <c r="J82" s="10" t="s">
        <v>1071</v>
      </c>
      <c r="K82" s="10" t="s">
        <v>1072</v>
      </c>
      <c r="L82" s="10" t="s">
        <v>556</v>
      </c>
      <c r="M82" s="10" t="s">
        <v>668</v>
      </c>
      <c r="N82" s="10" t="s">
        <v>1073</v>
      </c>
      <c r="O82" s="10" t="s">
        <v>556</v>
      </c>
      <c r="P82" s="10" t="s">
        <v>558</v>
      </c>
      <c r="Q82" s="10" t="s">
        <v>1074</v>
      </c>
      <c r="R82" s="10" t="s">
        <v>1075</v>
      </c>
      <c r="S82" s="10" t="s">
        <v>1117</v>
      </c>
      <c r="T82" s="10" t="s">
        <v>1118</v>
      </c>
      <c r="U82" s="10" t="s">
        <v>1119</v>
      </c>
      <c r="V82" s="10" t="s">
        <v>1120</v>
      </c>
      <c r="W82" s="10" t="s">
        <v>1121</v>
      </c>
      <c r="X82" s="10" t="s">
        <v>514</v>
      </c>
      <c r="Y82" s="10" t="s">
        <v>125</v>
      </c>
      <c r="Z82" s="10" t="s">
        <v>126</v>
      </c>
      <c r="AA82" s="49">
        <v>630</v>
      </c>
      <c r="AB82" s="10" t="s">
        <v>127</v>
      </c>
      <c r="AC82" s="10" t="s">
        <v>1122</v>
      </c>
      <c r="AD82" s="49">
        <v>80</v>
      </c>
      <c r="AE82" s="49">
        <v>150</v>
      </c>
      <c r="AF82" s="49">
        <v>150</v>
      </c>
      <c r="AG82" s="49">
        <v>250</v>
      </c>
      <c r="AH82" s="10" t="s">
        <v>5498</v>
      </c>
      <c r="AI82" s="10" t="s">
        <v>5499</v>
      </c>
      <c r="AJ82" s="10"/>
      <c r="AK82" s="10" t="s">
        <v>5493</v>
      </c>
      <c r="AL82" s="10" t="s">
        <v>5493</v>
      </c>
      <c r="AM82" s="10" t="s">
        <v>5247</v>
      </c>
      <c r="AN82" s="10"/>
      <c r="AO82" s="49">
        <v>100</v>
      </c>
      <c r="AP82" s="49">
        <v>0</v>
      </c>
      <c r="AQ82" s="49">
        <v>100</v>
      </c>
      <c r="AR82" s="49">
        <v>0</v>
      </c>
      <c r="AS82" s="49">
        <v>0</v>
      </c>
      <c r="AT82" s="49">
        <v>0</v>
      </c>
      <c r="AU82" s="49">
        <v>0</v>
      </c>
      <c r="AV82" s="49">
        <v>0</v>
      </c>
      <c r="AW82" s="50">
        <v>0</v>
      </c>
      <c r="AX82" s="49">
        <v>2100</v>
      </c>
      <c r="AY82" s="49">
        <v>214.28571428571431</v>
      </c>
      <c r="AZ82" s="49">
        <v>214.28571428571431</v>
      </c>
      <c r="BA82" s="49">
        <v>2414.2857142857142</v>
      </c>
      <c r="BB82" s="49">
        <v>105</v>
      </c>
      <c r="BC82" s="49">
        <v>0</v>
      </c>
      <c r="BD82" s="49">
        <v>105</v>
      </c>
      <c r="BE82" s="49">
        <v>0</v>
      </c>
      <c r="BF82" s="49">
        <v>0</v>
      </c>
      <c r="BG82" s="49">
        <v>0</v>
      </c>
      <c r="BH82" s="49">
        <v>0</v>
      </c>
      <c r="BI82" s="49">
        <v>0</v>
      </c>
      <c r="BJ82" s="50">
        <v>0</v>
      </c>
      <c r="BK82" s="49">
        <v>1995</v>
      </c>
      <c r="BL82" s="49">
        <v>225</v>
      </c>
      <c r="BM82" s="49">
        <v>225</v>
      </c>
      <c r="BN82" s="49">
        <v>2325</v>
      </c>
      <c r="BO82" s="49">
        <v>110.25</v>
      </c>
      <c r="BP82" s="49">
        <v>0</v>
      </c>
      <c r="BQ82" s="49">
        <v>110.25</v>
      </c>
      <c r="BR82" s="49">
        <v>0</v>
      </c>
      <c r="BS82" s="49">
        <v>0</v>
      </c>
      <c r="BT82" s="49">
        <v>0</v>
      </c>
      <c r="BU82" s="50">
        <v>0</v>
      </c>
      <c r="BV82" s="49">
        <v>0</v>
      </c>
      <c r="BW82" s="50">
        <v>0</v>
      </c>
      <c r="BX82" s="49">
        <v>2094.75</v>
      </c>
      <c r="BY82" s="49">
        <v>236.25</v>
      </c>
      <c r="BZ82" s="49">
        <v>236.25</v>
      </c>
      <c r="CA82" s="49">
        <v>2441.25</v>
      </c>
      <c r="CB82" s="49">
        <v>115.7625</v>
      </c>
      <c r="CC82" s="49">
        <v>0</v>
      </c>
      <c r="CD82" s="49">
        <v>115.7625</v>
      </c>
      <c r="CE82" s="49">
        <v>0</v>
      </c>
      <c r="CF82" s="49">
        <v>0</v>
      </c>
      <c r="CG82" s="49">
        <v>0</v>
      </c>
      <c r="CH82" s="50">
        <v>0</v>
      </c>
      <c r="CI82" s="49">
        <v>0</v>
      </c>
      <c r="CJ82" s="50">
        <v>0</v>
      </c>
      <c r="CK82" s="49">
        <v>2199.4875000000002</v>
      </c>
      <c r="CL82" s="49">
        <v>248.0625</v>
      </c>
      <c r="CM82" s="49">
        <v>248.0625</v>
      </c>
      <c r="CN82" s="49">
        <v>2563.3125</v>
      </c>
      <c r="CO82" s="10" t="s">
        <v>1126</v>
      </c>
      <c r="CP82" s="51" t="s">
        <v>5500</v>
      </c>
    </row>
    <row r="83" spans="1:94" ht="70.349999999999994" customHeight="1" x14ac:dyDescent="0.25">
      <c r="A83" s="48" t="s">
        <v>1127</v>
      </c>
      <c r="B83" s="48" t="s">
        <v>1127</v>
      </c>
      <c r="C83" s="10" t="s">
        <v>374</v>
      </c>
      <c r="D83" s="10" t="s">
        <v>104</v>
      </c>
      <c r="E83" s="10" t="s">
        <v>1087</v>
      </c>
      <c r="F83" s="10" t="s">
        <v>1088</v>
      </c>
      <c r="G83" s="10" t="s">
        <v>1056</v>
      </c>
      <c r="H83" s="10" t="s">
        <v>552</v>
      </c>
      <c r="I83" s="10" t="s">
        <v>1070</v>
      </c>
      <c r="J83" s="10" t="s">
        <v>1128</v>
      </c>
      <c r="K83" s="10" t="s">
        <v>1072</v>
      </c>
      <c r="L83" s="10" t="s">
        <v>556</v>
      </c>
      <c r="M83" s="10" t="s">
        <v>668</v>
      </c>
      <c r="N83" s="10" t="s">
        <v>1073</v>
      </c>
      <c r="O83" s="10" t="s">
        <v>556</v>
      </c>
      <c r="P83" s="10" t="s">
        <v>558</v>
      </c>
      <c r="Q83" s="10" t="s">
        <v>1074</v>
      </c>
      <c r="R83" s="10" t="s">
        <v>1075</v>
      </c>
      <c r="S83" s="10" t="s">
        <v>1129</v>
      </c>
      <c r="T83" s="10" t="s">
        <v>1130</v>
      </c>
      <c r="U83" s="10" t="s">
        <v>1131</v>
      </c>
      <c r="V83" s="10" t="s">
        <v>1132</v>
      </c>
      <c r="W83" s="10" t="s">
        <v>1133</v>
      </c>
      <c r="X83" s="10" t="s">
        <v>1134</v>
      </c>
      <c r="Y83" s="10" t="s">
        <v>125</v>
      </c>
      <c r="Z83" s="10" t="s">
        <v>126</v>
      </c>
      <c r="AA83" s="49">
        <v>1</v>
      </c>
      <c r="AB83" s="10" t="s">
        <v>127</v>
      </c>
      <c r="AC83" s="10" t="s">
        <v>566</v>
      </c>
      <c r="AD83" s="49">
        <v>0</v>
      </c>
      <c r="AE83" s="49">
        <v>0</v>
      </c>
      <c r="AF83" s="49">
        <v>0</v>
      </c>
      <c r="AG83" s="49">
        <v>1</v>
      </c>
      <c r="AH83" s="10"/>
      <c r="AI83" s="10"/>
      <c r="AJ83" s="10"/>
      <c r="AK83" s="10"/>
      <c r="AL83" s="10"/>
      <c r="AM83" s="10" t="s">
        <v>5237</v>
      </c>
      <c r="AN83" s="10"/>
      <c r="AO83" s="49">
        <v>0</v>
      </c>
      <c r="AP83" s="49">
        <v>0</v>
      </c>
      <c r="AQ83" s="49">
        <v>0</v>
      </c>
      <c r="AR83" s="49">
        <v>0</v>
      </c>
      <c r="AS83" s="49">
        <v>0</v>
      </c>
      <c r="AT83" s="49">
        <v>0</v>
      </c>
      <c r="AU83" s="49">
        <v>0</v>
      </c>
      <c r="AV83" s="49">
        <v>0</v>
      </c>
      <c r="AW83" s="50">
        <v>0</v>
      </c>
      <c r="AX83" s="49">
        <v>0</v>
      </c>
      <c r="AY83" s="49">
        <v>0</v>
      </c>
      <c r="AZ83" s="49">
        <v>0</v>
      </c>
      <c r="BA83" s="49">
        <v>0</v>
      </c>
      <c r="BB83" s="49">
        <v>0</v>
      </c>
      <c r="BC83" s="49">
        <v>0</v>
      </c>
      <c r="BD83" s="49">
        <v>0</v>
      </c>
      <c r="BE83" s="49">
        <v>0</v>
      </c>
      <c r="BF83" s="49">
        <v>0</v>
      </c>
      <c r="BG83" s="49">
        <v>0</v>
      </c>
      <c r="BH83" s="49">
        <v>0</v>
      </c>
      <c r="BI83" s="49">
        <v>0</v>
      </c>
      <c r="BJ83" s="50">
        <v>0</v>
      </c>
      <c r="BK83" s="49">
        <v>0</v>
      </c>
      <c r="BL83" s="49">
        <v>0</v>
      </c>
      <c r="BM83" s="49">
        <v>0</v>
      </c>
      <c r="BN83" s="49">
        <v>0</v>
      </c>
      <c r="BO83" s="49">
        <v>0</v>
      </c>
      <c r="BP83" s="49">
        <v>0</v>
      </c>
      <c r="BQ83" s="49">
        <v>0</v>
      </c>
      <c r="BR83" s="49">
        <v>0</v>
      </c>
      <c r="BS83" s="49">
        <v>0</v>
      </c>
      <c r="BT83" s="49">
        <v>0</v>
      </c>
      <c r="BU83" s="50">
        <v>0</v>
      </c>
      <c r="BV83" s="49">
        <v>0</v>
      </c>
      <c r="BW83" s="50">
        <v>0</v>
      </c>
      <c r="BX83" s="49">
        <v>0</v>
      </c>
      <c r="BY83" s="49">
        <v>0</v>
      </c>
      <c r="BZ83" s="49">
        <v>0</v>
      </c>
      <c r="CA83" s="49">
        <v>0</v>
      </c>
      <c r="CB83" s="49">
        <v>0</v>
      </c>
      <c r="CC83" s="49">
        <v>0</v>
      </c>
      <c r="CD83" s="49">
        <v>0</v>
      </c>
      <c r="CE83" s="49">
        <v>0</v>
      </c>
      <c r="CF83" s="49">
        <v>0</v>
      </c>
      <c r="CG83" s="49">
        <v>0</v>
      </c>
      <c r="CH83" s="50">
        <v>0</v>
      </c>
      <c r="CI83" s="49">
        <v>0</v>
      </c>
      <c r="CJ83" s="50">
        <v>0</v>
      </c>
      <c r="CK83" s="49">
        <v>0</v>
      </c>
      <c r="CL83" s="49">
        <v>0</v>
      </c>
      <c r="CM83" s="49">
        <v>0</v>
      </c>
      <c r="CN83" s="49">
        <v>0</v>
      </c>
      <c r="CO83" s="10"/>
      <c r="CP83" s="51"/>
    </row>
    <row r="84" spans="1:94" ht="70.349999999999994" customHeight="1" x14ac:dyDescent="0.25">
      <c r="A84" s="48" t="s">
        <v>1135</v>
      </c>
      <c r="B84" s="48" t="s">
        <v>1135</v>
      </c>
      <c r="C84" s="10" t="s">
        <v>444</v>
      </c>
      <c r="D84" s="10" t="s">
        <v>104</v>
      </c>
      <c r="E84" s="10" t="s">
        <v>1087</v>
      </c>
      <c r="F84" s="10" t="s">
        <v>1088</v>
      </c>
      <c r="G84" s="10" t="s">
        <v>1056</v>
      </c>
      <c r="H84" s="10" t="s">
        <v>552</v>
      </c>
      <c r="I84" s="10" t="s">
        <v>1070</v>
      </c>
      <c r="J84" s="10" t="s">
        <v>1128</v>
      </c>
      <c r="K84" s="10" t="s">
        <v>1072</v>
      </c>
      <c r="L84" s="10" t="s">
        <v>556</v>
      </c>
      <c r="M84" s="10" t="s">
        <v>668</v>
      </c>
      <c r="N84" s="10" t="s">
        <v>1073</v>
      </c>
      <c r="O84" s="10" t="s">
        <v>556</v>
      </c>
      <c r="P84" s="10" t="s">
        <v>558</v>
      </c>
      <c r="Q84" s="10" t="s">
        <v>1074</v>
      </c>
      <c r="R84" s="10" t="s">
        <v>1075</v>
      </c>
      <c r="S84" s="10" t="s">
        <v>561</v>
      </c>
      <c r="T84" s="10" t="s">
        <v>1136</v>
      </c>
      <c r="U84" s="10" t="s">
        <v>1137</v>
      </c>
      <c r="V84" s="10" t="s">
        <v>1138</v>
      </c>
      <c r="W84" s="10" t="s">
        <v>1139</v>
      </c>
      <c r="X84" s="10" t="s">
        <v>1140</v>
      </c>
      <c r="Y84" s="10" t="s">
        <v>247</v>
      </c>
      <c r="Z84" s="10" t="s">
        <v>126</v>
      </c>
      <c r="AA84" s="49">
        <v>1</v>
      </c>
      <c r="AB84" s="10" t="s">
        <v>127</v>
      </c>
      <c r="AC84" s="10" t="s">
        <v>566</v>
      </c>
      <c r="AD84" s="49">
        <v>0</v>
      </c>
      <c r="AE84" s="49">
        <v>0</v>
      </c>
      <c r="AF84" s="49">
        <v>0</v>
      </c>
      <c r="AG84" s="49">
        <v>1</v>
      </c>
      <c r="AH84" s="10"/>
      <c r="AI84" s="10"/>
      <c r="AJ84" s="10"/>
      <c r="AK84" s="10"/>
      <c r="AL84" s="10" t="s">
        <v>5501</v>
      </c>
      <c r="AM84" s="10" t="s">
        <v>5237</v>
      </c>
      <c r="AN84" s="10"/>
      <c r="AO84" s="49">
        <v>0</v>
      </c>
      <c r="AP84" s="49">
        <v>0</v>
      </c>
      <c r="AQ84" s="49">
        <v>0</v>
      </c>
      <c r="AR84" s="49">
        <v>0</v>
      </c>
      <c r="AS84" s="49">
        <v>0</v>
      </c>
      <c r="AT84" s="49">
        <v>0</v>
      </c>
      <c r="AU84" s="49">
        <v>0</v>
      </c>
      <c r="AV84" s="49">
        <v>0</v>
      </c>
      <c r="AW84" s="50">
        <v>0</v>
      </c>
      <c r="AX84" s="49">
        <v>0</v>
      </c>
      <c r="AY84" s="49">
        <v>0</v>
      </c>
      <c r="AZ84" s="49">
        <v>0</v>
      </c>
      <c r="BA84" s="49">
        <v>0</v>
      </c>
      <c r="BB84" s="49">
        <v>0</v>
      </c>
      <c r="BC84" s="49">
        <v>0</v>
      </c>
      <c r="BD84" s="49">
        <v>0</v>
      </c>
      <c r="BE84" s="49">
        <v>0</v>
      </c>
      <c r="BF84" s="49">
        <v>0</v>
      </c>
      <c r="BG84" s="49">
        <v>0</v>
      </c>
      <c r="BH84" s="49">
        <v>0</v>
      </c>
      <c r="BI84" s="49">
        <v>0</v>
      </c>
      <c r="BJ84" s="50">
        <v>0</v>
      </c>
      <c r="BK84" s="49">
        <v>0</v>
      </c>
      <c r="BL84" s="49">
        <v>0</v>
      </c>
      <c r="BM84" s="49">
        <v>0</v>
      </c>
      <c r="BN84" s="49">
        <v>0</v>
      </c>
      <c r="BO84" s="49">
        <v>0</v>
      </c>
      <c r="BP84" s="49">
        <v>0</v>
      </c>
      <c r="BQ84" s="49">
        <v>0</v>
      </c>
      <c r="BR84" s="49">
        <v>0</v>
      </c>
      <c r="BS84" s="49">
        <v>0</v>
      </c>
      <c r="BT84" s="49">
        <v>0</v>
      </c>
      <c r="BU84" s="50">
        <v>0</v>
      </c>
      <c r="BV84" s="49">
        <v>0</v>
      </c>
      <c r="BW84" s="50">
        <v>0</v>
      </c>
      <c r="BX84" s="49">
        <v>0</v>
      </c>
      <c r="BY84" s="49">
        <v>0</v>
      </c>
      <c r="BZ84" s="49">
        <v>0</v>
      </c>
      <c r="CA84" s="49">
        <v>0</v>
      </c>
      <c r="CB84" s="49">
        <v>0</v>
      </c>
      <c r="CC84" s="49">
        <v>0</v>
      </c>
      <c r="CD84" s="49">
        <v>0</v>
      </c>
      <c r="CE84" s="49">
        <v>0</v>
      </c>
      <c r="CF84" s="49">
        <v>0</v>
      </c>
      <c r="CG84" s="49">
        <v>0</v>
      </c>
      <c r="CH84" s="50">
        <v>0</v>
      </c>
      <c r="CI84" s="49">
        <v>0</v>
      </c>
      <c r="CJ84" s="50">
        <v>0</v>
      </c>
      <c r="CK84" s="49">
        <v>0</v>
      </c>
      <c r="CL84" s="49">
        <v>0</v>
      </c>
      <c r="CM84" s="49">
        <v>0</v>
      </c>
      <c r="CN84" s="49">
        <v>0</v>
      </c>
      <c r="CO84" s="10"/>
      <c r="CP84" s="51"/>
    </row>
    <row r="85" spans="1:94" ht="70.349999999999994" customHeight="1" x14ac:dyDescent="0.25">
      <c r="A85" s="48" t="s">
        <v>1142</v>
      </c>
      <c r="B85" s="48" t="s">
        <v>1142</v>
      </c>
      <c r="C85" s="10" t="s">
        <v>463</v>
      </c>
      <c r="D85" s="10" t="s">
        <v>104</v>
      </c>
      <c r="E85" s="10" t="s">
        <v>1087</v>
      </c>
      <c r="F85" s="10" t="s">
        <v>1088</v>
      </c>
      <c r="G85" s="10" t="s">
        <v>1056</v>
      </c>
      <c r="H85" s="10" t="s">
        <v>552</v>
      </c>
      <c r="I85" s="10" t="s">
        <v>1070</v>
      </c>
      <c r="J85" s="10" t="s">
        <v>1128</v>
      </c>
      <c r="K85" s="10" t="s">
        <v>1072</v>
      </c>
      <c r="L85" s="10" t="s">
        <v>556</v>
      </c>
      <c r="M85" s="10" t="s">
        <v>668</v>
      </c>
      <c r="N85" s="10" t="s">
        <v>1073</v>
      </c>
      <c r="O85" s="10" t="s">
        <v>556</v>
      </c>
      <c r="P85" s="10" t="s">
        <v>558</v>
      </c>
      <c r="Q85" s="10" t="s">
        <v>1074</v>
      </c>
      <c r="R85" s="10" t="s">
        <v>1075</v>
      </c>
      <c r="S85" s="10" t="s">
        <v>863</v>
      </c>
      <c r="T85" s="10" t="s">
        <v>1143</v>
      </c>
      <c r="U85" s="10" t="s">
        <v>863</v>
      </c>
      <c r="V85" s="10" t="s">
        <v>1144</v>
      </c>
      <c r="W85" s="10" t="s">
        <v>865</v>
      </c>
      <c r="X85" s="10" t="s">
        <v>1145</v>
      </c>
      <c r="Y85" s="10" t="s">
        <v>125</v>
      </c>
      <c r="Z85" s="10" t="s">
        <v>126</v>
      </c>
      <c r="AA85" s="49">
        <v>1</v>
      </c>
      <c r="AB85" s="10" t="s">
        <v>127</v>
      </c>
      <c r="AC85" s="10" t="s">
        <v>566</v>
      </c>
      <c r="AD85" s="49">
        <v>0</v>
      </c>
      <c r="AE85" s="49">
        <v>0</v>
      </c>
      <c r="AF85" s="49">
        <v>1</v>
      </c>
      <c r="AG85" s="49">
        <v>0</v>
      </c>
      <c r="AH85" s="10"/>
      <c r="AI85" s="10"/>
      <c r="AJ85" s="10"/>
      <c r="AK85" s="10" t="s">
        <v>5502</v>
      </c>
      <c r="AL85" s="10"/>
      <c r="AM85" s="10" t="s">
        <v>5426</v>
      </c>
      <c r="AN85" s="10"/>
      <c r="AO85" s="49">
        <v>0</v>
      </c>
      <c r="AP85" s="49">
        <v>0</v>
      </c>
      <c r="AQ85" s="49">
        <v>0</v>
      </c>
      <c r="AR85" s="49">
        <v>0</v>
      </c>
      <c r="AS85" s="49">
        <v>0</v>
      </c>
      <c r="AT85" s="49">
        <v>0</v>
      </c>
      <c r="AU85" s="49">
        <v>0</v>
      </c>
      <c r="AV85" s="49">
        <v>0</v>
      </c>
      <c r="AW85" s="50">
        <v>0</v>
      </c>
      <c r="AX85" s="49">
        <v>500</v>
      </c>
      <c r="AY85" s="49">
        <v>0</v>
      </c>
      <c r="AZ85" s="49">
        <v>0</v>
      </c>
      <c r="BA85" s="49">
        <v>500</v>
      </c>
      <c r="BB85" s="49">
        <v>0</v>
      </c>
      <c r="BC85" s="49">
        <v>0</v>
      </c>
      <c r="BD85" s="49">
        <v>0</v>
      </c>
      <c r="BE85" s="49">
        <v>0</v>
      </c>
      <c r="BF85" s="49">
        <v>0</v>
      </c>
      <c r="BG85" s="49">
        <v>0</v>
      </c>
      <c r="BH85" s="49">
        <v>0</v>
      </c>
      <c r="BI85" s="49">
        <v>0</v>
      </c>
      <c r="BJ85" s="50">
        <v>0</v>
      </c>
      <c r="BK85" s="49">
        <v>500</v>
      </c>
      <c r="BL85" s="49">
        <v>0</v>
      </c>
      <c r="BM85" s="49">
        <v>0</v>
      </c>
      <c r="BN85" s="49">
        <v>500</v>
      </c>
      <c r="BO85" s="49">
        <v>0</v>
      </c>
      <c r="BP85" s="49">
        <v>0</v>
      </c>
      <c r="BQ85" s="49">
        <v>0</v>
      </c>
      <c r="BR85" s="49">
        <v>0</v>
      </c>
      <c r="BS85" s="49">
        <v>0</v>
      </c>
      <c r="BT85" s="49">
        <v>0</v>
      </c>
      <c r="BU85" s="50">
        <v>0</v>
      </c>
      <c r="BV85" s="49">
        <v>0</v>
      </c>
      <c r="BW85" s="50">
        <v>0</v>
      </c>
      <c r="BX85" s="49">
        <v>0</v>
      </c>
      <c r="BY85" s="49">
        <v>0</v>
      </c>
      <c r="BZ85" s="49">
        <v>0</v>
      </c>
      <c r="CA85" s="49">
        <v>0</v>
      </c>
      <c r="CB85" s="49">
        <v>0</v>
      </c>
      <c r="CC85" s="49">
        <v>0</v>
      </c>
      <c r="CD85" s="49">
        <v>0</v>
      </c>
      <c r="CE85" s="49">
        <v>0</v>
      </c>
      <c r="CF85" s="49">
        <v>0</v>
      </c>
      <c r="CG85" s="49">
        <v>0</v>
      </c>
      <c r="CH85" s="50">
        <v>0</v>
      </c>
      <c r="CI85" s="49">
        <v>0</v>
      </c>
      <c r="CJ85" s="50">
        <v>0</v>
      </c>
      <c r="CK85" s="49">
        <v>0</v>
      </c>
      <c r="CL85" s="49">
        <v>0</v>
      </c>
      <c r="CM85" s="49">
        <v>0</v>
      </c>
      <c r="CN85" s="49">
        <v>0</v>
      </c>
      <c r="CO85" s="10" t="s">
        <v>1147</v>
      </c>
      <c r="CP85" s="51" t="s">
        <v>1148</v>
      </c>
    </row>
    <row r="86" spans="1:94" ht="70.349999999999994" customHeight="1" x14ac:dyDescent="0.25">
      <c r="A86" s="48" t="s">
        <v>1149</v>
      </c>
      <c r="B86" s="48" t="s">
        <v>1149</v>
      </c>
      <c r="C86" s="10" t="s">
        <v>478</v>
      </c>
      <c r="D86" s="10" t="s">
        <v>104</v>
      </c>
      <c r="E86" s="10" t="s">
        <v>1087</v>
      </c>
      <c r="F86" s="10" t="s">
        <v>1088</v>
      </c>
      <c r="G86" s="10" t="s">
        <v>1056</v>
      </c>
      <c r="H86" s="10" t="s">
        <v>552</v>
      </c>
      <c r="I86" s="10" t="s">
        <v>1070</v>
      </c>
      <c r="J86" s="10" t="s">
        <v>1128</v>
      </c>
      <c r="K86" s="10" t="s">
        <v>1072</v>
      </c>
      <c r="L86" s="10" t="s">
        <v>556</v>
      </c>
      <c r="M86" s="10" t="s">
        <v>668</v>
      </c>
      <c r="N86" s="10" t="s">
        <v>1073</v>
      </c>
      <c r="O86" s="10" t="s">
        <v>556</v>
      </c>
      <c r="P86" s="10" t="s">
        <v>558</v>
      </c>
      <c r="Q86" s="10" t="s">
        <v>1074</v>
      </c>
      <c r="R86" s="10" t="s">
        <v>1075</v>
      </c>
      <c r="S86" s="10" t="s">
        <v>1150</v>
      </c>
      <c r="T86" s="10" t="s">
        <v>1151</v>
      </c>
      <c r="U86" s="10" t="s">
        <v>1150</v>
      </c>
      <c r="V86" s="10" t="s">
        <v>1152</v>
      </c>
      <c r="W86" s="10" t="s">
        <v>1153</v>
      </c>
      <c r="X86" s="10" t="s">
        <v>837</v>
      </c>
      <c r="Y86" s="10" t="s">
        <v>247</v>
      </c>
      <c r="Z86" s="10" t="s">
        <v>126</v>
      </c>
      <c r="AA86" s="49">
        <v>1</v>
      </c>
      <c r="AB86" s="10" t="s">
        <v>127</v>
      </c>
      <c r="AC86" s="10" t="s">
        <v>566</v>
      </c>
      <c r="AD86" s="49">
        <v>0</v>
      </c>
      <c r="AE86" s="49">
        <v>0</v>
      </c>
      <c r="AF86" s="49">
        <v>0</v>
      </c>
      <c r="AG86" s="49">
        <v>1</v>
      </c>
      <c r="AH86" s="10"/>
      <c r="AI86" s="10"/>
      <c r="AJ86" s="10"/>
      <c r="AK86" s="10"/>
      <c r="AL86" s="10" t="s">
        <v>5503</v>
      </c>
      <c r="AM86" s="10" t="s">
        <v>5426</v>
      </c>
      <c r="AN86" s="10"/>
      <c r="AO86" s="49">
        <v>0</v>
      </c>
      <c r="AP86" s="49">
        <v>0</v>
      </c>
      <c r="AQ86" s="49">
        <v>0</v>
      </c>
      <c r="AR86" s="49">
        <v>0</v>
      </c>
      <c r="AS86" s="49">
        <v>0</v>
      </c>
      <c r="AT86" s="49">
        <v>0</v>
      </c>
      <c r="AU86" s="49">
        <v>0</v>
      </c>
      <c r="AV86" s="49">
        <v>0</v>
      </c>
      <c r="AW86" s="50">
        <v>0</v>
      </c>
      <c r="AX86" s="49">
        <v>0</v>
      </c>
      <c r="AY86" s="49">
        <v>0</v>
      </c>
      <c r="AZ86" s="49">
        <v>0</v>
      </c>
      <c r="BA86" s="49">
        <v>0</v>
      </c>
      <c r="BB86" s="49">
        <v>0</v>
      </c>
      <c r="BC86" s="49">
        <v>0</v>
      </c>
      <c r="BD86" s="49">
        <v>0</v>
      </c>
      <c r="BE86" s="49">
        <v>0</v>
      </c>
      <c r="BF86" s="49">
        <v>0</v>
      </c>
      <c r="BG86" s="49">
        <v>0</v>
      </c>
      <c r="BH86" s="49">
        <v>0</v>
      </c>
      <c r="BI86" s="49">
        <v>0</v>
      </c>
      <c r="BJ86" s="50">
        <v>0</v>
      </c>
      <c r="BK86" s="49">
        <v>0</v>
      </c>
      <c r="BL86" s="49">
        <v>0</v>
      </c>
      <c r="BM86" s="49">
        <v>0</v>
      </c>
      <c r="BN86" s="49">
        <v>0</v>
      </c>
      <c r="BO86" s="49">
        <v>0</v>
      </c>
      <c r="BP86" s="49">
        <v>0</v>
      </c>
      <c r="BQ86" s="49">
        <v>0</v>
      </c>
      <c r="BR86" s="49">
        <v>0</v>
      </c>
      <c r="BS86" s="49">
        <v>0</v>
      </c>
      <c r="BT86" s="49">
        <v>0</v>
      </c>
      <c r="BU86" s="50">
        <v>0</v>
      </c>
      <c r="BV86" s="49">
        <v>0</v>
      </c>
      <c r="BW86" s="50">
        <v>0</v>
      </c>
      <c r="BX86" s="49">
        <v>600</v>
      </c>
      <c r="BY86" s="49">
        <v>0</v>
      </c>
      <c r="BZ86" s="49">
        <v>0</v>
      </c>
      <c r="CA86" s="49">
        <v>600</v>
      </c>
      <c r="CB86" s="49">
        <v>0</v>
      </c>
      <c r="CC86" s="49">
        <v>0</v>
      </c>
      <c r="CD86" s="49">
        <v>0</v>
      </c>
      <c r="CE86" s="49">
        <v>0</v>
      </c>
      <c r="CF86" s="49">
        <v>0</v>
      </c>
      <c r="CG86" s="49">
        <v>0</v>
      </c>
      <c r="CH86" s="50">
        <v>0</v>
      </c>
      <c r="CI86" s="49">
        <v>0</v>
      </c>
      <c r="CJ86" s="50">
        <v>0</v>
      </c>
      <c r="CK86" s="49">
        <v>758</v>
      </c>
      <c r="CL86" s="49">
        <v>0</v>
      </c>
      <c r="CM86" s="49">
        <v>0</v>
      </c>
      <c r="CN86" s="49">
        <v>758</v>
      </c>
      <c r="CO86" s="10" t="s">
        <v>1155</v>
      </c>
      <c r="CP86" s="51" t="s">
        <v>1156</v>
      </c>
    </row>
    <row r="87" spans="1:94" ht="70.349999999999994" customHeight="1" x14ac:dyDescent="0.25">
      <c r="A87" s="48" t="s">
        <v>1157</v>
      </c>
      <c r="B87" s="48" t="s">
        <v>1157</v>
      </c>
      <c r="C87" s="10" t="s">
        <v>113</v>
      </c>
      <c r="D87" s="10" t="s">
        <v>104</v>
      </c>
      <c r="E87" s="10" t="s">
        <v>1158</v>
      </c>
      <c r="F87" s="10" t="s">
        <v>1159</v>
      </c>
      <c r="G87" s="10" t="s">
        <v>126</v>
      </c>
      <c r="H87" s="10" t="s">
        <v>108</v>
      </c>
      <c r="I87" s="10" t="s">
        <v>1160</v>
      </c>
      <c r="J87" s="10" t="s">
        <v>1161</v>
      </c>
      <c r="K87" s="10" t="s">
        <v>1162</v>
      </c>
      <c r="L87" s="10" t="s">
        <v>1163</v>
      </c>
      <c r="M87" s="10" t="s">
        <v>682</v>
      </c>
      <c r="N87" s="10" t="s">
        <v>1164</v>
      </c>
      <c r="O87" s="10" t="s">
        <v>445</v>
      </c>
      <c r="P87" s="10" t="s">
        <v>446</v>
      </c>
      <c r="Q87" s="10" t="s">
        <v>1165</v>
      </c>
      <c r="R87" s="10" t="s">
        <v>1166</v>
      </c>
      <c r="S87" s="10" t="s">
        <v>1167</v>
      </c>
      <c r="T87" s="10" t="s">
        <v>1168</v>
      </c>
      <c r="U87" s="10" t="s">
        <v>1169</v>
      </c>
      <c r="V87" s="10" t="s">
        <v>1170</v>
      </c>
      <c r="W87" s="10" t="s">
        <v>1171</v>
      </c>
      <c r="X87" s="10" t="s">
        <v>1172</v>
      </c>
      <c r="Y87" s="10" t="s">
        <v>125</v>
      </c>
      <c r="Z87" s="10" t="s">
        <v>126</v>
      </c>
      <c r="AA87" s="49">
        <v>10000</v>
      </c>
      <c r="AB87" s="10" t="s">
        <v>127</v>
      </c>
      <c r="AC87" s="10" t="s">
        <v>1173</v>
      </c>
      <c r="AD87" s="49">
        <v>1500</v>
      </c>
      <c r="AE87" s="49">
        <v>2834</v>
      </c>
      <c r="AF87" s="49">
        <v>2833</v>
      </c>
      <c r="AG87" s="49">
        <v>2833</v>
      </c>
      <c r="AH87" s="10" t="s">
        <v>5504</v>
      </c>
      <c r="AI87" s="10" t="s">
        <v>5505</v>
      </c>
      <c r="AJ87" s="10" t="s">
        <v>5506</v>
      </c>
      <c r="AK87" s="10" t="s">
        <v>5507</v>
      </c>
      <c r="AL87" s="10" t="s">
        <v>5508</v>
      </c>
      <c r="AM87" s="10" t="s">
        <v>5205</v>
      </c>
      <c r="AN87" s="10" t="s">
        <v>5509</v>
      </c>
      <c r="AO87" s="49">
        <v>0</v>
      </c>
      <c r="AP87" s="49">
        <v>92.875816</v>
      </c>
      <c r="AQ87" s="49">
        <v>92.875816</v>
      </c>
      <c r="AR87" s="49">
        <v>0</v>
      </c>
      <c r="AS87" s="49">
        <v>0</v>
      </c>
      <c r="AT87" s="49">
        <v>0</v>
      </c>
      <c r="AU87" s="49">
        <v>0</v>
      </c>
      <c r="AV87" s="49">
        <v>0</v>
      </c>
      <c r="AW87" s="50">
        <v>0</v>
      </c>
      <c r="AX87" s="49">
        <v>0</v>
      </c>
      <c r="AY87" s="49">
        <v>0</v>
      </c>
      <c r="AZ87" s="49">
        <v>0</v>
      </c>
      <c r="BA87" s="49">
        <v>92.875816</v>
      </c>
      <c r="BB87" s="49">
        <v>0</v>
      </c>
      <c r="BC87" s="49">
        <v>100.30588127999999</v>
      </c>
      <c r="BD87" s="49">
        <v>100.30588127999999</v>
      </c>
      <c r="BE87" s="49">
        <v>0</v>
      </c>
      <c r="BF87" s="49">
        <v>0</v>
      </c>
      <c r="BG87" s="49">
        <v>0</v>
      </c>
      <c r="BH87" s="49">
        <v>0</v>
      </c>
      <c r="BI87" s="49">
        <v>0</v>
      </c>
      <c r="BJ87" s="50">
        <v>0</v>
      </c>
      <c r="BK87" s="49">
        <v>0</v>
      </c>
      <c r="BL87" s="49">
        <v>0</v>
      </c>
      <c r="BM87" s="49">
        <v>0</v>
      </c>
      <c r="BN87" s="49">
        <v>100.30588127999999</v>
      </c>
      <c r="BO87" s="49">
        <v>0</v>
      </c>
      <c r="BP87" s="49">
        <v>107.32729296959999</v>
      </c>
      <c r="BQ87" s="49">
        <v>107.32729296959999</v>
      </c>
      <c r="BR87" s="49">
        <v>0</v>
      </c>
      <c r="BS87" s="49">
        <v>0</v>
      </c>
      <c r="BT87" s="49">
        <v>0</v>
      </c>
      <c r="BU87" s="50">
        <v>0</v>
      </c>
      <c r="BV87" s="49">
        <v>0</v>
      </c>
      <c r="BW87" s="50">
        <v>0</v>
      </c>
      <c r="BX87" s="49">
        <v>0</v>
      </c>
      <c r="BY87" s="49">
        <v>0</v>
      </c>
      <c r="BZ87" s="49">
        <v>0</v>
      </c>
      <c r="CA87" s="49">
        <v>107.32729296959999</v>
      </c>
      <c r="CB87" s="49">
        <v>0</v>
      </c>
      <c r="CC87" s="49">
        <v>114.840203477472</v>
      </c>
      <c r="CD87" s="49">
        <v>114.840203477472</v>
      </c>
      <c r="CE87" s="49">
        <v>0</v>
      </c>
      <c r="CF87" s="49">
        <v>0</v>
      </c>
      <c r="CG87" s="49">
        <v>0</v>
      </c>
      <c r="CH87" s="50">
        <v>0</v>
      </c>
      <c r="CI87" s="49">
        <v>0</v>
      </c>
      <c r="CJ87" s="50">
        <v>0</v>
      </c>
      <c r="CK87" s="49">
        <v>0</v>
      </c>
      <c r="CL87" s="49">
        <v>0</v>
      </c>
      <c r="CM87" s="49">
        <v>0</v>
      </c>
      <c r="CN87" s="49">
        <v>114.840203477472</v>
      </c>
      <c r="CO87" s="10" t="s">
        <v>1180</v>
      </c>
      <c r="CP87" s="51" t="s">
        <v>1181</v>
      </c>
    </row>
    <row r="88" spans="1:94" ht="70.349999999999994" customHeight="1" x14ac:dyDescent="0.25">
      <c r="A88" s="48" t="s">
        <v>5510</v>
      </c>
      <c r="B88" s="48" t="s">
        <v>5511</v>
      </c>
      <c r="C88" s="10" t="s">
        <v>5512</v>
      </c>
      <c r="D88" s="10" t="s">
        <v>104</v>
      </c>
      <c r="E88" s="10" t="s">
        <v>5513</v>
      </c>
      <c r="F88" s="10" t="s">
        <v>5514</v>
      </c>
      <c r="G88" s="10" t="s">
        <v>5515</v>
      </c>
      <c r="H88" s="10" t="s">
        <v>5516</v>
      </c>
      <c r="I88" s="10" t="s">
        <v>5517</v>
      </c>
      <c r="J88" s="10" t="s">
        <v>5518</v>
      </c>
      <c r="K88" s="10" t="s">
        <v>1162</v>
      </c>
      <c r="L88" s="10" t="s">
        <v>1163</v>
      </c>
      <c r="M88" s="10" t="s">
        <v>682</v>
      </c>
      <c r="N88" s="10" t="s">
        <v>1164</v>
      </c>
      <c r="O88" s="10" t="s">
        <v>445</v>
      </c>
      <c r="P88" s="10" t="s">
        <v>446</v>
      </c>
      <c r="Q88" s="10" t="s">
        <v>1165</v>
      </c>
      <c r="R88" s="10" t="s">
        <v>1166</v>
      </c>
      <c r="S88" s="10" t="s">
        <v>1187</v>
      </c>
      <c r="T88" s="10" t="s">
        <v>1188</v>
      </c>
      <c r="U88" s="10" t="s">
        <v>1189</v>
      </c>
      <c r="V88" s="10" t="s">
        <v>1190</v>
      </c>
      <c r="W88" s="10" t="s">
        <v>1191</v>
      </c>
      <c r="X88" s="10" t="s">
        <v>1192</v>
      </c>
      <c r="Y88" s="10" t="s">
        <v>125</v>
      </c>
      <c r="Z88" s="10" t="s">
        <v>126</v>
      </c>
      <c r="AA88" s="49">
        <v>12</v>
      </c>
      <c r="AB88" s="10" t="s">
        <v>5172</v>
      </c>
      <c r="AC88" s="10" t="s">
        <v>1173</v>
      </c>
      <c r="AD88" s="49">
        <v>12</v>
      </c>
      <c r="AE88" s="49">
        <v>12</v>
      </c>
      <c r="AF88" s="49">
        <v>12</v>
      </c>
      <c r="AG88" s="49">
        <v>12</v>
      </c>
      <c r="AH88" s="10" t="s">
        <v>5519</v>
      </c>
      <c r="AI88" s="10" t="s">
        <v>5520</v>
      </c>
      <c r="AJ88" s="10" t="s">
        <v>5521</v>
      </c>
      <c r="AK88" s="10" t="s">
        <v>5522</v>
      </c>
      <c r="AL88" s="10" t="s">
        <v>5523</v>
      </c>
      <c r="AM88" s="10" t="s">
        <v>5205</v>
      </c>
      <c r="AN88" s="10" t="s">
        <v>5524</v>
      </c>
      <c r="AO88" s="49">
        <v>0</v>
      </c>
      <c r="AP88" s="49">
        <v>327.905055</v>
      </c>
      <c r="AQ88" s="49">
        <v>327.905055</v>
      </c>
      <c r="AR88" s="49">
        <v>0</v>
      </c>
      <c r="AS88" s="49">
        <v>6934.4590611499998</v>
      </c>
      <c r="AT88" s="49">
        <v>0</v>
      </c>
      <c r="AU88" s="49">
        <v>0</v>
      </c>
      <c r="AV88" s="49">
        <v>0</v>
      </c>
      <c r="AW88" s="50">
        <v>0</v>
      </c>
      <c r="AX88" s="49">
        <v>0</v>
      </c>
      <c r="AY88" s="49">
        <v>0</v>
      </c>
      <c r="AZ88" s="49">
        <v>0</v>
      </c>
      <c r="BA88" s="49">
        <v>7262.36411615</v>
      </c>
      <c r="BB88" s="49">
        <v>0</v>
      </c>
      <c r="BC88" s="49">
        <v>354.13745940000001</v>
      </c>
      <c r="BD88" s="49">
        <v>354.13745940000001</v>
      </c>
      <c r="BE88" s="49">
        <v>0</v>
      </c>
      <c r="BF88" s="49">
        <v>7142.4928329845006</v>
      </c>
      <c r="BG88" s="49">
        <v>0</v>
      </c>
      <c r="BH88" s="49">
        <v>0</v>
      </c>
      <c r="BI88" s="49">
        <v>0</v>
      </c>
      <c r="BJ88" s="50">
        <v>0</v>
      </c>
      <c r="BK88" s="49">
        <v>0</v>
      </c>
      <c r="BL88" s="49">
        <v>0</v>
      </c>
      <c r="BM88" s="49">
        <v>0</v>
      </c>
      <c r="BN88" s="49">
        <v>7496.6302923844996</v>
      </c>
      <c r="BO88" s="49">
        <v>0</v>
      </c>
      <c r="BP88" s="49">
        <v>378.92708155800011</v>
      </c>
      <c r="BQ88" s="49">
        <v>378.92708155800011</v>
      </c>
      <c r="BR88" s="49">
        <v>0</v>
      </c>
      <c r="BS88" s="49">
        <v>7356.7676179740347</v>
      </c>
      <c r="BT88" s="49">
        <v>0</v>
      </c>
      <c r="BU88" s="50">
        <v>0</v>
      </c>
      <c r="BV88" s="49">
        <v>0</v>
      </c>
      <c r="BW88" s="50">
        <v>0</v>
      </c>
      <c r="BX88" s="49">
        <v>0</v>
      </c>
      <c r="BY88" s="49">
        <v>0</v>
      </c>
      <c r="BZ88" s="49">
        <v>0</v>
      </c>
      <c r="CA88" s="49">
        <v>7735.694699532035</v>
      </c>
      <c r="CB88" s="49">
        <v>0</v>
      </c>
      <c r="CC88" s="49">
        <v>405.4519772670601</v>
      </c>
      <c r="CD88" s="49">
        <v>405.4519772670601</v>
      </c>
      <c r="CE88" s="49">
        <v>0</v>
      </c>
      <c r="CF88" s="49">
        <v>7577.4706465132531</v>
      </c>
      <c r="CG88" s="49">
        <v>0</v>
      </c>
      <c r="CH88" s="50">
        <v>0</v>
      </c>
      <c r="CI88" s="49">
        <v>0</v>
      </c>
      <c r="CJ88" s="50">
        <v>0</v>
      </c>
      <c r="CK88" s="49">
        <v>0</v>
      </c>
      <c r="CL88" s="49">
        <v>0</v>
      </c>
      <c r="CM88" s="49">
        <v>0</v>
      </c>
      <c r="CN88" s="49">
        <v>7982.9226237803141</v>
      </c>
      <c r="CO88" s="10" t="s">
        <v>5525</v>
      </c>
      <c r="CP88" s="51" t="s">
        <v>5526</v>
      </c>
    </row>
    <row r="89" spans="1:94" ht="70.349999999999994" customHeight="1" x14ac:dyDescent="0.25">
      <c r="A89" s="48" t="s">
        <v>1200</v>
      </c>
      <c r="B89" s="48" t="s">
        <v>1200</v>
      </c>
      <c r="C89" s="10" t="s">
        <v>113</v>
      </c>
      <c r="D89" s="10" t="s">
        <v>104</v>
      </c>
      <c r="E89" s="10" t="s">
        <v>1201</v>
      </c>
      <c r="F89" s="10" t="s">
        <v>1202</v>
      </c>
      <c r="G89" s="10" t="s">
        <v>1203</v>
      </c>
      <c r="H89" s="10" t="s">
        <v>1204</v>
      </c>
      <c r="I89" s="10" t="s">
        <v>1205</v>
      </c>
      <c r="J89" s="10" t="s">
        <v>1206</v>
      </c>
      <c r="K89" s="10" t="s">
        <v>1162</v>
      </c>
      <c r="L89" s="10" t="s">
        <v>1163</v>
      </c>
      <c r="M89" s="10" t="s">
        <v>696</v>
      </c>
      <c r="N89" s="10" t="s">
        <v>1207</v>
      </c>
      <c r="O89" s="10" t="s">
        <v>445</v>
      </c>
      <c r="P89" s="10" t="s">
        <v>446</v>
      </c>
      <c r="Q89" s="10" t="s">
        <v>447</v>
      </c>
      <c r="R89" s="10" t="s">
        <v>448</v>
      </c>
      <c r="S89" s="10" t="s">
        <v>1208</v>
      </c>
      <c r="T89" s="10" t="s">
        <v>1209</v>
      </c>
      <c r="U89" s="10" t="s">
        <v>1137</v>
      </c>
      <c r="V89" s="10" t="s">
        <v>1210</v>
      </c>
      <c r="W89" s="10" t="s">
        <v>1139</v>
      </c>
      <c r="X89" s="10" t="s">
        <v>530</v>
      </c>
      <c r="Y89" s="10" t="s">
        <v>247</v>
      </c>
      <c r="Z89" s="10" t="s">
        <v>126</v>
      </c>
      <c r="AA89" s="49">
        <v>1</v>
      </c>
      <c r="AB89" s="10" t="s">
        <v>127</v>
      </c>
      <c r="AC89" s="10" t="s">
        <v>1173</v>
      </c>
      <c r="AD89" s="49">
        <v>0</v>
      </c>
      <c r="AE89" s="49">
        <v>1</v>
      </c>
      <c r="AF89" s="49">
        <v>0</v>
      </c>
      <c r="AG89" s="49">
        <v>0</v>
      </c>
      <c r="AH89" s="10"/>
      <c r="AI89" s="10" t="s">
        <v>5527</v>
      </c>
      <c r="AJ89" s="10" t="s">
        <v>5528</v>
      </c>
      <c r="AK89" s="10"/>
      <c r="AL89" s="10"/>
      <c r="AM89" s="10" t="s">
        <v>5205</v>
      </c>
      <c r="AN89" s="10"/>
      <c r="AO89" s="49">
        <v>50</v>
      </c>
      <c r="AP89" s="49">
        <v>0</v>
      </c>
      <c r="AQ89" s="49">
        <v>50</v>
      </c>
      <c r="AR89" s="49">
        <v>0</v>
      </c>
      <c r="AS89" s="49">
        <v>0</v>
      </c>
      <c r="AT89" s="49">
        <v>0</v>
      </c>
      <c r="AU89" s="49">
        <v>0</v>
      </c>
      <c r="AV89" s="49">
        <v>0</v>
      </c>
      <c r="AW89" s="50">
        <v>0</v>
      </c>
      <c r="AX89" s="49">
        <v>0</v>
      </c>
      <c r="AY89" s="49">
        <v>0</v>
      </c>
      <c r="AZ89" s="49">
        <v>0</v>
      </c>
      <c r="BA89" s="49">
        <v>50</v>
      </c>
      <c r="BB89" s="49">
        <v>0</v>
      </c>
      <c r="BC89" s="49">
        <v>0</v>
      </c>
      <c r="BD89" s="49">
        <v>0</v>
      </c>
      <c r="BE89" s="49">
        <v>0</v>
      </c>
      <c r="BF89" s="49">
        <v>0</v>
      </c>
      <c r="BG89" s="49">
        <v>0</v>
      </c>
      <c r="BH89" s="49">
        <v>0</v>
      </c>
      <c r="BI89" s="49">
        <v>0</v>
      </c>
      <c r="BJ89" s="50">
        <v>0</v>
      </c>
      <c r="BK89" s="49">
        <v>0</v>
      </c>
      <c r="BL89" s="49">
        <v>0</v>
      </c>
      <c r="BM89" s="49">
        <v>0</v>
      </c>
      <c r="BN89" s="49">
        <v>0</v>
      </c>
      <c r="BO89" s="49">
        <v>0</v>
      </c>
      <c r="BP89" s="49">
        <v>0</v>
      </c>
      <c r="BQ89" s="49">
        <v>0</v>
      </c>
      <c r="BR89" s="49">
        <v>0</v>
      </c>
      <c r="BS89" s="49">
        <v>0</v>
      </c>
      <c r="BT89" s="49">
        <v>0</v>
      </c>
      <c r="BU89" s="50">
        <v>0</v>
      </c>
      <c r="BV89" s="49">
        <v>0</v>
      </c>
      <c r="BW89" s="50">
        <v>0</v>
      </c>
      <c r="BX89" s="49">
        <v>0</v>
      </c>
      <c r="BY89" s="49">
        <v>0</v>
      </c>
      <c r="BZ89" s="49">
        <v>0</v>
      </c>
      <c r="CA89" s="49">
        <v>0</v>
      </c>
      <c r="CB89" s="49">
        <v>0</v>
      </c>
      <c r="CC89" s="49">
        <v>0</v>
      </c>
      <c r="CD89" s="49">
        <v>0</v>
      </c>
      <c r="CE89" s="49">
        <v>0</v>
      </c>
      <c r="CF89" s="49">
        <v>0</v>
      </c>
      <c r="CG89" s="49">
        <v>0</v>
      </c>
      <c r="CH89" s="50">
        <v>0</v>
      </c>
      <c r="CI89" s="49">
        <v>0</v>
      </c>
      <c r="CJ89" s="50">
        <v>0</v>
      </c>
      <c r="CK89" s="49">
        <v>0</v>
      </c>
      <c r="CL89" s="49">
        <v>0</v>
      </c>
      <c r="CM89" s="49">
        <v>0</v>
      </c>
      <c r="CN89" s="49">
        <v>0</v>
      </c>
      <c r="CO89" s="10"/>
      <c r="CP89" s="51" t="s">
        <v>1213</v>
      </c>
    </row>
    <row r="90" spans="1:94" ht="70.349999999999994" customHeight="1" x14ac:dyDescent="0.25">
      <c r="A90" s="48" t="s">
        <v>1214</v>
      </c>
      <c r="B90" s="48" t="s">
        <v>1214</v>
      </c>
      <c r="C90" s="10" t="s">
        <v>103</v>
      </c>
      <c r="D90" s="10" t="s">
        <v>104</v>
      </c>
      <c r="E90" s="10" t="s">
        <v>1215</v>
      </c>
      <c r="F90" s="10" t="s">
        <v>1216</v>
      </c>
      <c r="G90" s="10" t="s">
        <v>1217</v>
      </c>
      <c r="H90" s="10" t="s">
        <v>552</v>
      </c>
      <c r="I90" s="10" t="s">
        <v>1160</v>
      </c>
      <c r="J90" s="10" t="s">
        <v>1053</v>
      </c>
      <c r="K90" s="10" t="s">
        <v>1162</v>
      </c>
      <c r="L90" s="10" t="s">
        <v>1163</v>
      </c>
      <c r="M90" s="10" t="s">
        <v>696</v>
      </c>
      <c r="N90" s="10" t="s">
        <v>1207</v>
      </c>
      <c r="O90" s="10" t="s">
        <v>445</v>
      </c>
      <c r="P90" s="10" t="s">
        <v>446</v>
      </c>
      <c r="Q90" s="10" t="s">
        <v>447</v>
      </c>
      <c r="R90" s="10" t="s">
        <v>448</v>
      </c>
      <c r="S90" s="10" t="s">
        <v>449</v>
      </c>
      <c r="T90" s="10" t="s">
        <v>450</v>
      </c>
      <c r="U90" s="10" t="s">
        <v>451</v>
      </c>
      <c r="V90" s="10" t="s">
        <v>452</v>
      </c>
      <c r="W90" s="10" t="s">
        <v>453</v>
      </c>
      <c r="X90" s="10" t="s">
        <v>454</v>
      </c>
      <c r="Y90" s="10" t="s">
        <v>125</v>
      </c>
      <c r="Z90" s="10" t="s">
        <v>126</v>
      </c>
      <c r="AA90" s="49">
        <v>4</v>
      </c>
      <c r="AB90" s="10" t="s">
        <v>5172</v>
      </c>
      <c r="AC90" s="10" t="s">
        <v>1173</v>
      </c>
      <c r="AD90" s="49">
        <v>4</v>
      </c>
      <c r="AE90" s="49">
        <v>4</v>
      </c>
      <c r="AF90" s="49">
        <v>4</v>
      </c>
      <c r="AG90" s="49">
        <v>4</v>
      </c>
      <c r="AH90" s="10" t="s">
        <v>5529</v>
      </c>
      <c r="AI90" s="10"/>
      <c r="AJ90" s="10"/>
      <c r="AK90" s="10"/>
      <c r="AL90" s="10"/>
      <c r="AM90" s="10" t="s">
        <v>5205</v>
      </c>
      <c r="AN90" s="10" t="s">
        <v>5530</v>
      </c>
      <c r="AO90" s="49">
        <v>0</v>
      </c>
      <c r="AP90" s="49">
        <v>0</v>
      </c>
      <c r="AQ90" s="49">
        <v>0</v>
      </c>
      <c r="AR90" s="49">
        <v>0</v>
      </c>
      <c r="AS90" s="49">
        <v>0</v>
      </c>
      <c r="AT90" s="49">
        <v>0</v>
      </c>
      <c r="AU90" s="49">
        <v>0</v>
      </c>
      <c r="AV90" s="49">
        <v>0</v>
      </c>
      <c r="AW90" s="50">
        <v>0</v>
      </c>
      <c r="AX90" s="49">
        <v>0</v>
      </c>
      <c r="AY90" s="49">
        <v>400</v>
      </c>
      <c r="AZ90" s="49">
        <v>400</v>
      </c>
      <c r="BA90" s="49">
        <v>400</v>
      </c>
      <c r="BB90" s="49">
        <v>0</v>
      </c>
      <c r="BC90" s="49">
        <v>0</v>
      </c>
      <c r="BD90" s="49">
        <v>0</v>
      </c>
      <c r="BE90" s="49">
        <v>0</v>
      </c>
      <c r="BF90" s="49">
        <v>0</v>
      </c>
      <c r="BG90" s="49">
        <v>0</v>
      </c>
      <c r="BH90" s="49">
        <v>0</v>
      </c>
      <c r="BI90" s="49">
        <v>0</v>
      </c>
      <c r="BJ90" s="50">
        <v>0</v>
      </c>
      <c r="BK90" s="49">
        <v>0</v>
      </c>
      <c r="BL90" s="49">
        <v>432</v>
      </c>
      <c r="BM90" s="49">
        <v>432</v>
      </c>
      <c r="BN90" s="49">
        <v>432</v>
      </c>
      <c r="BO90" s="49">
        <v>0</v>
      </c>
      <c r="BP90" s="49">
        <v>0</v>
      </c>
      <c r="BQ90" s="49">
        <v>0</v>
      </c>
      <c r="BR90" s="49">
        <v>0</v>
      </c>
      <c r="BS90" s="49">
        <v>0</v>
      </c>
      <c r="BT90" s="49">
        <v>0</v>
      </c>
      <c r="BU90" s="50">
        <v>0</v>
      </c>
      <c r="BV90" s="49">
        <v>0</v>
      </c>
      <c r="BW90" s="50">
        <v>0</v>
      </c>
      <c r="BX90" s="49">
        <v>0</v>
      </c>
      <c r="BY90" s="49">
        <v>462.24</v>
      </c>
      <c r="BZ90" s="49">
        <v>462.24</v>
      </c>
      <c r="CA90" s="49">
        <v>462.24</v>
      </c>
      <c r="CB90" s="49">
        <v>0</v>
      </c>
      <c r="CC90" s="49">
        <v>0</v>
      </c>
      <c r="CD90" s="49">
        <v>0</v>
      </c>
      <c r="CE90" s="49">
        <v>0</v>
      </c>
      <c r="CF90" s="49">
        <v>0</v>
      </c>
      <c r="CG90" s="49">
        <v>0</v>
      </c>
      <c r="CH90" s="50">
        <v>0</v>
      </c>
      <c r="CI90" s="49">
        <v>0</v>
      </c>
      <c r="CJ90" s="50">
        <v>0</v>
      </c>
      <c r="CK90" s="49">
        <v>0</v>
      </c>
      <c r="CL90" s="49">
        <v>494.59679999999997</v>
      </c>
      <c r="CM90" s="49">
        <v>494.59679999999997</v>
      </c>
      <c r="CN90" s="49">
        <v>494.59679999999997</v>
      </c>
      <c r="CO90" s="10" t="s">
        <v>1219</v>
      </c>
      <c r="CP90" s="51" t="s">
        <v>1220</v>
      </c>
    </row>
    <row r="91" spans="1:94" ht="283.35000000000002" customHeight="1" x14ac:dyDescent="0.25">
      <c r="A91" s="48" t="s">
        <v>5531</v>
      </c>
      <c r="B91" s="48" t="s">
        <v>5532</v>
      </c>
      <c r="C91" s="10" t="s">
        <v>5533</v>
      </c>
      <c r="D91" s="10" t="s">
        <v>104</v>
      </c>
      <c r="E91" s="10" t="s">
        <v>5534</v>
      </c>
      <c r="F91" s="10" t="s">
        <v>5535</v>
      </c>
      <c r="G91" s="10" t="s">
        <v>5536</v>
      </c>
      <c r="H91" s="10" t="s">
        <v>5537</v>
      </c>
      <c r="I91" s="10" t="s">
        <v>5538</v>
      </c>
      <c r="J91" s="10" t="s">
        <v>5539</v>
      </c>
      <c r="K91" s="10" t="s">
        <v>1162</v>
      </c>
      <c r="L91" s="10" t="s">
        <v>1163</v>
      </c>
      <c r="M91" s="10" t="s">
        <v>696</v>
      </c>
      <c r="N91" s="10" t="s">
        <v>1207</v>
      </c>
      <c r="O91" s="10" t="s">
        <v>445</v>
      </c>
      <c r="P91" s="10" t="s">
        <v>446</v>
      </c>
      <c r="Q91" s="10" t="s">
        <v>447</v>
      </c>
      <c r="R91" s="10" t="s">
        <v>448</v>
      </c>
      <c r="S91" s="10" t="s">
        <v>1222</v>
      </c>
      <c r="T91" s="10" t="s">
        <v>1223</v>
      </c>
      <c r="U91" s="10" t="s">
        <v>1224</v>
      </c>
      <c r="V91" s="10" t="s">
        <v>1225</v>
      </c>
      <c r="W91" s="10" t="s">
        <v>1226</v>
      </c>
      <c r="X91" s="10" t="s">
        <v>367</v>
      </c>
      <c r="Y91" s="10" t="s">
        <v>125</v>
      </c>
      <c r="Z91" s="10" t="s">
        <v>126</v>
      </c>
      <c r="AA91" s="49">
        <v>56</v>
      </c>
      <c r="AB91" s="10" t="s">
        <v>127</v>
      </c>
      <c r="AC91" s="10" t="s">
        <v>1173</v>
      </c>
      <c r="AD91" s="49">
        <v>14</v>
      </c>
      <c r="AE91" s="49">
        <v>14</v>
      </c>
      <c r="AF91" s="49">
        <v>14</v>
      </c>
      <c r="AG91" s="49">
        <v>14</v>
      </c>
      <c r="AH91" s="10" t="s">
        <v>5540</v>
      </c>
      <c r="AI91" s="10" t="s">
        <v>5541</v>
      </c>
      <c r="AJ91" s="10" t="s">
        <v>5542</v>
      </c>
      <c r="AK91" s="10" t="s">
        <v>5543</v>
      </c>
      <c r="AL91" s="10" t="s">
        <v>5544</v>
      </c>
      <c r="AM91" s="10" t="s">
        <v>5205</v>
      </c>
      <c r="AN91" s="10" t="s">
        <v>5545</v>
      </c>
      <c r="AO91" s="49">
        <v>0</v>
      </c>
      <c r="AP91" s="49">
        <v>0</v>
      </c>
      <c r="AQ91" s="49">
        <v>0</v>
      </c>
      <c r="AR91" s="49">
        <v>0</v>
      </c>
      <c r="AS91" s="49">
        <v>2742.4544259999998</v>
      </c>
      <c r="AT91" s="49">
        <v>0</v>
      </c>
      <c r="AU91" s="49">
        <v>0</v>
      </c>
      <c r="AV91" s="49">
        <v>0</v>
      </c>
      <c r="AW91" s="50">
        <v>0</v>
      </c>
      <c r="AX91" s="49">
        <v>0</v>
      </c>
      <c r="AY91" s="49">
        <v>0</v>
      </c>
      <c r="AZ91" s="49">
        <v>0</v>
      </c>
      <c r="BA91" s="49">
        <v>2742.4544259999998</v>
      </c>
      <c r="BB91" s="49">
        <v>0</v>
      </c>
      <c r="BC91" s="49">
        <v>0</v>
      </c>
      <c r="BD91" s="49">
        <v>0</v>
      </c>
      <c r="BE91" s="49">
        <v>0</v>
      </c>
      <c r="BF91" s="49">
        <v>2824.7280587800001</v>
      </c>
      <c r="BG91" s="49">
        <v>0</v>
      </c>
      <c r="BH91" s="49">
        <v>0</v>
      </c>
      <c r="BI91" s="49">
        <v>0</v>
      </c>
      <c r="BJ91" s="50">
        <v>0</v>
      </c>
      <c r="BK91" s="49">
        <v>0</v>
      </c>
      <c r="BL91" s="49">
        <v>0</v>
      </c>
      <c r="BM91" s="49">
        <v>0</v>
      </c>
      <c r="BN91" s="49">
        <v>2824.7280587800001</v>
      </c>
      <c r="BO91" s="49">
        <v>0</v>
      </c>
      <c r="BP91" s="49">
        <v>0</v>
      </c>
      <c r="BQ91" s="49">
        <v>0</v>
      </c>
      <c r="BR91" s="49">
        <v>0</v>
      </c>
      <c r="BS91" s="49">
        <v>2909.4699005433999</v>
      </c>
      <c r="BT91" s="49">
        <v>0</v>
      </c>
      <c r="BU91" s="50">
        <v>0</v>
      </c>
      <c r="BV91" s="49">
        <v>0</v>
      </c>
      <c r="BW91" s="50">
        <v>0</v>
      </c>
      <c r="BX91" s="49">
        <v>0</v>
      </c>
      <c r="BY91" s="49">
        <v>0</v>
      </c>
      <c r="BZ91" s="49">
        <v>0</v>
      </c>
      <c r="CA91" s="49">
        <v>2909.4699005433999</v>
      </c>
      <c r="CB91" s="49">
        <v>0</v>
      </c>
      <c r="CC91" s="49">
        <v>0</v>
      </c>
      <c r="CD91" s="49">
        <v>0</v>
      </c>
      <c r="CE91" s="49">
        <v>0</v>
      </c>
      <c r="CF91" s="49">
        <v>2996.7539975597019</v>
      </c>
      <c r="CG91" s="49">
        <v>0</v>
      </c>
      <c r="CH91" s="50">
        <v>0</v>
      </c>
      <c r="CI91" s="49">
        <v>0</v>
      </c>
      <c r="CJ91" s="50">
        <v>0</v>
      </c>
      <c r="CK91" s="49">
        <v>0</v>
      </c>
      <c r="CL91" s="49">
        <v>0</v>
      </c>
      <c r="CM91" s="49">
        <v>0</v>
      </c>
      <c r="CN91" s="49">
        <v>2996.7539975597019</v>
      </c>
      <c r="CO91" s="10" t="s">
        <v>5546</v>
      </c>
      <c r="CP91" s="51" t="s">
        <v>5547</v>
      </c>
    </row>
    <row r="92" spans="1:94" ht="269.45" customHeight="1" x14ac:dyDescent="0.25">
      <c r="A92" s="48" t="s">
        <v>5548</v>
      </c>
      <c r="B92" s="48" t="s">
        <v>5549</v>
      </c>
      <c r="C92" s="10" t="s">
        <v>5550</v>
      </c>
      <c r="D92" s="10" t="s">
        <v>104</v>
      </c>
      <c r="E92" s="10" t="s">
        <v>5551</v>
      </c>
      <c r="F92" s="10" t="s">
        <v>5552</v>
      </c>
      <c r="G92" s="10" t="s">
        <v>5553</v>
      </c>
      <c r="H92" s="10" t="s">
        <v>5554</v>
      </c>
      <c r="I92" s="10" t="s">
        <v>5555</v>
      </c>
      <c r="J92" s="10" t="s">
        <v>5556</v>
      </c>
      <c r="K92" s="10" t="s">
        <v>1162</v>
      </c>
      <c r="L92" s="10" t="s">
        <v>1163</v>
      </c>
      <c r="M92" s="10" t="s">
        <v>696</v>
      </c>
      <c r="N92" s="10" t="s">
        <v>1207</v>
      </c>
      <c r="O92" s="10" t="s">
        <v>445</v>
      </c>
      <c r="P92" s="10" t="s">
        <v>446</v>
      </c>
      <c r="Q92" s="10" t="s">
        <v>447</v>
      </c>
      <c r="R92" s="10" t="s">
        <v>448</v>
      </c>
      <c r="S92" s="10" t="s">
        <v>5557</v>
      </c>
      <c r="T92" s="10" t="s">
        <v>1235</v>
      </c>
      <c r="U92" s="10" t="s">
        <v>1236</v>
      </c>
      <c r="V92" s="10" t="s">
        <v>1237</v>
      </c>
      <c r="W92" s="10" t="s">
        <v>1238</v>
      </c>
      <c r="X92" s="10" t="s">
        <v>879</v>
      </c>
      <c r="Y92" s="10" t="s">
        <v>125</v>
      </c>
      <c r="Z92" s="10" t="s">
        <v>126</v>
      </c>
      <c r="AA92" s="49">
        <v>1560</v>
      </c>
      <c r="AB92" s="10" t="s">
        <v>127</v>
      </c>
      <c r="AC92" s="10" t="s">
        <v>1173</v>
      </c>
      <c r="AD92" s="49">
        <v>390</v>
      </c>
      <c r="AE92" s="49">
        <v>390</v>
      </c>
      <c r="AF92" s="49">
        <v>390</v>
      </c>
      <c r="AG92" s="49">
        <v>390</v>
      </c>
      <c r="AH92" s="10" t="s">
        <v>5558</v>
      </c>
      <c r="AI92" s="10" t="s">
        <v>5559</v>
      </c>
      <c r="AJ92" s="10" t="s">
        <v>5560</v>
      </c>
      <c r="AK92" s="10" t="s">
        <v>5561</v>
      </c>
      <c r="AL92" s="10" t="s">
        <v>5562</v>
      </c>
      <c r="AM92" s="10" t="s">
        <v>5563</v>
      </c>
      <c r="AN92" s="10" t="s">
        <v>5564</v>
      </c>
      <c r="AO92" s="49">
        <v>0</v>
      </c>
      <c r="AP92" s="49">
        <v>0</v>
      </c>
      <c r="AQ92" s="49">
        <v>0</v>
      </c>
      <c r="AR92" s="49">
        <v>0</v>
      </c>
      <c r="AS92" s="49">
        <v>3207.5055292000002</v>
      </c>
      <c r="AT92" s="49">
        <v>0</v>
      </c>
      <c r="AU92" s="49">
        <v>0</v>
      </c>
      <c r="AV92" s="49">
        <v>0</v>
      </c>
      <c r="AW92" s="50">
        <v>0</v>
      </c>
      <c r="AX92" s="49">
        <v>0</v>
      </c>
      <c r="AY92" s="49">
        <v>0</v>
      </c>
      <c r="AZ92" s="49">
        <v>0</v>
      </c>
      <c r="BA92" s="49">
        <v>3207.5055292000002</v>
      </c>
      <c r="BB92" s="49">
        <v>0</v>
      </c>
      <c r="BC92" s="49">
        <v>0</v>
      </c>
      <c r="BD92" s="49">
        <v>0</v>
      </c>
      <c r="BE92" s="49">
        <v>0</v>
      </c>
      <c r="BF92" s="49">
        <v>3303.7306950759998</v>
      </c>
      <c r="BG92" s="49">
        <v>0</v>
      </c>
      <c r="BH92" s="49">
        <v>0</v>
      </c>
      <c r="BI92" s="49">
        <v>0</v>
      </c>
      <c r="BJ92" s="50">
        <v>0</v>
      </c>
      <c r="BK92" s="49">
        <v>0</v>
      </c>
      <c r="BL92" s="49">
        <v>0</v>
      </c>
      <c r="BM92" s="49">
        <v>0</v>
      </c>
      <c r="BN92" s="49">
        <v>3303.7306950759998</v>
      </c>
      <c r="BO92" s="49">
        <v>0</v>
      </c>
      <c r="BP92" s="49">
        <v>0</v>
      </c>
      <c r="BQ92" s="49">
        <v>0</v>
      </c>
      <c r="BR92" s="49">
        <v>0</v>
      </c>
      <c r="BS92" s="49">
        <v>3402.8426159282799</v>
      </c>
      <c r="BT92" s="49">
        <v>0</v>
      </c>
      <c r="BU92" s="50">
        <v>0</v>
      </c>
      <c r="BV92" s="49">
        <v>0</v>
      </c>
      <c r="BW92" s="50">
        <v>0</v>
      </c>
      <c r="BX92" s="49">
        <v>0</v>
      </c>
      <c r="BY92" s="49">
        <v>0</v>
      </c>
      <c r="BZ92" s="49">
        <v>0</v>
      </c>
      <c r="CA92" s="49">
        <v>3402.8426159282799</v>
      </c>
      <c r="CB92" s="49">
        <v>0</v>
      </c>
      <c r="CC92" s="49">
        <v>0</v>
      </c>
      <c r="CD92" s="49">
        <v>0</v>
      </c>
      <c r="CE92" s="49">
        <v>0</v>
      </c>
      <c r="CF92" s="49">
        <v>3504.927894406128</v>
      </c>
      <c r="CG92" s="49">
        <v>0</v>
      </c>
      <c r="CH92" s="50">
        <v>0</v>
      </c>
      <c r="CI92" s="49">
        <v>0</v>
      </c>
      <c r="CJ92" s="50">
        <v>0</v>
      </c>
      <c r="CK92" s="49">
        <v>0</v>
      </c>
      <c r="CL92" s="49">
        <v>0</v>
      </c>
      <c r="CM92" s="49">
        <v>0</v>
      </c>
      <c r="CN92" s="49">
        <v>3504.927894406128</v>
      </c>
      <c r="CO92" s="10" t="s">
        <v>5565</v>
      </c>
      <c r="CP92" s="51" t="s">
        <v>5566</v>
      </c>
    </row>
    <row r="93" spans="1:94" ht="70.349999999999994" customHeight="1" x14ac:dyDescent="0.25">
      <c r="A93" s="48" t="s">
        <v>1255</v>
      </c>
      <c r="B93" s="48" t="s">
        <v>1255</v>
      </c>
      <c r="C93" s="10" t="s">
        <v>444</v>
      </c>
      <c r="D93" s="10" t="s">
        <v>104</v>
      </c>
      <c r="E93" s="10" t="s">
        <v>1246</v>
      </c>
      <c r="F93" s="10" t="s">
        <v>1247</v>
      </c>
      <c r="G93" s="10" t="s">
        <v>1248</v>
      </c>
      <c r="H93" s="10" t="s">
        <v>552</v>
      </c>
      <c r="I93" s="10" t="s">
        <v>1160</v>
      </c>
      <c r="J93" s="10" t="s">
        <v>1249</v>
      </c>
      <c r="K93" s="10" t="s">
        <v>1162</v>
      </c>
      <c r="L93" s="10" t="s">
        <v>1163</v>
      </c>
      <c r="M93" s="10" t="s">
        <v>696</v>
      </c>
      <c r="N93" s="10" t="s">
        <v>1207</v>
      </c>
      <c r="O93" s="10" t="s">
        <v>445</v>
      </c>
      <c r="P93" s="10" t="s">
        <v>446</v>
      </c>
      <c r="Q93" s="10" t="s">
        <v>447</v>
      </c>
      <c r="R93" s="10" t="s">
        <v>448</v>
      </c>
      <c r="S93" s="10" t="s">
        <v>1256</v>
      </c>
      <c r="T93" s="10" t="s">
        <v>1257</v>
      </c>
      <c r="U93" s="10" t="s">
        <v>1258</v>
      </c>
      <c r="V93" s="10" t="s">
        <v>1259</v>
      </c>
      <c r="W93" s="10" t="s">
        <v>1260</v>
      </c>
      <c r="X93" s="10" t="s">
        <v>454</v>
      </c>
      <c r="Y93" s="10" t="s">
        <v>125</v>
      </c>
      <c r="Z93" s="10" t="s">
        <v>126</v>
      </c>
      <c r="AA93" s="49">
        <v>4</v>
      </c>
      <c r="AB93" s="10" t="s">
        <v>5172</v>
      </c>
      <c r="AC93" s="10" t="s">
        <v>1173</v>
      </c>
      <c r="AD93" s="49">
        <v>4</v>
      </c>
      <c r="AE93" s="49">
        <v>4</v>
      </c>
      <c r="AF93" s="49">
        <v>4</v>
      </c>
      <c r="AG93" s="49">
        <v>4</v>
      </c>
      <c r="AH93" s="10" t="s">
        <v>5567</v>
      </c>
      <c r="AI93" s="10"/>
      <c r="AJ93" s="10"/>
      <c r="AK93" s="10"/>
      <c r="AL93" s="10"/>
      <c r="AM93" s="10" t="s">
        <v>5237</v>
      </c>
      <c r="AN93" s="10" t="s">
        <v>5568</v>
      </c>
      <c r="AO93" s="49">
        <v>0</v>
      </c>
      <c r="AP93" s="49">
        <v>0</v>
      </c>
      <c r="AQ93" s="49">
        <v>0</v>
      </c>
      <c r="AR93" s="49">
        <v>0</v>
      </c>
      <c r="AS93" s="49">
        <v>0</v>
      </c>
      <c r="AT93" s="49">
        <v>0</v>
      </c>
      <c r="AU93" s="49">
        <v>0</v>
      </c>
      <c r="AV93" s="49">
        <v>0</v>
      </c>
      <c r="AW93" s="50">
        <v>0</v>
      </c>
      <c r="AX93" s="49">
        <v>0</v>
      </c>
      <c r="AY93" s="49">
        <v>0</v>
      </c>
      <c r="AZ93" s="49">
        <v>0</v>
      </c>
      <c r="BA93" s="49">
        <v>0</v>
      </c>
      <c r="BB93" s="49">
        <v>0</v>
      </c>
      <c r="BC93" s="49">
        <v>0</v>
      </c>
      <c r="BD93" s="49">
        <v>0</v>
      </c>
      <c r="BE93" s="49">
        <v>0</v>
      </c>
      <c r="BF93" s="49">
        <v>0</v>
      </c>
      <c r="BG93" s="49">
        <v>0</v>
      </c>
      <c r="BH93" s="49">
        <v>0</v>
      </c>
      <c r="BI93" s="49">
        <v>0</v>
      </c>
      <c r="BJ93" s="50">
        <v>0</v>
      </c>
      <c r="BK93" s="49">
        <v>0</v>
      </c>
      <c r="BL93" s="49">
        <v>0</v>
      </c>
      <c r="BM93" s="49">
        <v>0</v>
      </c>
      <c r="BN93" s="49">
        <v>0</v>
      </c>
      <c r="BO93" s="49">
        <v>0</v>
      </c>
      <c r="BP93" s="49">
        <v>0</v>
      </c>
      <c r="BQ93" s="49">
        <v>0</v>
      </c>
      <c r="BR93" s="49">
        <v>0</v>
      </c>
      <c r="BS93" s="49">
        <v>0</v>
      </c>
      <c r="BT93" s="49">
        <v>0</v>
      </c>
      <c r="BU93" s="50">
        <v>0</v>
      </c>
      <c r="BV93" s="49">
        <v>0</v>
      </c>
      <c r="BW93" s="50">
        <v>0</v>
      </c>
      <c r="BX93" s="49">
        <v>0</v>
      </c>
      <c r="BY93" s="49">
        <v>0</v>
      </c>
      <c r="BZ93" s="49">
        <v>0</v>
      </c>
      <c r="CA93" s="49">
        <v>0</v>
      </c>
      <c r="CB93" s="49">
        <v>0</v>
      </c>
      <c r="CC93" s="49">
        <v>0</v>
      </c>
      <c r="CD93" s="49">
        <v>0</v>
      </c>
      <c r="CE93" s="49">
        <v>0</v>
      </c>
      <c r="CF93" s="49">
        <v>0</v>
      </c>
      <c r="CG93" s="49">
        <v>0</v>
      </c>
      <c r="CH93" s="50">
        <v>0</v>
      </c>
      <c r="CI93" s="49">
        <v>0</v>
      </c>
      <c r="CJ93" s="50">
        <v>0</v>
      </c>
      <c r="CK93" s="49">
        <v>0</v>
      </c>
      <c r="CL93" s="49">
        <v>0</v>
      </c>
      <c r="CM93" s="49">
        <v>0</v>
      </c>
      <c r="CN93" s="49">
        <v>0</v>
      </c>
      <c r="CO93" s="10"/>
      <c r="CP93" s="51" t="s">
        <v>1262</v>
      </c>
    </row>
    <row r="94" spans="1:94" ht="70.349999999999994" customHeight="1" x14ac:dyDescent="0.25">
      <c r="A94" s="48" t="s">
        <v>1271</v>
      </c>
      <c r="B94" s="48" t="s">
        <v>1271</v>
      </c>
      <c r="C94" s="10" t="s">
        <v>668</v>
      </c>
      <c r="D94" s="10" t="s">
        <v>104</v>
      </c>
      <c r="E94" s="10" t="s">
        <v>1264</v>
      </c>
      <c r="F94" s="10" t="s">
        <v>1265</v>
      </c>
      <c r="G94" s="10" t="s">
        <v>551</v>
      </c>
      <c r="H94" s="10" t="s">
        <v>108</v>
      </c>
      <c r="I94" s="10" t="s">
        <v>1160</v>
      </c>
      <c r="J94" s="10" t="s">
        <v>1266</v>
      </c>
      <c r="K94" s="10" t="s">
        <v>1162</v>
      </c>
      <c r="L94" s="10" t="s">
        <v>1163</v>
      </c>
      <c r="M94" s="10" t="s">
        <v>696</v>
      </c>
      <c r="N94" s="10" t="s">
        <v>1207</v>
      </c>
      <c r="O94" s="10" t="s">
        <v>445</v>
      </c>
      <c r="P94" s="10" t="s">
        <v>446</v>
      </c>
      <c r="Q94" s="10" t="s">
        <v>447</v>
      </c>
      <c r="R94" s="10" t="s">
        <v>448</v>
      </c>
      <c r="S94" s="10" t="s">
        <v>1272</v>
      </c>
      <c r="T94" s="10" t="s">
        <v>1273</v>
      </c>
      <c r="U94" s="10" t="s">
        <v>1274</v>
      </c>
      <c r="V94" s="10" t="s">
        <v>1275</v>
      </c>
      <c r="W94" s="10" t="s">
        <v>1276</v>
      </c>
      <c r="X94" s="10" t="s">
        <v>454</v>
      </c>
      <c r="Y94" s="10" t="s">
        <v>125</v>
      </c>
      <c r="Z94" s="10" t="s">
        <v>126</v>
      </c>
      <c r="AA94" s="49">
        <v>4</v>
      </c>
      <c r="AB94" s="10" t="s">
        <v>5172</v>
      </c>
      <c r="AC94" s="10" t="s">
        <v>1173</v>
      </c>
      <c r="AD94" s="49">
        <v>4</v>
      </c>
      <c r="AE94" s="49">
        <v>4</v>
      </c>
      <c r="AF94" s="49">
        <v>4</v>
      </c>
      <c r="AG94" s="49">
        <v>4</v>
      </c>
      <c r="AH94" s="10" t="s">
        <v>5569</v>
      </c>
      <c r="AI94" s="10"/>
      <c r="AJ94" s="10"/>
      <c r="AK94" s="10"/>
      <c r="AL94" s="10"/>
      <c r="AM94" s="10" t="s">
        <v>5237</v>
      </c>
      <c r="AN94" s="10" t="s">
        <v>5570</v>
      </c>
      <c r="AO94" s="49">
        <v>0</v>
      </c>
      <c r="AP94" s="49">
        <v>0</v>
      </c>
      <c r="AQ94" s="49">
        <v>0</v>
      </c>
      <c r="AR94" s="49">
        <v>0</v>
      </c>
      <c r="AS94" s="49">
        <v>0</v>
      </c>
      <c r="AT94" s="49">
        <v>0</v>
      </c>
      <c r="AU94" s="49">
        <v>0</v>
      </c>
      <c r="AV94" s="49">
        <v>0</v>
      </c>
      <c r="AW94" s="50">
        <v>0</v>
      </c>
      <c r="AX94" s="49">
        <v>0</v>
      </c>
      <c r="AY94" s="49">
        <v>0</v>
      </c>
      <c r="AZ94" s="49">
        <v>0</v>
      </c>
      <c r="BA94" s="49">
        <v>0</v>
      </c>
      <c r="BB94" s="49">
        <v>0</v>
      </c>
      <c r="BC94" s="49">
        <v>0</v>
      </c>
      <c r="BD94" s="49">
        <v>0</v>
      </c>
      <c r="BE94" s="49">
        <v>0</v>
      </c>
      <c r="BF94" s="49">
        <v>0</v>
      </c>
      <c r="BG94" s="49">
        <v>0</v>
      </c>
      <c r="BH94" s="49">
        <v>0</v>
      </c>
      <c r="BI94" s="49">
        <v>0</v>
      </c>
      <c r="BJ94" s="50">
        <v>0</v>
      </c>
      <c r="BK94" s="49">
        <v>0</v>
      </c>
      <c r="BL94" s="49">
        <v>0</v>
      </c>
      <c r="BM94" s="49">
        <v>0</v>
      </c>
      <c r="BN94" s="49">
        <v>0</v>
      </c>
      <c r="BO94" s="49">
        <v>0</v>
      </c>
      <c r="BP94" s="49">
        <v>0</v>
      </c>
      <c r="BQ94" s="49">
        <v>0</v>
      </c>
      <c r="BR94" s="49">
        <v>0</v>
      </c>
      <c r="BS94" s="49">
        <v>0</v>
      </c>
      <c r="BT94" s="49">
        <v>0</v>
      </c>
      <c r="BU94" s="50">
        <v>0</v>
      </c>
      <c r="BV94" s="49">
        <v>0</v>
      </c>
      <c r="BW94" s="50">
        <v>0</v>
      </c>
      <c r="BX94" s="49">
        <v>0</v>
      </c>
      <c r="BY94" s="49">
        <v>0</v>
      </c>
      <c r="BZ94" s="49">
        <v>0</v>
      </c>
      <c r="CA94" s="49">
        <v>0</v>
      </c>
      <c r="CB94" s="49">
        <v>0</v>
      </c>
      <c r="CC94" s="49">
        <v>0</v>
      </c>
      <c r="CD94" s="49">
        <v>0</v>
      </c>
      <c r="CE94" s="49">
        <v>0</v>
      </c>
      <c r="CF94" s="49">
        <v>0</v>
      </c>
      <c r="CG94" s="49">
        <v>0</v>
      </c>
      <c r="CH94" s="50">
        <v>0</v>
      </c>
      <c r="CI94" s="49">
        <v>0</v>
      </c>
      <c r="CJ94" s="50">
        <v>0</v>
      </c>
      <c r="CK94" s="49">
        <v>0</v>
      </c>
      <c r="CL94" s="49">
        <v>0</v>
      </c>
      <c r="CM94" s="49">
        <v>0</v>
      </c>
      <c r="CN94" s="49">
        <v>0</v>
      </c>
      <c r="CO94" s="10"/>
      <c r="CP94" s="51"/>
    </row>
    <row r="95" spans="1:94" ht="70.349999999999994" customHeight="1" x14ac:dyDescent="0.25">
      <c r="A95" s="48" t="s">
        <v>1278</v>
      </c>
      <c r="B95" s="48" t="s">
        <v>1278</v>
      </c>
      <c r="C95" s="10" t="s">
        <v>682</v>
      </c>
      <c r="D95" s="10" t="s">
        <v>104</v>
      </c>
      <c r="E95" s="10" t="s">
        <v>1201</v>
      </c>
      <c r="F95" s="10" t="s">
        <v>1202</v>
      </c>
      <c r="G95" s="10" t="s">
        <v>1203</v>
      </c>
      <c r="H95" s="10" t="s">
        <v>1204</v>
      </c>
      <c r="I95" s="10" t="s">
        <v>1205</v>
      </c>
      <c r="J95" s="10" t="s">
        <v>1206</v>
      </c>
      <c r="K95" s="10" t="s">
        <v>1162</v>
      </c>
      <c r="L95" s="10" t="s">
        <v>1163</v>
      </c>
      <c r="M95" s="10" t="s">
        <v>696</v>
      </c>
      <c r="N95" s="10" t="s">
        <v>1207</v>
      </c>
      <c r="O95" s="10" t="s">
        <v>445</v>
      </c>
      <c r="P95" s="10" t="s">
        <v>446</v>
      </c>
      <c r="Q95" s="10" t="s">
        <v>447</v>
      </c>
      <c r="R95" s="10" t="s">
        <v>448</v>
      </c>
      <c r="S95" s="10" t="s">
        <v>1279</v>
      </c>
      <c r="T95" s="10" t="s">
        <v>1280</v>
      </c>
      <c r="U95" s="10" t="s">
        <v>1279</v>
      </c>
      <c r="V95" s="10" t="s">
        <v>1281</v>
      </c>
      <c r="W95" s="10" t="s">
        <v>1282</v>
      </c>
      <c r="X95" s="10" t="s">
        <v>1283</v>
      </c>
      <c r="Y95" s="10" t="s">
        <v>125</v>
      </c>
      <c r="Z95" s="10" t="s">
        <v>126</v>
      </c>
      <c r="AA95" s="49">
        <v>1</v>
      </c>
      <c r="AB95" s="10" t="s">
        <v>127</v>
      </c>
      <c r="AC95" s="10" t="s">
        <v>1173</v>
      </c>
      <c r="AD95" s="49">
        <v>0</v>
      </c>
      <c r="AE95" s="49">
        <v>0</v>
      </c>
      <c r="AF95" s="49">
        <v>1</v>
      </c>
      <c r="AG95" s="49">
        <v>0</v>
      </c>
      <c r="AH95" s="10"/>
      <c r="AI95" s="10"/>
      <c r="AJ95" s="10"/>
      <c r="AK95" s="10" t="s">
        <v>5571</v>
      </c>
      <c r="AL95" s="10"/>
      <c r="AM95" s="10" t="s">
        <v>5426</v>
      </c>
      <c r="AN95" s="10"/>
      <c r="AO95" s="49">
        <v>0</v>
      </c>
      <c r="AP95" s="49">
        <v>0</v>
      </c>
      <c r="AQ95" s="49">
        <v>0</v>
      </c>
      <c r="AR95" s="49">
        <v>0</v>
      </c>
      <c r="AS95" s="49">
        <v>0</v>
      </c>
      <c r="AT95" s="49">
        <v>0</v>
      </c>
      <c r="AU95" s="49">
        <v>0</v>
      </c>
      <c r="AV95" s="49">
        <v>0</v>
      </c>
      <c r="AW95" s="50">
        <v>0</v>
      </c>
      <c r="AX95" s="49">
        <v>2500</v>
      </c>
      <c r="AY95" s="49">
        <v>0</v>
      </c>
      <c r="AZ95" s="49">
        <v>0</v>
      </c>
      <c r="BA95" s="49">
        <v>2500</v>
      </c>
      <c r="BB95" s="49">
        <v>0</v>
      </c>
      <c r="BC95" s="49">
        <v>0</v>
      </c>
      <c r="BD95" s="49">
        <v>0</v>
      </c>
      <c r="BE95" s="49">
        <v>0</v>
      </c>
      <c r="BF95" s="49">
        <v>0</v>
      </c>
      <c r="BG95" s="49">
        <v>0</v>
      </c>
      <c r="BH95" s="49">
        <v>0</v>
      </c>
      <c r="BI95" s="49">
        <v>0</v>
      </c>
      <c r="BJ95" s="50">
        <v>0</v>
      </c>
      <c r="BK95" s="49">
        <v>0</v>
      </c>
      <c r="BL95" s="49">
        <v>0</v>
      </c>
      <c r="BM95" s="49">
        <v>0</v>
      </c>
      <c r="BN95" s="49">
        <v>0</v>
      </c>
      <c r="BO95" s="49">
        <v>0</v>
      </c>
      <c r="BP95" s="49">
        <v>0</v>
      </c>
      <c r="BQ95" s="49">
        <v>0</v>
      </c>
      <c r="BR95" s="49">
        <v>0</v>
      </c>
      <c r="BS95" s="49">
        <v>0</v>
      </c>
      <c r="BT95" s="49">
        <v>0</v>
      </c>
      <c r="BU95" s="50">
        <v>0</v>
      </c>
      <c r="BV95" s="49">
        <v>0</v>
      </c>
      <c r="BW95" s="50">
        <v>0</v>
      </c>
      <c r="BX95" s="49">
        <v>0</v>
      </c>
      <c r="BY95" s="49">
        <v>0</v>
      </c>
      <c r="BZ95" s="49">
        <v>0</v>
      </c>
      <c r="CA95" s="49">
        <v>0</v>
      </c>
      <c r="CB95" s="49">
        <v>0</v>
      </c>
      <c r="CC95" s="49">
        <v>0</v>
      </c>
      <c r="CD95" s="49">
        <v>0</v>
      </c>
      <c r="CE95" s="49">
        <v>0</v>
      </c>
      <c r="CF95" s="49">
        <v>0</v>
      </c>
      <c r="CG95" s="49">
        <v>0</v>
      </c>
      <c r="CH95" s="50">
        <v>0</v>
      </c>
      <c r="CI95" s="49">
        <v>0</v>
      </c>
      <c r="CJ95" s="50">
        <v>0</v>
      </c>
      <c r="CK95" s="49">
        <v>0</v>
      </c>
      <c r="CL95" s="49">
        <v>0</v>
      </c>
      <c r="CM95" s="49">
        <v>0</v>
      </c>
      <c r="CN95" s="49">
        <v>0</v>
      </c>
      <c r="CO95" s="10" t="s">
        <v>1285</v>
      </c>
      <c r="CP95" s="51" t="s">
        <v>1286</v>
      </c>
    </row>
    <row r="96" spans="1:94" ht="70.349999999999994" customHeight="1" x14ac:dyDescent="0.25">
      <c r="A96" s="48" t="s">
        <v>1287</v>
      </c>
      <c r="B96" s="48" t="s">
        <v>1287</v>
      </c>
      <c r="C96" s="10" t="s">
        <v>696</v>
      </c>
      <c r="D96" s="10" t="s">
        <v>104</v>
      </c>
      <c r="E96" s="10" t="s">
        <v>1201</v>
      </c>
      <c r="F96" s="10" t="s">
        <v>1202</v>
      </c>
      <c r="G96" s="10" t="s">
        <v>1203</v>
      </c>
      <c r="H96" s="10" t="s">
        <v>1204</v>
      </c>
      <c r="I96" s="10" t="s">
        <v>1205</v>
      </c>
      <c r="J96" s="10" t="s">
        <v>1206</v>
      </c>
      <c r="K96" s="10" t="s">
        <v>1162</v>
      </c>
      <c r="L96" s="10" t="s">
        <v>1163</v>
      </c>
      <c r="M96" s="10" t="s">
        <v>696</v>
      </c>
      <c r="N96" s="10" t="s">
        <v>1207</v>
      </c>
      <c r="O96" s="10" t="s">
        <v>445</v>
      </c>
      <c r="P96" s="10" t="s">
        <v>446</v>
      </c>
      <c r="Q96" s="10" t="s">
        <v>447</v>
      </c>
      <c r="R96" s="10" t="s">
        <v>448</v>
      </c>
      <c r="S96" s="10" t="s">
        <v>785</v>
      </c>
      <c r="T96" s="10" t="s">
        <v>1288</v>
      </c>
      <c r="U96" s="10" t="s">
        <v>1289</v>
      </c>
      <c r="V96" s="10" t="s">
        <v>1290</v>
      </c>
      <c r="W96" s="10" t="s">
        <v>1291</v>
      </c>
      <c r="X96" s="10" t="s">
        <v>1292</v>
      </c>
      <c r="Y96" s="10" t="s">
        <v>125</v>
      </c>
      <c r="Z96" s="10" t="s">
        <v>126</v>
      </c>
      <c r="AA96" s="49">
        <v>1</v>
      </c>
      <c r="AB96" s="10" t="s">
        <v>127</v>
      </c>
      <c r="AC96" s="10" t="s">
        <v>1173</v>
      </c>
      <c r="AD96" s="49">
        <v>0</v>
      </c>
      <c r="AE96" s="49">
        <v>1</v>
      </c>
      <c r="AF96" s="49">
        <v>0</v>
      </c>
      <c r="AG96" s="49">
        <v>0</v>
      </c>
      <c r="AH96" s="10"/>
      <c r="AI96" s="10" t="s">
        <v>5572</v>
      </c>
      <c r="AJ96" s="10"/>
      <c r="AK96" s="10"/>
      <c r="AL96" s="10"/>
      <c r="AM96" s="10" t="s">
        <v>5426</v>
      </c>
      <c r="AN96" s="10"/>
      <c r="AO96" s="49">
        <v>0</v>
      </c>
      <c r="AP96" s="49">
        <v>0</v>
      </c>
      <c r="AQ96" s="49">
        <v>0</v>
      </c>
      <c r="AR96" s="49">
        <v>0</v>
      </c>
      <c r="AS96" s="49">
        <v>0</v>
      </c>
      <c r="AT96" s="49">
        <v>0</v>
      </c>
      <c r="AU96" s="49">
        <v>0</v>
      </c>
      <c r="AV96" s="49">
        <v>0</v>
      </c>
      <c r="AW96" s="50">
        <v>0</v>
      </c>
      <c r="AX96" s="49">
        <v>250</v>
      </c>
      <c r="AY96" s="49">
        <v>0</v>
      </c>
      <c r="AZ96" s="49">
        <v>0</v>
      </c>
      <c r="BA96" s="49">
        <v>250</v>
      </c>
      <c r="BB96" s="49">
        <v>0</v>
      </c>
      <c r="BC96" s="49">
        <v>0</v>
      </c>
      <c r="BD96" s="49">
        <v>0</v>
      </c>
      <c r="BE96" s="49">
        <v>0</v>
      </c>
      <c r="BF96" s="49">
        <v>0</v>
      </c>
      <c r="BG96" s="49">
        <v>0</v>
      </c>
      <c r="BH96" s="49">
        <v>0</v>
      </c>
      <c r="BI96" s="49">
        <v>0</v>
      </c>
      <c r="BJ96" s="50">
        <v>0</v>
      </c>
      <c r="BK96" s="49">
        <v>0</v>
      </c>
      <c r="BL96" s="49">
        <v>0</v>
      </c>
      <c r="BM96" s="49">
        <v>0</v>
      </c>
      <c r="BN96" s="49">
        <v>0</v>
      </c>
      <c r="BO96" s="49">
        <v>0</v>
      </c>
      <c r="BP96" s="49">
        <v>0</v>
      </c>
      <c r="BQ96" s="49">
        <v>0</v>
      </c>
      <c r="BR96" s="49">
        <v>0</v>
      </c>
      <c r="BS96" s="49">
        <v>0</v>
      </c>
      <c r="BT96" s="49">
        <v>0</v>
      </c>
      <c r="BU96" s="50">
        <v>0</v>
      </c>
      <c r="BV96" s="49">
        <v>0</v>
      </c>
      <c r="BW96" s="50">
        <v>0</v>
      </c>
      <c r="BX96" s="49">
        <v>0</v>
      </c>
      <c r="BY96" s="49">
        <v>0</v>
      </c>
      <c r="BZ96" s="49">
        <v>0</v>
      </c>
      <c r="CA96" s="49">
        <v>0</v>
      </c>
      <c r="CB96" s="49">
        <v>0</v>
      </c>
      <c r="CC96" s="49">
        <v>0</v>
      </c>
      <c r="CD96" s="49">
        <v>0</v>
      </c>
      <c r="CE96" s="49">
        <v>0</v>
      </c>
      <c r="CF96" s="49">
        <v>0</v>
      </c>
      <c r="CG96" s="49">
        <v>0</v>
      </c>
      <c r="CH96" s="50">
        <v>0</v>
      </c>
      <c r="CI96" s="49">
        <v>0</v>
      </c>
      <c r="CJ96" s="50">
        <v>0</v>
      </c>
      <c r="CK96" s="49">
        <v>0</v>
      </c>
      <c r="CL96" s="49">
        <v>0</v>
      </c>
      <c r="CM96" s="49">
        <v>0</v>
      </c>
      <c r="CN96" s="49">
        <v>0</v>
      </c>
      <c r="CO96" s="10" t="s">
        <v>1285</v>
      </c>
      <c r="CP96" s="51" t="s">
        <v>1294</v>
      </c>
    </row>
    <row r="97" spans="1:94" ht="70.349999999999994" customHeight="1" x14ac:dyDescent="0.25">
      <c r="A97" s="48" t="s">
        <v>1310</v>
      </c>
      <c r="B97" s="48" t="s">
        <v>1310</v>
      </c>
      <c r="C97" s="10" t="s">
        <v>761</v>
      </c>
      <c r="D97" s="10" t="s">
        <v>104</v>
      </c>
      <c r="E97" s="10" t="s">
        <v>1311</v>
      </c>
      <c r="F97" s="10" t="s">
        <v>1312</v>
      </c>
      <c r="G97" s="10" t="s">
        <v>1313</v>
      </c>
      <c r="H97" s="10" t="s">
        <v>552</v>
      </c>
      <c r="I97" s="10" t="s">
        <v>1160</v>
      </c>
      <c r="J97" s="10" t="s">
        <v>682</v>
      </c>
      <c r="K97" s="10" t="s">
        <v>1162</v>
      </c>
      <c r="L97" s="10" t="s">
        <v>1163</v>
      </c>
      <c r="M97" s="10" t="s">
        <v>696</v>
      </c>
      <c r="N97" s="10" t="s">
        <v>1207</v>
      </c>
      <c r="O97" s="10" t="s">
        <v>445</v>
      </c>
      <c r="P97" s="10" t="s">
        <v>446</v>
      </c>
      <c r="Q97" s="10" t="s">
        <v>447</v>
      </c>
      <c r="R97" s="10" t="s">
        <v>448</v>
      </c>
      <c r="S97" s="10" t="s">
        <v>1314</v>
      </c>
      <c r="T97" s="10" t="s">
        <v>1315</v>
      </c>
      <c r="U97" s="10" t="s">
        <v>1316</v>
      </c>
      <c r="V97" s="10" t="s">
        <v>1317</v>
      </c>
      <c r="W97" s="10" t="s">
        <v>1318</v>
      </c>
      <c r="X97" s="10" t="s">
        <v>454</v>
      </c>
      <c r="Y97" s="10" t="s">
        <v>125</v>
      </c>
      <c r="Z97" s="10" t="s">
        <v>126</v>
      </c>
      <c r="AA97" s="49">
        <v>4</v>
      </c>
      <c r="AB97" s="10" t="s">
        <v>5172</v>
      </c>
      <c r="AC97" s="10" t="s">
        <v>1319</v>
      </c>
      <c r="AD97" s="49">
        <v>4</v>
      </c>
      <c r="AE97" s="49">
        <v>4</v>
      </c>
      <c r="AF97" s="49">
        <v>4</v>
      </c>
      <c r="AG97" s="49">
        <v>4</v>
      </c>
      <c r="AH97" s="10" t="s">
        <v>5573</v>
      </c>
      <c r="AI97" s="10" t="s">
        <v>5574</v>
      </c>
      <c r="AJ97" s="10" t="s">
        <v>5575</v>
      </c>
      <c r="AK97" s="10"/>
      <c r="AL97" s="10"/>
      <c r="AM97" s="10" t="s">
        <v>5205</v>
      </c>
      <c r="AN97" s="10" t="s">
        <v>5576</v>
      </c>
      <c r="AO97" s="49">
        <v>0</v>
      </c>
      <c r="AP97" s="49">
        <v>0</v>
      </c>
      <c r="AQ97" s="49">
        <v>0</v>
      </c>
      <c r="AR97" s="49">
        <v>0</v>
      </c>
      <c r="AS97" s="49">
        <v>0</v>
      </c>
      <c r="AT97" s="49">
        <v>0</v>
      </c>
      <c r="AU97" s="49">
        <v>0</v>
      </c>
      <c r="AV97" s="49">
        <v>0</v>
      </c>
      <c r="AW97" s="50">
        <v>0</v>
      </c>
      <c r="AX97" s="49">
        <v>0</v>
      </c>
      <c r="AY97" s="49">
        <v>50</v>
      </c>
      <c r="AZ97" s="49">
        <v>50</v>
      </c>
      <c r="BA97" s="49">
        <v>50</v>
      </c>
      <c r="BB97" s="49">
        <v>0</v>
      </c>
      <c r="BC97" s="49">
        <v>0</v>
      </c>
      <c r="BD97" s="49">
        <v>0</v>
      </c>
      <c r="BE97" s="49">
        <v>0</v>
      </c>
      <c r="BF97" s="49">
        <v>0</v>
      </c>
      <c r="BG97" s="49">
        <v>0</v>
      </c>
      <c r="BH97" s="49">
        <v>0</v>
      </c>
      <c r="BI97" s="49">
        <v>0</v>
      </c>
      <c r="BJ97" s="50">
        <v>0</v>
      </c>
      <c r="BK97" s="49">
        <v>0</v>
      </c>
      <c r="BL97" s="49">
        <v>54</v>
      </c>
      <c r="BM97" s="49">
        <v>54</v>
      </c>
      <c r="BN97" s="49">
        <v>54</v>
      </c>
      <c r="BO97" s="49">
        <v>0</v>
      </c>
      <c r="BP97" s="49">
        <v>0</v>
      </c>
      <c r="BQ97" s="49">
        <v>0</v>
      </c>
      <c r="BR97" s="49">
        <v>0</v>
      </c>
      <c r="BS97" s="49">
        <v>0</v>
      </c>
      <c r="BT97" s="49">
        <v>0</v>
      </c>
      <c r="BU97" s="50">
        <v>0</v>
      </c>
      <c r="BV97" s="49">
        <v>0</v>
      </c>
      <c r="BW97" s="50">
        <v>0</v>
      </c>
      <c r="BX97" s="49">
        <v>0</v>
      </c>
      <c r="BY97" s="49">
        <v>57.78</v>
      </c>
      <c r="BZ97" s="49">
        <v>57.78</v>
      </c>
      <c r="CA97" s="49">
        <v>57.78</v>
      </c>
      <c r="CB97" s="49">
        <v>0</v>
      </c>
      <c r="CC97" s="49">
        <v>0</v>
      </c>
      <c r="CD97" s="49">
        <v>0</v>
      </c>
      <c r="CE97" s="49">
        <v>0</v>
      </c>
      <c r="CF97" s="49">
        <v>0</v>
      </c>
      <c r="CG97" s="49">
        <v>0</v>
      </c>
      <c r="CH97" s="50">
        <v>0</v>
      </c>
      <c r="CI97" s="49">
        <v>0</v>
      </c>
      <c r="CJ97" s="50">
        <v>0</v>
      </c>
      <c r="CK97" s="49">
        <v>0</v>
      </c>
      <c r="CL97" s="49">
        <v>61.824599999999997</v>
      </c>
      <c r="CM97" s="49">
        <v>61.824599999999997</v>
      </c>
      <c r="CN97" s="49">
        <v>61.824599999999997</v>
      </c>
      <c r="CO97" s="10" t="s">
        <v>1322</v>
      </c>
      <c r="CP97" s="51" t="s">
        <v>1323</v>
      </c>
    </row>
    <row r="98" spans="1:94" ht="70.349999999999994" customHeight="1" x14ac:dyDescent="0.25">
      <c r="A98" s="48" t="s">
        <v>1346</v>
      </c>
      <c r="B98" s="48" t="s">
        <v>1346</v>
      </c>
      <c r="C98" s="10" t="s">
        <v>887</v>
      </c>
      <c r="D98" s="10" t="s">
        <v>104</v>
      </c>
      <c r="E98" s="10" t="s">
        <v>1347</v>
      </c>
      <c r="F98" s="10" t="s">
        <v>1348</v>
      </c>
      <c r="G98" s="10" t="s">
        <v>1349</v>
      </c>
      <c r="H98" s="10" t="s">
        <v>552</v>
      </c>
      <c r="I98" s="10" t="s">
        <v>1160</v>
      </c>
      <c r="J98" s="10" t="s">
        <v>1350</v>
      </c>
      <c r="K98" s="10" t="s">
        <v>1162</v>
      </c>
      <c r="L98" s="10" t="s">
        <v>1163</v>
      </c>
      <c r="M98" s="10" t="s">
        <v>696</v>
      </c>
      <c r="N98" s="10" t="s">
        <v>1207</v>
      </c>
      <c r="O98" s="10" t="s">
        <v>445</v>
      </c>
      <c r="P98" s="10" t="s">
        <v>446</v>
      </c>
      <c r="Q98" s="10" t="s">
        <v>447</v>
      </c>
      <c r="R98" s="10" t="s">
        <v>448</v>
      </c>
      <c r="S98" s="10" t="s">
        <v>1351</v>
      </c>
      <c r="T98" s="10" t="s">
        <v>1352</v>
      </c>
      <c r="U98" s="10" t="s">
        <v>1353</v>
      </c>
      <c r="V98" s="10" t="s">
        <v>1354</v>
      </c>
      <c r="W98" s="10" t="s">
        <v>1355</v>
      </c>
      <c r="X98" s="10" t="s">
        <v>454</v>
      </c>
      <c r="Y98" s="10" t="s">
        <v>125</v>
      </c>
      <c r="Z98" s="10" t="s">
        <v>126</v>
      </c>
      <c r="AA98" s="49">
        <v>4</v>
      </c>
      <c r="AB98" s="10" t="s">
        <v>5172</v>
      </c>
      <c r="AC98" s="10" t="s">
        <v>1173</v>
      </c>
      <c r="AD98" s="49">
        <v>4</v>
      </c>
      <c r="AE98" s="49">
        <v>4</v>
      </c>
      <c r="AF98" s="49">
        <v>4</v>
      </c>
      <c r="AG98" s="49">
        <v>4</v>
      </c>
      <c r="AH98" s="10" t="s">
        <v>5577</v>
      </c>
      <c r="AI98" s="10" t="s">
        <v>5578</v>
      </c>
      <c r="AJ98" s="10" t="s">
        <v>5579</v>
      </c>
      <c r="AK98" s="10"/>
      <c r="AL98" s="10"/>
      <c r="AM98" s="10" t="s">
        <v>5205</v>
      </c>
      <c r="AN98" s="10" t="s">
        <v>5580</v>
      </c>
      <c r="AO98" s="49">
        <v>0</v>
      </c>
      <c r="AP98" s="49">
        <v>334.73084899999998</v>
      </c>
      <c r="AQ98" s="49">
        <v>334.73084899999998</v>
      </c>
      <c r="AR98" s="49">
        <v>0</v>
      </c>
      <c r="AS98" s="49">
        <v>129.38418129999999</v>
      </c>
      <c r="AT98" s="49">
        <v>0</v>
      </c>
      <c r="AU98" s="49">
        <v>0</v>
      </c>
      <c r="AV98" s="49">
        <v>1213.9461530000001</v>
      </c>
      <c r="AW98" s="50">
        <v>0</v>
      </c>
      <c r="AX98" s="49">
        <v>0</v>
      </c>
      <c r="AY98" s="49">
        <v>0</v>
      </c>
      <c r="AZ98" s="49">
        <v>0</v>
      </c>
      <c r="BA98" s="49">
        <v>1678.0611833</v>
      </c>
      <c r="BB98" s="49">
        <v>0</v>
      </c>
      <c r="BC98" s="49">
        <v>358.16200843000001</v>
      </c>
      <c r="BD98" s="49">
        <v>358.16200843000001</v>
      </c>
      <c r="BE98" s="49">
        <v>0</v>
      </c>
      <c r="BF98" s="49">
        <v>133.265706739</v>
      </c>
      <c r="BG98" s="49">
        <v>0</v>
      </c>
      <c r="BH98" s="49">
        <v>0</v>
      </c>
      <c r="BI98" s="49">
        <v>0</v>
      </c>
      <c r="BJ98" s="50">
        <v>0</v>
      </c>
      <c r="BK98" s="49">
        <v>0</v>
      </c>
      <c r="BL98" s="49">
        <v>0</v>
      </c>
      <c r="BM98" s="49">
        <v>0</v>
      </c>
      <c r="BN98" s="49">
        <v>491.42771516900001</v>
      </c>
      <c r="BO98" s="49">
        <v>0</v>
      </c>
      <c r="BP98" s="49">
        <v>383.23334902009998</v>
      </c>
      <c r="BQ98" s="49">
        <v>383.23334902009998</v>
      </c>
      <c r="BR98" s="49">
        <v>0</v>
      </c>
      <c r="BS98" s="49">
        <v>137.26367794116999</v>
      </c>
      <c r="BT98" s="49">
        <v>0</v>
      </c>
      <c r="BU98" s="50">
        <v>0</v>
      </c>
      <c r="BV98" s="49">
        <v>0</v>
      </c>
      <c r="BW98" s="50">
        <v>0</v>
      </c>
      <c r="BX98" s="49">
        <v>0</v>
      </c>
      <c r="BY98" s="49">
        <v>0</v>
      </c>
      <c r="BZ98" s="49">
        <v>0</v>
      </c>
      <c r="CA98" s="49">
        <v>520.49702696127008</v>
      </c>
      <c r="CB98" s="49">
        <v>0</v>
      </c>
      <c r="CC98" s="49">
        <v>410.05968345150711</v>
      </c>
      <c r="CD98" s="49">
        <v>410.05968345150711</v>
      </c>
      <c r="CE98" s="49">
        <v>0</v>
      </c>
      <c r="CF98" s="49">
        <v>141.38158827940509</v>
      </c>
      <c r="CG98" s="49">
        <v>0</v>
      </c>
      <c r="CH98" s="50">
        <v>0</v>
      </c>
      <c r="CI98" s="49">
        <v>0</v>
      </c>
      <c r="CJ98" s="50">
        <v>0</v>
      </c>
      <c r="CK98" s="49">
        <v>0</v>
      </c>
      <c r="CL98" s="49">
        <v>0</v>
      </c>
      <c r="CM98" s="49">
        <v>0</v>
      </c>
      <c r="CN98" s="49">
        <v>551.44127173091226</v>
      </c>
      <c r="CO98" s="10"/>
      <c r="CP98" s="51" t="s">
        <v>1359</v>
      </c>
    </row>
    <row r="99" spans="1:94" ht="70.349999999999994" customHeight="1" x14ac:dyDescent="0.25">
      <c r="A99" s="48" t="s">
        <v>1382</v>
      </c>
      <c r="B99" s="48" t="s">
        <v>1382</v>
      </c>
      <c r="C99" s="10" t="s">
        <v>964</v>
      </c>
      <c r="D99" s="10" t="s">
        <v>104</v>
      </c>
      <c r="E99" s="10" t="s">
        <v>1375</v>
      </c>
      <c r="F99" s="10" t="s">
        <v>1299</v>
      </c>
      <c r="G99" s="10" t="s">
        <v>1376</v>
      </c>
      <c r="H99" s="10" t="s">
        <v>108</v>
      </c>
      <c r="I99" s="10" t="s">
        <v>1377</v>
      </c>
      <c r="J99" s="10" t="s">
        <v>254</v>
      </c>
      <c r="K99" s="10" t="s">
        <v>1162</v>
      </c>
      <c r="L99" s="10" t="s">
        <v>1163</v>
      </c>
      <c r="M99" s="10" t="s">
        <v>696</v>
      </c>
      <c r="N99" s="10" t="s">
        <v>1207</v>
      </c>
      <c r="O99" s="10" t="s">
        <v>445</v>
      </c>
      <c r="P99" s="10" t="s">
        <v>446</v>
      </c>
      <c r="Q99" s="10" t="s">
        <v>447</v>
      </c>
      <c r="R99" s="10" t="s">
        <v>448</v>
      </c>
      <c r="S99" s="10" t="s">
        <v>1383</v>
      </c>
      <c r="T99" s="10" t="s">
        <v>1384</v>
      </c>
      <c r="U99" s="10" t="s">
        <v>1385</v>
      </c>
      <c r="V99" s="10" t="s">
        <v>1386</v>
      </c>
      <c r="W99" s="10" t="s">
        <v>1387</v>
      </c>
      <c r="X99" s="10" t="s">
        <v>454</v>
      </c>
      <c r="Y99" s="10" t="s">
        <v>125</v>
      </c>
      <c r="Z99" s="10" t="s">
        <v>126</v>
      </c>
      <c r="AA99" s="49">
        <v>4</v>
      </c>
      <c r="AB99" s="10" t="s">
        <v>5172</v>
      </c>
      <c r="AC99" s="10" t="s">
        <v>1173</v>
      </c>
      <c r="AD99" s="49">
        <v>4</v>
      </c>
      <c r="AE99" s="49">
        <v>4</v>
      </c>
      <c r="AF99" s="49">
        <v>4</v>
      </c>
      <c r="AG99" s="49">
        <v>4</v>
      </c>
      <c r="AH99" s="10" t="s">
        <v>5581</v>
      </c>
      <c r="AI99" s="10"/>
      <c r="AJ99" s="10"/>
      <c r="AK99" s="10"/>
      <c r="AL99" s="10"/>
      <c r="AM99" s="10" t="s">
        <v>5237</v>
      </c>
      <c r="AN99" s="10" t="s">
        <v>5582</v>
      </c>
      <c r="AO99" s="49">
        <v>0</v>
      </c>
      <c r="AP99" s="49">
        <v>0</v>
      </c>
      <c r="AQ99" s="49">
        <v>0</v>
      </c>
      <c r="AR99" s="49">
        <v>0</v>
      </c>
      <c r="AS99" s="49">
        <v>0</v>
      </c>
      <c r="AT99" s="49">
        <v>0</v>
      </c>
      <c r="AU99" s="49">
        <v>0</v>
      </c>
      <c r="AV99" s="49">
        <v>0</v>
      </c>
      <c r="AW99" s="50">
        <v>0</v>
      </c>
      <c r="AX99" s="49">
        <v>0</v>
      </c>
      <c r="AY99" s="49">
        <v>0</v>
      </c>
      <c r="AZ99" s="49">
        <v>0</v>
      </c>
      <c r="BA99" s="49">
        <v>0</v>
      </c>
      <c r="BB99" s="49">
        <v>0</v>
      </c>
      <c r="BC99" s="49">
        <v>0</v>
      </c>
      <c r="BD99" s="49">
        <v>0</v>
      </c>
      <c r="BE99" s="49">
        <v>0</v>
      </c>
      <c r="BF99" s="49">
        <v>0</v>
      </c>
      <c r="BG99" s="49">
        <v>0</v>
      </c>
      <c r="BH99" s="49">
        <v>0</v>
      </c>
      <c r="BI99" s="49">
        <v>0</v>
      </c>
      <c r="BJ99" s="50">
        <v>0</v>
      </c>
      <c r="BK99" s="49">
        <v>0</v>
      </c>
      <c r="BL99" s="49">
        <v>0</v>
      </c>
      <c r="BM99" s="49">
        <v>0</v>
      </c>
      <c r="BN99" s="49">
        <v>0</v>
      </c>
      <c r="BO99" s="49">
        <v>0</v>
      </c>
      <c r="BP99" s="49">
        <v>0</v>
      </c>
      <c r="BQ99" s="49">
        <v>0</v>
      </c>
      <c r="BR99" s="49">
        <v>0</v>
      </c>
      <c r="BS99" s="49">
        <v>0</v>
      </c>
      <c r="BT99" s="49">
        <v>0</v>
      </c>
      <c r="BU99" s="50">
        <v>0</v>
      </c>
      <c r="BV99" s="49">
        <v>0</v>
      </c>
      <c r="BW99" s="50">
        <v>0</v>
      </c>
      <c r="BX99" s="49">
        <v>0</v>
      </c>
      <c r="BY99" s="49">
        <v>0</v>
      </c>
      <c r="BZ99" s="49">
        <v>0</v>
      </c>
      <c r="CA99" s="49">
        <v>0</v>
      </c>
      <c r="CB99" s="49">
        <v>0</v>
      </c>
      <c r="CC99" s="49">
        <v>0</v>
      </c>
      <c r="CD99" s="49">
        <v>0</v>
      </c>
      <c r="CE99" s="49">
        <v>0</v>
      </c>
      <c r="CF99" s="49">
        <v>0</v>
      </c>
      <c r="CG99" s="49">
        <v>0</v>
      </c>
      <c r="CH99" s="50">
        <v>0</v>
      </c>
      <c r="CI99" s="49">
        <v>0</v>
      </c>
      <c r="CJ99" s="50">
        <v>0</v>
      </c>
      <c r="CK99" s="49">
        <v>0</v>
      </c>
      <c r="CL99" s="49">
        <v>0</v>
      </c>
      <c r="CM99" s="49">
        <v>0</v>
      </c>
      <c r="CN99" s="49">
        <v>0</v>
      </c>
      <c r="CO99" s="10"/>
      <c r="CP99" s="51"/>
    </row>
    <row r="100" spans="1:94" ht="70.349999999999994" customHeight="1" x14ac:dyDescent="0.25">
      <c r="A100" s="48" t="s">
        <v>1395</v>
      </c>
      <c r="B100" s="48" t="s">
        <v>1395</v>
      </c>
      <c r="C100" s="10" t="s">
        <v>162</v>
      </c>
      <c r="D100" s="10" t="s">
        <v>104</v>
      </c>
      <c r="E100" s="10" t="s">
        <v>1396</v>
      </c>
      <c r="F100" s="10" t="s">
        <v>1397</v>
      </c>
      <c r="G100" s="10" t="s">
        <v>1398</v>
      </c>
      <c r="H100" s="10" t="s">
        <v>108</v>
      </c>
      <c r="I100" s="10" t="s">
        <v>1160</v>
      </c>
      <c r="J100" s="10" t="s">
        <v>1399</v>
      </c>
      <c r="K100" s="10" t="s">
        <v>1162</v>
      </c>
      <c r="L100" s="10" t="s">
        <v>1163</v>
      </c>
      <c r="M100" s="10" t="s">
        <v>696</v>
      </c>
      <c r="N100" s="10" t="s">
        <v>1207</v>
      </c>
      <c r="O100" s="10" t="s">
        <v>445</v>
      </c>
      <c r="P100" s="10" t="s">
        <v>446</v>
      </c>
      <c r="Q100" s="10" t="s">
        <v>447</v>
      </c>
      <c r="R100" s="10" t="s">
        <v>448</v>
      </c>
      <c r="S100" s="10" t="s">
        <v>1400</v>
      </c>
      <c r="T100" s="10" t="s">
        <v>1401</v>
      </c>
      <c r="U100" s="10" t="s">
        <v>1402</v>
      </c>
      <c r="V100" s="10" t="s">
        <v>1403</v>
      </c>
      <c r="W100" s="10" t="s">
        <v>1404</v>
      </c>
      <c r="X100" s="10" t="s">
        <v>149</v>
      </c>
      <c r="Y100" s="10" t="s">
        <v>125</v>
      </c>
      <c r="Z100" s="10" t="s">
        <v>126</v>
      </c>
      <c r="AA100" s="49">
        <v>8000</v>
      </c>
      <c r="AB100" s="10" t="s">
        <v>127</v>
      </c>
      <c r="AC100" s="10" t="s">
        <v>1173</v>
      </c>
      <c r="AD100" s="49">
        <v>1033</v>
      </c>
      <c r="AE100" s="49">
        <v>2350</v>
      </c>
      <c r="AF100" s="49">
        <v>2350</v>
      </c>
      <c r="AG100" s="49">
        <v>2267</v>
      </c>
      <c r="AH100" s="10" t="s">
        <v>5583</v>
      </c>
      <c r="AI100" s="10" t="s">
        <v>5584</v>
      </c>
      <c r="AJ100" s="10" t="s">
        <v>5585</v>
      </c>
      <c r="AK100" s="10" t="s">
        <v>5586</v>
      </c>
      <c r="AL100" s="10" t="s">
        <v>5587</v>
      </c>
      <c r="AM100" s="10" t="s">
        <v>5205</v>
      </c>
      <c r="AN100" s="10" t="s">
        <v>5588</v>
      </c>
      <c r="AO100" s="49">
        <v>0</v>
      </c>
      <c r="AP100" s="49">
        <v>0</v>
      </c>
      <c r="AQ100" s="49">
        <v>0</v>
      </c>
      <c r="AR100" s="49">
        <v>0</v>
      </c>
      <c r="AS100" s="49">
        <v>0</v>
      </c>
      <c r="AT100" s="49">
        <v>0</v>
      </c>
      <c r="AU100" s="49">
        <v>0</v>
      </c>
      <c r="AV100" s="49">
        <v>423.05759999999998</v>
      </c>
      <c r="AW100" s="50">
        <v>0</v>
      </c>
      <c r="AX100" s="49">
        <v>0</v>
      </c>
      <c r="AY100" s="49">
        <v>0</v>
      </c>
      <c r="AZ100" s="49">
        <v>0</v>
      </c>
      <c r="BA100" s="49">
        <v>423.05759999999998</v>
      </c>
      <c r="BB100" s="49">
        <v>0</v>
      </c>
      <c r="BC100" s="49">
        <v>0</v>
      </c>
      <c r="BD100" s="49">
        <v>0</v>
      </c>
      <c r="BE100" s="49">
        <v>0</v>
      </c>
      <c r="BF100" s="49">
        <v>0</v>
      </c>
      <c r="BG100" s="49">
        <v>0</v>
      </c>
      <c r="BH100" s="49">
        <v>0</v>
      </c>
      <c r="BI100" s="49">
        <v>0</v>
      </c>
      <c r="BJ100" s="50">
        <v>0</v>
      </c>
      <c r="BK100" s="49">
        <v>0</v>
      </c>
      <c r="BL100" s="49">
        <v>0</v>
      </c>
      <c r="BM100" s="49">
        <v>0</v>
      </c>
      <c r="BN100" s="49">
        <v>0</v>
      </c>
      <c r="BO100" s="49">
        <v>0</v>
      </c>
      <c r="BP100" s="49">
        <v>0</v>
      </c>
      <c r="BQ100" s="49">
        <v>0</v>
      </c>
      <c r="BR100" s="49">
        <v>0</v>
      </c>
      <c r="BS100" s="49">
        <v>0</v>
      </c>
      <c r="BT100" s="49">
        <v>0</v>
      </c>
      <c r="BU100" s="50">
        <v>0</v>
      </c>
      <c r="BV100" s="49">
        <v>0</v>
      </c>
      <c r="BW100" s="50">
        <v>0</v>
      </c>
      <c r="BX100" s="49">
        <v>0</v>
      </c>
      <c r="BY100" s="49">
        <v>0</v>
      </c>
      <c r="BZ100" s="49">
        <v>0</v>
      </c>
      <c r="CA100" s="49">
        <v>0</v>
      </c>
      <c r="CB100" s="49">
        <v>0</v>
      </c>
      <c r="CC100" s="49">
        <v>0</v>
      </c>
      <c r="CD100" s="49">
        <v>0</v>
      </c>
      <c r="CE100" s="49">
        <v>0</v>
      </c>
      <c r="CF100" s="49">
        <v>0</v>
      </c>
      <c r="CG100" s="49">
        <v>0</v>
      </c>
      <c r="CH100" s="50">
        <v>0</v>
      </c>
      <c r="CI100" s="49">
        <v>0</v>
      </c>
      <c r="CJ100" s="50">
        <v>0</v>
      </c>
      <c r="CK100" s="49">
        <v>0</v>
      </c>
      <c r="CL100" s="49">
        <v>0</v>
      </c>
      <c r="CM100" s="49">
        <v>0</v>
      </c>
      <c r="CN100" s="49">
        <v>0</v>
      </c>
      <c r="CO100" s="10" t="s">
        <v>1410</v>
      </c>
      <c r="CP100" s="51" t="s">
        <v>1411</v>
      </c>
    </row>
    <row r="101" spans="1:94" ht="70.349999999999994" customHeight="1" x14ac:dyDescent="0.25">
      <c r="A101" s="48" t="s">
        <v>1418</v>
      </c>
      <c r="B101" s="48" t="s">
        <v>1418</v>
      </c>
      <c r="C101" s="10" t="s">
        <v>1041</v>
      </c>
      <c r="D101" s="10" t="s">
        <v>104</v>
      </c>
      <c r="E101" s="10" t="s">
        <v>1419</v>
      </c>
      <c r="F101" s="10" t="s">
        <v>196</v>
      </c>
      <c r="G101" s="10" t="s">
        <v>126</v>
      </c>
      <c r="H101" s="10" t="s">
        <v>108</v>
      </c>
      <c r="I101" s="10" t="s">
        <v>1366</v>
      </c>
      <c r="J101" s="10" t="s">
        <v>1420</v>
      </c>
      <c r="K101" s="10" t="s">
        <v>1162</v>
      </c>
      <c r="L101" s="10" t="s">
        <v>1163</v>
      </c>
      <c r="M101" s="10" t="s">
        <v>696</v>
      </c>
      <c r="N101" s="10" t="s">
        <v>1207</v>
      </c>
      <c r="O101" s="10" t="s">
        <v>445</v>
      </c>
      <c r="P101" s="10" t="s">
        <v>446</v>
      </c>
      <c r="Q101" s="10" t="s">
        <v>447</v>
      </c>
      <c r="R101" s="10" t="s">
        <v>448</v>
      </c>
      <c r="S101" s="10" t="s">
        <v>1421</v>
      </c>
      <c r="T101" s="10" t="s">
        <v>1422</v>
      </c>
      <c r="U101" s="10" t="s">
        <v>1423</v>
      </c>
      <c r="V101" s="10" t="s">
        <v>1424</v>
      </c>
      <c r="W101" s="10" t="s">
        <v>1425</v>
      </c>
      <c r="X101" s="10" t="s">
        <v>149</v>
      </c>
      <c r="Y101" s="10" t="s">
        <v>125</v>
      </c>
      <c r="Z101" s="10" t="s">
        <v>126</v>
      </c>
      <c r="AA101" s="49">
        <v>2000</v>
      </c>
      <c r="AB101" s="10" t="s">
        <v>127</v>
      </c>
      <c r="AC101" s="10" t="s">
        <v>1173</v>
      </c>
      <c r="AD101" s="49">
        <v>0</v>
      </c>
      <c r="AE101" s="49">
        <v>0</v>
      </c>
      <c r="AF101" s="49">
        <v>0</v>
      </c>
      <c r="AG101" s="49">
        <v>2000</v>
      </c>
      <c r="AH101" s="10"/>
      <c r="AI101" s="10"/>
      <c r="AJ101" s="10"/>
      <c r="AK101" s="10"/>
      <c r="AL101" s="10"/>
      <c r="AM101" s="10" t="s">
        <v>5205</v>
      </c>
      <c r="AN101" s="10"/>
      <c r="AO101" s="49">
        <v>0</v>
      </c>
      <c r="AP101" s="49">
        <v>0</v>
      </c>
      <c r="AQ101" s="49">
        <v>0</v>
      </c>
      <c r="AR101" s="49">
        <v>0</v>
      </c>
      <c r="AS101" s="49">
        <v>0</v>
      </c>
      <c r="AT101" s="49">
        <v>0</v>
      </c>
      <c r="AU101" s="49">
        <v>0</v>
      </c>
      <c r="AV101" s="49">
        <v>1092.4313979999999</v>
      </c>
      <c r="AW101" s="50">
        <v>0</v>
      </c>
      <c r="AX101" s="49">
        <v>0</v>
      </c>
      <c r="AY101" s="49">
        <v>0</v>
      </c>
      <c r="AZ101" s="49">
        <v>0</v>
      </c>
      <c r="BA101" s="49">
        <v>1092.4313979999999</v>
      </c>
      <c r="BB101" s="49">
        <v>0</v>
      </c>
      <c r="BC101" s="49">
        <v>0</v>
      </c>
      <c r="BD101" s="49">
        <v>0</v>
      </c>
      <c r="BE101" s="49">
        <v>0</v>
      </c>
      <c r="BF101" s="49">
        <v>0</v>
      </c>
      <c r="BG101" s="49">
        <v>0</v>
      </c>
      <c r="BH101" s="49">
        <v>0</v>
      </c>
      <c r="BI101" s="49">
        <v>0</v>
      </c>
      <c r="BJ101" s="50">
        <v>0</v>
      </c>
      <c r="BK101" s="49">
        <v>0</v>
      </c>
      <c r="BL101" s="49">
        <v>0</v>
      </c>
      <c r="BM101" s="49">
        <v>0</v>
      </c>
      <c r="BN101" s="49">
        <v>0</v>
      </c>
      <c r="BO101" s="49">
        <v>0</v>
      </c>
      <c r="BP101" s="49">
        <v>0</v>
      </c>
      <c r="BQ101" s="49">
        <v>0</v>
      </c>
      <c r="BR101" s="49">
        <v>0</v>
      </c>
      <c r="BS101" s="49">
        <v>0</v>
      </c>
      <c r="BT101" s="49">
        <v>0</v>
      </c>
      <c r="BU101" s="50">
        <v>0</v>
      </c>
      <c r="BV101" s="49">
        <v>0</v>
      </c>
      <c r="BW101" s="50">
        <v>0</v>
      </c>
      <c r="BX101" s="49">
        <v>0</v>
      </c>
      <c r="BY101" s="49">
        <v>0</v>
      </c>
      <c r="BZ101" s="49">
        <v>0</v>
      </c>
      <c r="CA101" s="49">
        <v>0</v>
      </c>
      <c r="CB101" s="49">
        <v>0</v>
      </c>
      <c r="CC101" s="49">
        <v>0</v>
      </c>
      <c r="CD101" s="49">
        <v>0</v>
      </c>
      <c r="CE101" s="49">
        <v>0</v>
      </c>
      <c r="CF101" s="49">
        <v>0</v>
      </c>
      <c r="CG101" s="49">
        <v>0</v>
      </c>
      <c r="CH101" s="50">
        <v>0</v>
      </c>
      <c r="CI101" s="49">
        <v>0</v>
      </c>
      <c r="CJ101" s="50">
        <v>0</v>
      </c>
      <c r="CK101" s="49">
        <v>0</v>
      </c>
      <c r="CL101" s="49">
        <v>0</v>
      </c>
      <c r="CM101" s="49">
        <v>0</v>
      </c>
      <c r="CN101" s="49">
        <v>0</v>
      </c>
      <c r="CO101" s="10" t="s">
        <v>1426</v>
      </c>
      <c r="CP101" s="51" t="s">
        <v>1427</v>
      </c>
    </row>
    <row r="102" spans="1:94" ht="70.349999999999994" customHeight="1" x14ac:dyDescent="0.25">
      <c r="A102" s="48" t="s">
        <v>1433</v>
      </c>
      <c r="B102" s="48" t="s">
        <v>1433</v>
      </c>
      <c r="C102" s="10" t="s">
        <v>1434</v>
      </c>
      <c r="D102" s="10" t="s">
        <v>104</v>
      </c>
      <c r="E102" s="10" t="s">
        <v>1328</v>
      </c>
      <c r="F102" s="10" t="s">
        <v>1329</v>
      </c>
      <c r="G102" s="10" t="s">
        <v>1330</v>
      </c>
      <c r="H102" s="10" t="s">
        <v>552</v>
      </c>
      <c r="I102" s="10" t="s">
        <v>1160</v>
      </c>
      <c r="J102" s="10" t="s">
        <v>1435</v>
      </c>
      <c r="K102" s="10" t="s">
        <v>1162</v>
      </c>
      <c r="L102" s="10" t="s">
        <v>1163</v>
      </c>
      <c r="M102" s="10" t="s">
        <v>696</v>
      </c>
      <c r="N102" s="10" t="s">
        <v>1207</v>
      </c>
      <c r="O102" s="10" t="s">
        <v>445</v>
      </c>
      <c r="P102" s="10" t="s">
        <v>446</v>
      </c>
      <c r="Q102" s="10" t="s">
        <v>447</v>
      </c>
      <c r="R102" s="10" t="s">
        <v>448</v>
      </c>
      <c r="S102" s="10" t="s">
        <v>1436</v>
      </c>
      <c r="T102" s="10" t="s">
        <v>1437</v>
      </c>
      <c r="U102" s="10" t="s">
        <v>1438</v>
      </c>
      <c r="V102" s="10" t="s">
        <v>1439</v>
      </c>
      <c r="W102" s="10" t="s">
        <v>1440</v>
      </c>
      <c r="X102" s="10" t="s">
        <v>454</v>
      </c>
      <c r="Y102" s="10" t="s">
        <v>125</v>
      </c>
      <c r="Z102" s="10" t="s">
        <v>126</v>
      </c>
      <c r="AA102" s="49">
        <v>4</v>
      </c>
      <c r="AB102" s="10" t="s">
        <v>5172</v>
      </c>
      <c r="AC102" s="10" t="s">
        <v>1173</v>
      </c>
      <c r="AD102" s="49">
        <v>4</v>
      </c>
      <c r="AE102" s="49">
        <v>4</v>
      </c>
      <c r="AF102" s="49">
        <v>4</v>
      </c>
      <c r="AG102" s="49">
        <v>4</v>
      </c>
      <c r="AH102" s="10" t="s">
        <v>5589</v>
      </c>
      <c r="AI102" s="10"/>
      <c r="AJ102" s="10"/>
      <c r="AK102" s="10"/>
      <c r="AL102" s="10"/>
      <c r="AM102" s="10" t="s">
        <v>5205</v>
      </c>
      <c r="AN102" s="10" t="s">
        <v>5590</v>
      </c>
      <c r="AO102" s="49">
        <v>0</v>
      </c>
      <c r="AP102" s="49">
        <v>0</v>
      </c>
      <c r="AQ102" s="49">
        <v>0</v>
      </c>
      <c r="AR102" s="49">
        <v>0</v>
      </c>
      <c r="AS102" s="49">
        <v>50</v>
      </c>
      <c r="AT102" s="49">
        <v>0</v>
      </c>
      <c r="AU102" s="49">
        <v>0</v>
      </c>
      <c r="AV102" s="49">
        <v>0</v>
      </c>
      <c r="AW102" s="50">
        <v>0</v>
      </c>
      <c r="AX102" s="49">
        <v>0</v>
      </c>
      <c r="AY102" s="49">
        <v>0</v>
      </c>
      <c r="AZ102" s="49">
        <v>0</v>
      </c>
      <c r="BA102" s="49">
        <v>50</v>
      </c>
      <c r="BB102" s="49">
        <v>0</v>
      </c>
      <c r="BC102" s="49">
        <v>0</v>
      </c>
      <c r="BD102" s="49">
        <v>0</v>
      </c>
      <c r="BE102" s="49">
        <v>0</v>
      </c>
      <c r="BF102" s="49">
        <v>51.5</v>
      </c>
      <c r="BG102" s="49">
        <v>0</v>
      </c>
      <c r="BH102" s="49">
        <v>0</v>
      </c>
      <c r="BI102" s="49">
        <v>0</v>
      </c>
      <c r="BJ102" s="50">
        <v>0</v>
      </c>
      <c r="BK102" s="49">
        <v>0</v>
      </c>
      <c r="BL102" s="49">
        <v>0</v>
      </c>
      <c r="BM102" s="49">
        <v>0</v>
      </c>
      <c r="BN102" s="49">
        <v>51.5</v>
      </c>
      <c r="BO102" s="49">
        <v>0</v>
      </c>
      <c r="BP102" s="49">
        <v>0</v>
      </c>
      <c r="BQ102" s="49">
        <v>0</v>
      </c>
      <c r="BR102" s="49">
        <v>0</v>
      </c>
      <c r="BS102" s="49">
        <v>53.045000000000002</v>
      </c>
      <c r="BT102" s="49">
        <v>0</v>
      </c>
      <c r="BU102" s="50">
        <v>0</v>
      </c>
      <c r="BV102" s="49">
        <v>0</v>
      </c>
      <c r="BW102" s="50">
        <v>0</v>
      </c>
      <c r="BX102" s="49">
        <v>0</v>
      </c>
      <c r="BY102" s="49">
        <v>0</v>
      </c>
      <c r="BZ102" s="49">
        <v>0</v>
      </c>
      <c r="CA102" s="49">
        <v>53.045000000000002</v>
      </c>
      <c r="CB102" s="49">
        <v>0</v>
      </c>
      <c r="CC102" s="49">
        <v>0</v>
      </c>
      <c r="CD102" s="49">
        <v>0</v>
      </c>
      <c r="CE102" s="49">
        <v>0</v>
      </c>
      <c r="CF102" s="49">
        <v>54.63635</v>
      </c>
      <c r="CG102" s="49">
        <v>0</v>
      </c>
      <c r="CH102" s="50">
        <v>0</v>
      </c>
      <c r="CI102" s="49">
        <v>0</v>
      </c>
      <c r="CJ102" s="50">
        <v>0</v>
      </c>
      <c r="CK102" s="49">
        <v>0</v>
      </c>
      <c r="CL102" s="49">
        <v>0</v>
      </c>
      <c r="CM102" s="49">
        <v>0</v>
      </c>
      <c r="CN102" s="49">
        <v>54.63635</v>
      </c>
      <c r="CO102" s="10"/>
      <c r="CP102" s="51" t="s">
        <v>1442</v>
      </c>
    </row>
    <row r="103" spans="1:94" ht="70.349999999999994" customHeight="1" x14ac:dyDescent="0.25">
      <c r="A103" s="48" t="s">
        <v>1443</v>
      </c>
      <c r="B103" s="48" t="s">
        <v>1443</v>
      </c>
      <c r="C103" s="10" t="s">
        <v>465</v>
      </c>
      <c r="D103" s="10" t="s">
        <v>104</v>
      </c>
      <c r="E103" s="10" t="s">
        <v>1201</v>
      </c>
      <c r="F103" s="10" t="s">
        <v>1202</v>
      </c>
      <c r="G103" s="10" t="s">
        <v>1203</v>
      </c>
      <c r="H103" s="10" t="s">
        <v>1204</v>
      </c>
      <c r="I103" s="10" t="s">
        <v>1205</v>
      </c>
      <c r="J103" s="10" t="s">
        <v>1206</v>
      </c>
      <c r="K103" s="10" t="s">
        <v>1162</v>
      </c>
      <c r="L103" s="10" t="s">
        <v>1163</v>
      </c>
      <c r="M103" s="10" t="s">
        <v>696</v>
      </c>
      <c r="N103" s="10" t="s">
        <v>1207</v>
      </c>
      <c r="O103" s="10" t="s">
        <v>445</v>
      </c>
      <c r="P103" s="10" t="s">
        <v>446</v>
      </c>
      <c r="Q103" s="10" t="s">
        <v>447</v>
      </c>
      <c r="R103" s="10" t="s">
        <v>448</v>
      </c>
      <c r="S103" s="10" t="s">
        <v>1444</v>
      </c>
      <c r="T103" s="10" t="s">
        <v>1445</v>
      </c>
      <c r="U103" s="10" t="s">
        <v>1446</v>
      </c>
      <c r="V103" s="10" t="s">
        <v>1447</v>
      </c>
      <c r="W103" s="10" t="s">
        <v>1448</v>
      </c>
      <c r="X103" s="10" t="s">
        <v>1449</v>
      </c>
      <c r="Y103" s="10" t="s">
        <v>125</v>
      </c>
      <c r="Z103" s="10" t="s">
        <v>126</v>
      </c>
      <c r="AA103" s="49">
        <v>1</v>
      </c>
      <c r="AB103" s="10" t="s">
        <v>127</v>
      </c>
      <c r="AC103" s="10" t="s">
        <v>1173</v>
      </c>
      <c r="AD103" s="49">
        <v>0</v>
      </c>
      <c r="AE103" s="49">
        <v>0</v>
      </c>
      <c r="AF103" s="49">
        <v>0</v>
      </c>
      <c r="AG103" s="49">
        <v>1</v>
      </c>
      <c r="AH103" s="10"/>
      <c r="AI103" s="10"/>
      <c r="AJ103" s="10"/>
      <c r="AK103" s="10"/>
      <c r="AL103" s="10" t="s">
        <v>5591</v>
      </c>
      <c r="AM103" s="10" t="s">
        <v>5426</v>
      </c>
      <c r="AN103" s="10" t="s">
        <v>5592</v>
      </c>
      <c r="AO103" s="49">
        <v>0</v>
      </c>
      <c r="AP103" s="49">
        <v>0</v>
      </c>
      <c r="AQ103" s="49">
        <v>0</v>
      </c>
      <c r="AR103" s="49">
        <v>0</v>
      </c>
      <c r="AS103" s="49">
        <v>0</v>
      </c>
      <c r="AT103" s="49">
        <v>0</v>
      </c>
      <c r="AU103" s="49">
        <v>0</v>
      </c>
      <c r="AV103" s="49">
        <v>0</v>
      </c>
      <c r="AW103" s="50">
        <v>0</v>
      </c>
      <c r="AX103" s="49">
        <v>7479.0609254999999</v>
      </c>
      <c r="AY103" s="49">
        <v>0</v>
      </c>
      <c r="AZ103" s="49">
        <v>0</v>
      </c>
      <c r="BA103" s="49">
        <v>7479.0609254999999</v>
      </c>
      <c r="BB103" s="49">
        <v>0</v>
      </c>
      <c r="BC103" s="49">
        <v>0</v>
      </c>
      <c r="BD103" s="49">
        <v>0</v>
      </c>
      <c r="BE103" s="49">
        <v>0</v>
      </c>
      <c r="BF103" s="49">
        <v>0</v>
      </c>
      <c r="BG103" s="49">
        <v>0</v>
      </c>
      <c r="BH103" s="49">
        <v>0</v>
      </c>
      <c r="BI103" s="49">
        <v>0</v>
      </c>
      <c r="BJ103" s="50">
        <v>0</v>
      </c>
      <c r="BK103" s="49">
        <v>17451.142159499999</v>
      </c>
      <c r="BL103" s="49">
        <v>0</v>
      </c>
      <c r="BM103" s="49">
        <v>0</v>
      </c>
      <c r="BN103" s="49">
        <v>17451.142159499999</v>
      </c>
      <c r="BO103" s="49">
        <v>0</v>
      </c>
      <c r="BP103" s="49">
        <v>0</v>
      </c>
      <c r="BQ103" s="49">
        <v>0</v>
      </c>
      <c r="BR103" s="49">
        <v>0</v>
      </c>
      <c r="BS103" s="49">
        <v>0</v>
      </c>
      <c r="BT103" s="49">
        <v>0</v>
      </c>
      <c r="BU103" s="50">
        <v>0</v>
      </c>
      <c r="BV103" s="49">
        <v>0</v>
      </c>
      <c r="BW103" s="50">
        <v>0</v>
      </c>
      <c r="BX103" s="49">
        <v>0</v>
      </c>
      <c r="BY103" s="49">
        <v>0</v>
      </c>
      <c r="BZ103" s="49">
        <v>0</v>
      </c>
      <c r="CA103" s="49">
        <v>0</v>
      </c>
      <c r="CB103" s="49">
        <v>0</v>
      </c>
      <c r="CC103" s="49">
        <v>0</v>
      </c>
      <c r="CD103" s="49">
        <v>0</v>
      </c>
      <c r="CE103" s="49">
        <v>0</v>
      </c>
      <c r="CF103" s="49">
        <v>0</v>
      </c>
      <c r="CG103" s="49">
        <v>0</v>
      </c>
      <c r="CH103" s="50">
        <v>0</v>
      </c>
      <c r="CI103" s="49">
        <v>0</v>
      </c>
      <c r="CJ103" s="50">
        <v>0</v>
      </c>
      <c r="CK103" s="49">
        <v>0</v>
      </c>
      <c r="CL103" s="49">
        <v>0</v>
      </c>
      <c r="CM103" s="49">
        <v>0</v>
      </c>
      <c r="CN103" s="49">
        <v>0</v>
      </c>
      <c r="CO103" s="10" t="s">
        <v>1451</v>
      </c>
      <c r="CP103" s="51" t="s">
        <v>1452</v>
      </c>
    </row>
    <row r="104" spans="1:94" ht="70.349999999999994" customHeight="1" x14ac:dyDescent="0.25">
      <c r="A104" s="48" t="s">
        <v>5593</v>
      </c>
      <c r="B104" s="48" t="s">
        <v>5594</v>
      </c>
      <c r="C104" s="10" t="s">
        <v>5595</v>
      </c>
      <c r="D104" s="10" t="s">
        <v>104</v>
      </c>
      <c r="E104" s="10" t="s">
        <v>5596</v>
      </c>
      <c r="F104" s="10" t="s">
        <v>5597</v>
      </c>
      <c r="G104" s="10" t="s">
        <v>5598</v>
      </c>
      <c r="H104" s="10" t="s">
        <v>5516</v>
      </c>
      <c r="I104" s="10" t="s">
        <v>5599</v>
      </c>
      <c r="J104" s="10" t="s">
        <v>5600</v>
      </c>
      <c r="K104" s="10" t="s">
        <v>5601</v>
      </c>
      <c r="L104" s="10" t="s">
        <v>1163</v>
      </c>
      <c r="M104" s="10" t="s">
        <v>696</v>
      </c>
      <c r="N104" s="10" t="s">
        <v>1207</v>
      </c>
      <c r="O104" s="10" t="s">
        <v>445</v>
      </c>
      <c r="P104" s="10" t="s">
        <v>446</v>
      </c>
      <c r="Q104" s="10" t="s">
        <v>447</v>
      </c>
      <c r="R104" s="10" t="s">
        <v>448</v>
      </c>
      <c r="S104" s="10" t="s">
        <v>1460</v>
      </c>
      <c r="T104" s="10" t="s">
        <v>1461</v>
      </c>
      <c r="U104" s="10" t="s">
        <v>1462</v>
      </c>
      <c r="V104" s="10" t="s">
        <v>1463</v>
      </c>
      <c r="W104" s="10" t="s">
        <v>1464</v>
      </c>
      <c r="X104" s="10" t="s">
        <v>454</v>
      </c>
      <c r="Y104" s="10" t="s">
        <v>125</v>
      </c>
      <c r="Z104" s="10" t="s">
        <v>126</v>
      </c>
      <c r="AA104" s="49">
        <v>8</v>
      </c>
      <c r="AB104" s="10" t="s">
        <v>5172</v>
      </c>
      <c r="AC104" s="10" t="s">
        <v>1173</v>
      </c>
      <c r="AD104" s="49">
        <v>8</v>
      </c>
      <c r="AE104" s="49">
        <v>8</v>
      </c>
      <c r="AF104" s="49">
        <v>8</v>
      </c>
      <c r="AG104" s="49">
        <v>8</v>
      </c>
      <c r="AH104" s="10" t="s">
        <v>5602</v>
      </c>
      <c r="AI104" s="10" t="s">
        <v>5603</v>
      </c>
      <c r="AJ104" s="10" t="s">
        <v>5604</v>
      </c>
      <c r="AK104" s="10" t="s">
        <v>5605</v>
      </c>
      <c r="AL104" s="10" t="s">
        <v>5606</v>
      </c>
      <c r="AM104" s="10" t="s">
        <v>5237</v>
      </c>
      <c r="AN104" s="10" t="s">
        <v>5607</v>
      </c>
      <c r="AO104" s="49">
        <v>0</v>
      </c>
      <c r="AP104" s="49">
        <v>0</v>
      </c>
      <c r="AQ104" s="49">
        <v>0</v>
      </c>
      <c r="AR104" s="49">
        <v>0</v>
      </c>
      <c r="AS104" s="49">
        <v>0</v>
      </c>
      <c r="AT104" s="49">
        <v>0</v>
      </c>
      <c r="AU104" s="49">
        <v>0</v>
      </c>
      <c r="AV104" s="49">
        <v>0</v>
      </c>
      <c r="AW104" s="50">
        <v>0</v>
      </c>
      <c r="AX104" s="49">
        <v>0</v>
      </c>
      <c r="AY104" s="49">
        <v>0</v>
      </c>
      <c r="AZ104" s="49">
        <v>0</v>
      </c>
      <c r="BA104" s="49">
        <v>0</v>
      </c>
      <c r="BB104" s="49">
        <v>0</v>
      </c>
      <c r="BC104" s="49">
        <v>0</v>
      </c>
      <c r="BD104" s="49">
        <v>0</v>
      </c>
      <c r="BE104" s="49">
        <v>0</v>
      </c>
      <c r="BF104" s="49">
        <v>0</v>
      </c>
      <c r="BG104" s="49">
        <v>0</v>
      </c>
      <c r="BH104" s="49">
        <v>0</v>
      </c>
      <c r="BI104" s="49">
        <v>0</v>
      </c>
      <c r="BJ104" s="50">
        <v>0</v>
      </c>
      <c r="BK104" s="49">
        <v>0</v>
      </c>
      <c r="BL104" s="49">
        <v>0</v>
      </c>
      <c r="BM104" s="49">
        <v>0</v>
      </c>
      <c r="BN104" s="49">
        <v>0</v>
      </c>
      <c r="BO104" s="49">
        <v>0</v>
      </c>
      <c r="BP104" s="49">
        <v>0</v>
      </c>
      <c r="BQ104" s="49">
        <v>0</v>
      </c>
      <c r="BR104" s="49">
        <v>0</v>
      </c>
      <c r="BS104" s="49">
        <v>0</v>
      </c>
      <c r="BT104" s="49">
        <v>0</v>
      </c>
      <c r="BU104" s="50">
        <v>0</v>
      </c>
      <c r="BV104" s="49">
        <v>0</v>
      </c>
      <c r="BW104" s="50">
        <v>0</v>
      </c>
      <c r="BX104" s="49">
        <v>0</v>
      </c>
      <c r="BY104" s="49">
        <v>0</v>
      </c>
      <c r="BZ104" s="49">
        <v>0</v>
      </c>
      <c r="CA104" s="49">
        <v>0</v>
      </c>
      <c r="CB104" s="49">
        <v>0</v>
      </c>
      <c r="CC104" s="49">
        <v>0</v>
      </c>
      <c r="CD104" s="49">
        <v>0</v>
      </c>
      <c r="CE104" s="49">
        <v>0</v>
      </c>
      <c r="CF104" s="49">
        <v>0</v>
      </c>
      <c r="CG104" s="49">
        <v>0</v>
      </c>
      <c r="CH104" s="50">
        <v>0</v>
      </c>
      <c r="CI104" s="49">
        <v>0</v>
      </c>
      <c r="CJ104" s="50">
        <v>0</v>
      </c>
      <c r="CK104" s="49">
        <v>0</v>
      </c>
      <c r="CL104" s="49">
        <v>0</v>
      </c>
      <c r="CM104" s="49">
        <v>0</v>
      </c>
      <c r="CN104" s="49">
        <v>0</v>
      </c>
      <c r="CO104" s="10" t="s">
        <v>5608</v>
      </c>
      <c r="CP104" s="51"/>
    </row>
    <row r="105" spans="1:94" ht="70.349999999999994" customHeight="1" x14ac:dyDescent="0.25">
      <c r="A105" s="48" t="s">
        <v>1482</v>
      </c>
      <c r="B105" s="48" t="s">
        <v>1482</v>
      </c>
      <c r="C105" s="10" t="s">
        <v>113</v>
      </c>
      <c r="D105" s="10" t="s">
        <v>104</v>
      </c>
      <c r="E105" s="10" t="s">
        <v>1201</v>
      </c>
      <c r="F105" s="10" t="s">
        <v>1202</v>
      </c>
      <c r="G105" s="10" t="s">
        <v>1203</v>
      </c>
      <c r="H105" s="10" t="s">
        <v>1204</v>
      </c>
      <c r="I105" s="10" t="s">
        <v>1205</v>
      </c>
      <c r="J105" s="10" t="s">
        <v>1206</v>
      </c>
      <c r="K105" s="10" t="s">
        <v>1162</v>
      </c>
      <c r="L105" s="10" t="s">
        <v>1163</v>
      </c>
      <c r="M105" s="10" t="s">
        <v>709</v>
      </c>
      <c r="N105" s="10" t="s">
        <v>1483</v>
      </c>
      <c r="O105" s="10" t="s">
        <v>445</v>
      </c>
      <c r="P105" s="10" t="s">
        <v>446</v>
      </c>
      <c r="Q105" s="10" t="s">
        <v>1484</v>
      </c>
      <c r="R105" s="10" t="s">
        <v>1485</v>
      </c>
      <c r="S105" s="10" t="s">
        <v>241</v>
      </c>
      <c r="T105" s="10" t="s">
        <v>1486</v>
      </c>
      <c r="U105" s="10" t="s">
        <v>1487</v>
      </c>
      <c r="V105" s="10" t="s">
        <v>1488</v>
      </c>
      <c r="W105" s="10" t="s">
        <v>1489</v>
      </c>
      <c r="X105" s="10" t="s">
        <v>1490</v>
      </c>
      <c r="Y105" s="10" t="s">
        <v>247</v>
      </c>
      <c r="Z105" s="10" t="s">
        <v>126</v>
      </c>
      <c r="AA105" s="49">
        <v>1</v>
      </c>
      <c r="AB105" s="10" t="s">
        <v>127</v>
      </c>
      <c r="AC105" s="10" t="s">
        <v>1173</v>
      </c>
      <c r="AD105" s="49">
        <v>0</v>
      </c>
      <c r="AE105" s="49">
        <v>0</v>
      </c>
      <c r="AF105" s="49">
        <v>1</v>
      </c>
      <c r="AG105" s="49">
        <v>0</v>
      </c>
      <c r="AH105" s="10"/>
      <c r="AI105" s="10"/>
      <c r="AJ105" s="10"/>
      <c r="AK105" s="10" t="s">
        <v>5609</v>
      </c>
      <c r="AL105" s="10"/>
      <c r="AM105" s="10" t="s">
        <v>5205</v>
      </c>
      <c r="AN105" s="10"/>
      <c r="AO105" s="49">
        <v>0</v>
      </c>
      <c r="AP105" s="49">
        <v>0</v>
      </c>
      <c r="AQ105" s="49">
        <v>0</v>
      </c>
      <c r="AR105" s="49">
        <v>0</v>
      </c>
      <c r="AS105" s="49">
        <v>0</v>
      </c>
      <c r="AT105" s="49">
        <v>0</v>
      </c>
      <c r="AU105" s="49">
        <v>0</v>
      </c>
      <c r="AV105" s="49">
        <v>0</v>
      </c>
      <c r="AW105" s="50">
        <v>0</v>
      </c>
      <c r="AX105" s="49">
        <v>0</v>
      </c>
      <c r="AY105" s="49">
        <v>0</v>
      </c>
      <c r="AZ105" s="49">
        <v>0</v>
      </c>
      <c r="BA105" s="49">
        <v>0</v>
      </c>
      <c r="BB105" s="49">
        <v>0</v>
      </c>
      <c r="BC105" s="49">
        <v>972.00000000000011</v>
      </c>
      <c r="BD105" s="49">
        <v>972.00000000000011</v>
      </c>
      <c r="BE105" s="49">
        <v>0</v>
      </c>
      <c r="BF105" s="49">
        <v>0</v>
      </c>
      <c r="BG105" s="49">
        <v>0</v>
      </c>
      <c r="BH105" s="49">
        <v>0</v>
      </c>
      <c r="BI105" s="49">
        <v>0</v>
      </c>
      <c r="BJ105" s="50">
        <v>0</v>
      </c>
      <c r="BK105" s="49">
        <v>0</v>
      </c>
      <c r="BL105" s="49">
        <v>0</v>
      </c>
      <c r="BM105" s="49">
        <v>0</v>
      </c>
      <c r="BN105" s="49">
        <v>972.00000000000011</v>
      </c>
      <c r="BO105" s="49">
        <v>0</v>
      </c>
      <c r="BP105" s="49">
        <v>1040.04</v>
      </c>
      <c r="BQ105" s="49">
        <v>1040.04</v>
      </c>
      <c r="BR105" s="49">
        <v>0</v>
      </c>
      <c r="BS105" s="49">
        <v>0</v>
      </c>
      <c r="BT105" s="49">
        <v>0</v>
      </c>
      <c r="BU105" s="50">
        <v>0</v>
      </c>
      <c r="BV105" s="49">
        <v>0</v>
      </c>
      <c r="BW105" s="50">
        <v>0</v>
      </c>
      <c r="BX105" s="49">
        <v>0</v>
      </c>
      <c r="BY105" s="49">
        <v>0</v>
      </c>
      <c r="BZ105" s="49">
        <v>0</v>
      </c>
      <c r="CA105" s="49">
        <v>1040.04</v>
      </c>
      <c r="CB105" s="49">
        <v>0</v>
      </c>
      <c r="CC105" s="49">
        <v>1112.8427999999999</v>
      </c>
      <c r="CD105" s="49">
        <v>1112.8427999999999</v>
      </c>
      <c r="CE105" s="49">
        <v>0</v>
      </c>
      <c r="CF105" s="49">
        <v>0</v>
      </c>
      <c r="CG105" s="49">
        <v>0</v>
      </c>
      <c r="CH105" s="50">
        <v>0</v>
      </c>
      <c r="CI105" s="49">
        <v>0</v>
      </c>
      <c r="CJ105" s="50">
        <v>0</v>
      </c>
      <c r="CK105" s="49">
        <v>0</v>
      </c>
      <c r="CL105" s="49">
        <v>0</v>
      </c>
      <c r="CM105" s="49">
        <v>0</v>
      </c>
      <c r="CN105" s="49">
        <v>1112.8427999999999</v>
      </c>
      <c r="CO105" s="10" t="s">
        <v>1492</v>
      </c>
      <c r="CP105" s="51" t="s">
        <v>1493</v>
      </c>
    </row>
    <row r="106" spans="1:94" ht="70.349999999999994" customHeight="1" x14ac:dyDescent="0.25">
      <c r="A106" s="48" t="s">
        <v>1494</v>
      </c>
      <c r="B106" s="48" t="s">
        <v>1494</v>
      </c>
      <c r="C106" s="10" t="s">
        <v>103</v>
      </c>
      <c r="D106" s="10" t="s">
        <v>104</v>
      </c>
      <c r="E106" s="10" t="s">
        <v>1495</v>
      </c>
      <c r="F106" s="10" t="s">
        <v>1496</v>
      </c>
      <c r="G106" s="10" t="s">
        <v>1203</v>
      </c>
      <c r="H106" s="10" t="s">
        <v>1204</v>
      </c>
      <c r="I106" s="10" t="s">
        <v>1205</v>
      </c>
      <c r="J106" s="10" t="s">
        <v>1497</v>
      </c>
      <c r="K106" s="10" t="s">
        <v>1162</v>
      </c>
      <c r="L106" s="10" t="s">
        <v>1163</v>
      </c>
      <c r="M106" s="10" t="s">
        <v>709</v>
      </c>
      <c r="N106" s="10" t="s">
        <v>1483</v>
      </c>
      <c r="O106" s="10" t="s">
        <v>445</v>
      </c>
      <c r="P106" s="10" t="s">
        <v>446</v>
      </c>
      <c r="Q106" s="10" t="s">
        <v>1484</v>
      </c>
      <c r="R106" s="10" t="s">
        <v>1485</v>
      </c>
      <c r="S106" s="10" t="s">
        <v>1498</v>
      </c>
      <c r="T106" s="10" t="s">
        <v>1499</v>
      </c>
      <c r="U106" s="10" t="s">
        <v>1500</v>
      </c>
      <c r="V106" s="10" t="s">
        <v>1501</v>
      </c>
      <c r="W106" s="10" t="s">
        <v>1502</v>
      </c>
      <c r="X106" s="10" t="s">
        <v>149</v>
      </c>
      <c r="Y106" s="10" t="s">
        <v>125</v>
      </c>
      <c r="Z106" s="10" t="s">
        <v>126</v>
      </c>
      <c r="AA106" s="49">
        <v>793760</v>
      </c>
      <c r="AB106" s="10" t="s">
        <v>127</v>
      </c>
      <c r="AC106" s="10" t="s">
        <v>1173</v>
      </c>
      <c r="AD106" s="49">
        <v>0</v>
      </c>
      <c r="AE106" s="49">
        <v>0</v>
      </c>
      <c r="AF106" s="49">
        <v>0</v>
      </c>
      <c r="AG106" s="49">
        <v>793760</v>
      </c>
      <c r="AH106" s="10"/>
      <c r="AI106" s="10"/>
      <c r="AJ106" s="10"/>
      <c r="AK106" s="10"/>
      <c r="AL106" s="10"/>
      <c r="AM106" s="10" t="s">
        <v>5205</v>
      </c>
      <c r="AN106" s="10"/>
      <c r="AO106" s="49">
        <v>0</v>
      </c>
      <c r="AP106" s="49">
        <v>0</v>
      </c>
      <c r="AQ106" s="49">
        <v>0</v>
      </c>
      <c r="AR106" s="49">
        <v>0</v>
      </c>
      <c r="AS106" s="49">
        <v>0</v>
      </c>
      <c r="AT106" s="49">
        <v>0</v>
      </c>
      <c r="AU106" s="49">
        <v>0</v>
      </c>
      <c r="AV106" s="49">
        <v>400</v>
      </c>
      <c r="AW106" s="50">
        <v>0</v>
      </c>
      <c r="AX106" s="49">
        <v>0</v>
      </c>
      <c r="AY106" s="49">
        <v>89.441839999999999</v>
      </c>
      <c r="AZ106" s="49">
        <v>89.441839999999999</v>
      </c>
      <c r="BA106" s="49">
        <v>489.44184000000001</v>
      </c>
      <c r="BB106" s="49">
        <v>0</v>
      </c>
      <c r="BC106" s="49">
        <v>0</v>
      </c>
      <c r="BD106" s="49">
        <v>0</v>
      </c>
      <c r="BE106" s="49">
        <v>0</v>
      </c>
      <c r="BF106" s="49">
        <v>0</v>
      </c>
      <c r="BG106" s="49">
        <v>0</v>
      </c>
      <c r="BH106" s="49">
        <v>0</v>
      </c>
      <c r="BI106" s="49">
        <v>432</v>
      </c>
      <c r="BJ106" s="50">
        <v>0</v>
      </c>
      <c r="BK106" s="49">
        <v>0</v>
      </c>
      <c r="BL106" s="49">
        <v>89.441839999999999</v>
      </c>
      <c r="BM106" s="49">
        <v>89.441839999999999</v>
      </c>
      <c r="BN106" s="49">
        <v>521.44183999999996</v>
      </c>
      <c r="BO106" s="49">
        <v>0</v>
      </c>
      <c r="BP106" s="49">
        <v>0</v>
      </c>
      <c r="BQ106" s="49">
        <v>0</v>
      </c>
      <c r="BR106" s="49">
        <v>0</v>
      </c>
      <c r="BS106" s="49">
        <v>0</v>
      </c>
      <c r="BT106" s="49">
        <v>0</v>
      </c>
      <c r="BU106" s="50">
        <v>0</v>
      </c>
      <c r="BV106" s="49">
        <v>462.24</v>
      </c>
      <c r="BW106" s="50">
        <v>0</v>
      </c>
      <c r="BX106" s="49">
        <v>0</v>
      </c>
      <c r="BY106" s="49">
        <v>89.441839999999999</v>
      </c>
      <c r="BZ106" s="49">
        <v>89.441839999999999</v>
      </c>
      <c r="CA106" s="49">
        <v>551.68183999999997</v>
      </c>
      <c r="CB106" s="49">
        <v>0</v>
      </c>
      <c r="CC106" s="49">
        <v>0</v>
      </c>
      <c r="CD106" s="49">
        <v>0</v>
      </c>
      <c r="CE106" s="49">
        <v>0</v>
      </c>
      <c r="CF106" s="49">
        <v>0</v>
      </c>
      <c r="CG106" s="49">
        <v>0</v>
      </c>
      <c r="CH106" s="50">
        <v>0</v>
      </c>
      <c r="CI106" s="49">
        <v>494.59679999999997</v>
      </c>
      <c r="CJ106" s="50">
        <v>0</v>
      </c>
      <c r="CK106" s="49">
        <v>0</v>
      </c>
      <c r="CL106" s="49">
        <v>89.441839999999999</v>
      </c>
      <c r="CM106" s="49">
        <v>89.441839999999999</v>
      </c>
      <c r="CN106" s="49">
        <v>584.03863999999999</v>
      </c>
      <c r="CO106" s="10" t="s">
        <v>1503</v>
      </c>
      <c r="CP106" s="51" t="s">
        <v>1504</v>
      </c>
    </row>
    <row r="107" spans="1:94" ht="70.349999999999994" customHeight="1" x14ac:dyDescent="0.25">
      <c r="A107" s="48" t="s">
        <v>1505</v>
      </c>
      <c r="B107" s="48" t="s">
        <v>1505</v>
      </c>
      <c r="C107" s="10" t="s">
        <v>139</v>
      </c>
      <c r="D107" s="10" t="s">
        <v>104</v>
      </c>
      <c r="E107" s="10" t="s">
        <v>1506</v>
      </c>
      <c r="F107" s="10" t="s">
        <v>1507</v>
      </c>
      <c r="G107" s="10" t="s">
        <v>551</v>
      </c>
      <c r="H107" s="10" t="s">
        <v>108</v>
      </c>
      <c r="I107" s="10" t="s">
        <v>1160</v>
      </c>
      <c r="J107" s="10" t="s">
        <v>1508</v>
      </c>
      <c r="K107" s="10" t="s">
        <v>1162</v>
      </c>
      <c r="L107" s="10" t="s">
        <v>1163</v>
      </c>
      <c r="M107" s="10" t="s">
        <v>709</v>
      </c>
      <c r="N107" s="10" t="s">
        <v>1483</v>
      </c>
      <c r="O107" s="10" t="s">
        <v>445</v>
      </c>
      <c r="P107" s="10" t="s">
        <v>446</v>
      </c>
      <c r="Q107" s="10" t="s">
        <v>1484</v>
      </c>
      <c r="R107" s="10" t="s">
        <v>1485</v>
      </c>
      <c r="S107" s="10" t="s">
        <v>1509</v>
      </c>
      <c r="T107" s="10" t="s">
        <v>1510</v>
      </c>
      <c r="U107" s="10" t="s">
        <v>1511</v>
      </c>
      <c r="V107" s="10" t="s">
        <v>1512</v>
      </c>
      <c r="W107" s="10" t="s">
        <v>1513</v>
      </c>
      <c r="X107" s="10" t="s">
        <v>149</v>
      </c>
      <c r="Y107" s="10" t="s">
        <v>125</v>
      </c>
      <c r="Z107" s="10" t="s">
        <v>126</v>
      </c>
      <c r="AA107" s="49">
        <v>793760</v>
      </c>
      <c r="AB107" s="10" t="s">
        <v>127</v>
      </c>
      <c r="AC107" s="10" t="s">
        <v>1173</v>
      </c>
      <c r="AD107" s="49">
        <v>0</v>
      </c>
      <c r="AE107" s="49">
        <v>0</v>
      </c>
      <c r="AF107" s="49">
        <v>0</v>
      </c>
      <c r="AG107" s="49">
        <v>793760</v>
      </c>
      <c r="AH107" s="10"/>
      <c r="AI107" s="10"/>
      <c r="AJ107" s="10"/>
      <c r="AK107" s="10"/>
      <c r="AL107" s="10"/>
      <c r="AM107" s="10" t="s">
        <v>5205</v>
      </c>
      <c r="AN107" s="10"/>
      <c r="AO107" s="49">
        <v>0</v>
      </c>
      <c r="AP107" s="49">
        <v>23958.558754999998</v>
      </c>
      <c r="AQ107" s="49">
        <v>23958.558754999998</v>
      </c>
      <c r="AR107" s="49">
        <v>0</v>
      </c>
      <c r="AS107" s="49">
        <v>0</v>
      </c>
      <c r="AT107" s="49">
        <v>0</v>
      </c>
      <c r="AU107" s="49">
        <v>0</v>
      </c>
      <c r="AV107" s="49">
        <v>0</v>
      </c>
      <c r="AW107" s="50">
        <v>0</v>
      </c>
      <c r="AX107" s="49">
        <v>0</v>
      </c>
      <c r="AY107" s="49">
        <v>0</v>
      </c>
      <c r="AZ107" s="49">
        <v>0</v>
      </c>
      <c r="BA107" s="49">
        <v>23958.558754999998</v>
      </c>
      <c r="BB107" s="49">
        <v>0</v>
      </c>
      <c r="BC107" s="49">
        <v>25875.243455399999</v>
      </c>
      <c r="BD107" s="49">
        <v>25875.243455399999</v>
      </c>
      <c r="BE107" s="49">
        <v>0</v>
      </c>
      <c r="BF107" s="49">
        <v>0</v>
      </c>
      <c r="BG107" s="49">
        <v>0</v>
      </c>
      <c r="BH107" s="49">
        <v>0</v>
      </c>
      <c r="BI107" s="49">
        <v>0</v>
      </c>
      <c r="BJ107" s="50">
        <v>0</v>
      </c>
      <c r="BK107" s="49">
        <v>0</v>
      </c>
      <c r="BL107" s="49">
        <v>0</v>
      </c>
      <c r="BM107" s="49">
        <v>0</v>
      </c>
      <c r="BN107" s="49">
        <v>25875.243455399999</v>
      </c>
      <c r="BO107" s="49">
        <v>0</v>
      </c>
      <c r="BP107" s="49">
        <v>27686.510497277999</v>
      </c>
      <c r="BQ107" s="49">
        <v>27686.510497277999</v>
      </c>
      <c r="BR107" s="49">
        <v>0</v>
      </c>
      <c r="BS107" s="49">
        <v>0</v>
      </c>
      <c r="BT107" s="49">
        <v>0</v>
      </c>
      <c r="BU107" s="50">
        <v>0</v>
      </c>
      <c r="BV107" s="49">
        <v>0</v>
      </c>
      <c r="BW107" s="50">
        <v>0</v>
      </c>
      <c r="BX107" s="49">
        <v>0</v>
      </c>
      <c r="BY107" s="49">
        <v>0</v>
      </c>
      <c r="BZ107" s="49">
        <v>0</v>
      </c>
      <c r="CA107" s="49">
        <v>27686.510497277999</v>
      </c>
      <c r="CB107" s="49">
        <v>0</v>
      </c>
      <c r="CC107" s="49">
        <v>29624.566232087469</v>
      </c>
      <c r="CD107" s="49">
        <v>29624.566232087469</v>
      </c>
      <c r="CE107" s="49">
        <v>0</v>
      </c>
      <c r="CF107" s="49">
        <v>0</v>
      </c>
      <c r="CG107" s="49">
        <v>0</v>
      </c>
      <c r="CH107" s="50">
        <v>0</v>
      </c>
      <c r="CI107" s="49">
        <v>0</v>
      </c>
      <c r="CJ107" s="50">
        <v>0</v>
      </c>
      <c r="CK107" s="49">
        <v>0</v>
      </c>
      <c r="CL107" s="49">
        <v>0</v>
      </c>
      <c r="CM107" s="49">
        <v>0</v>
      </c>
      <c r="CN107" s="49">
        <v>29624.566232087469</v>
      </c>
      <c r="CO107" s="10" t="s">
        <v>1514</v>
      </c>
      <c r="CP107" s="51" t="s">
        <v>1515</v>
      </c>
    </row>
    <row r="108" spans="1:94" ht="70.349999999999994" customHeight="1" x14ac:dyDescent="0.25">
      <c r="A108" s="48" t="s">
        <v>1516</v>
      </c>
      <c r="B108" s="48" t="s">
        <v>1516</v>
      </c>
      <c r="C108" s="10" t="s">
        <v>179</v>
      </c>
      <c r="D108" s="10" t="s">
        <v>104</v>
      </c>
      <c r="E108" s="10" t="s">
        <v>1201</v>
      </c>
      <c r="F108" s="10" t="s">
        <v>1202</v>
      </c>
      <c r="G108" s="10" t="s">
        <v>1203</v>
      </c>
      <c r="H108" s="10" t="s">
        <v>1204</v>
      </c>
      <c r="I108" s="10" t="s">
        <v>1205</v>
      </c>
      <c r="J108" s="10" t="s">
        <v>1206</v>
      </c>
      <c r="K108" s="10" t="s">
        <v>1162</v>
      </c>
      <c r="L108" s="10" t="s">
        <v>1163</v>
      </c>
      <c r="M108" s="10" t="s">
        <v>709</v>
      </c>
      <c r="N108" s="10" t="s">
        <v>1483</v>
      </c>
      <c r="O108" s="10" t="s">
        <v>445</v>
      </c>
      <c r="P108" s="10" t="s">
        <v>446</v>
      </c>
      <c r="Q108" s="10" t="s">
        <v>1484</v>
      </c>
      <c r="R108" s="10" t="s">
        <v>1485</v>
      </c>
      <c r="S108" s="10" t="s">
        <v>1517</v>
      </c>
      <c r="T108" s="10" t="s">
        <v>1518</v>
      </c>
      <c r="U108" s="10" t="s">
        <v>1134</v>
      </c>
      <c r="V108" s="10" t="s">
        <v>1519</v>
      </c>
      <c r="W108" s="10" t="s">
        <v>1520</v>
      </c>
      <c r="X108" s="10" t="s">
        <v>1134</v>
      </c>
      <c r="Y108" s="10" t="s">
        <v>125</v>
      </c>
      <c r="Z108" s="10" t="s">
        <v>126</v>
      </c>
      <c r="AA108" s="49">
        <v>16</v>
      </c>
      <c r="AB108" s="10" t="s">
        <v>186</v>
      </c>
      <c r="AC108" s="10" t="s">
        <v>1173</v>
      </c>
      <c r="AD108" s="49">
        <v>16</v>
      </c>
      <c r="AE108" s="49">
        <v>16</v>
      </c>
      <c r="AF108" s="49">
        <v>16</v>
      </c>
      <c r="AG108" s="49">
        <v>16</v>
      </c>
      <c r="AH108" s="10"/>
      <c r="AI108" s="10" t="s">
        <v>5610</v>
      </c>
      <c r="AJ108" s="10" t="s">
        <v>5611</v>
      </c>
      <c r="AK108" s="10" t="s">
        <v>5612</v>
      </c>
      <c r="AL108" s="10" t="s">
        <v>5613</v>
      </c>
      <c r="AM108" s="10" t="s">
        <v>5205</v>
      </c>
      <c r="AN108" s="10" t="s">
        <v>5614</v>
      </c>
      <c r="AO108" s="49">
        <v>0</v>
      </c>
      <c r="AP108" s="49">
        <v>13076.40887766468</v>
      </c>
      <c r="AQ108" s="49">
        <v>13076.40887766468</v>
      </c>
      <c r="AR108" s="49">
        <v>0</v>
      </c>
      <c r="AS108" s="49">
        <v>6285.6982260000004</v>
      </c>
      <c r="AT108" s="49">
        <v>0</v>
      </c>
      <c r="AU108" s="49">
        <v>0</v>
      </c>
      <c r="AV108" s="49">
        <v>0</v>
      </c>
      <c r="AW108" s="50">
        <v>0</v>
      </c>
      <c r="AX108" s="49">
        <v>0</v>
      </c>
      <c r="AY108" s="49">
        <v>0</v>
      </c>
      <c r="AZ108" s="49">
        <v>0</v>
      </c>
      <c r="BA108" s="49">
        <v>19362.107103664679</v>
      </c>
      <c r="BB108" s="49">
        <v>0</v>
      </c>
      <c r="BC108" s="49">
        <v>13876.351680709609</v>
      </c>
      <c r="BD108" s="49">
        <v>13876.351680709609</v>
      </c>
      <c r="BE108" s="49">
        <v>0</v>
      </c>
      <c r="BF108" s="49">
        <v>6725.6971018200011</v>
      </c>
      <c r="BG108" s="49">
        <v>0</v>
      </c>
      <c r="BH108" s="49">
        <v>0</v>
      </c>
      <c r="BI108" s="49">
        <v>0</v>
      </c>
      <c r="BJ108" s="50">
        <v>0</v>
      </c>
      <c r="BK108" s="49">
        <v>0</v>
      </c>
      <c r="BL108" s="49">
        <v>0</v>
      </c>
      <c r="BM108" s="49">
        <v>0</v>
      </c>
      <c r="BN108" s="49">
        <v>20602.048782529611</v>
      </c>
      <c r="BO108" s="49">
        <v>0</v>
      </c>
      <c r="BP108" s="49">
        <v>14702.11116146789</v>
      </c>
      <c r="BQ108" s="49">
        <v>14702.11116146789</v>
      </c>
      <c r="BR108" s="49">
        <v>0</v>
      </c>
      <c r="BS108" s="49">
        <v>7196.4958989474007</v>
      </c>
      <c r="BT108" s="49">
        <v>0</v>
      </c>
      <c r="BU108" s="50">
        <v>0</v>
      </c>
      <c r="BV108" s="49">
        <v>0</v>
      </c>
      <c r="BW108" s="50">
        <v>0</v>
      </c>
      <c r="BX108" s="49">
        <v>0</v>
      </c>
      <c r="BY108" s="49">
        <v>0</v>
      </c>
      <c r="BZ108" s="49">
        <v>0</v>
      </c>
      <c r="CA108" s="49">
        <v>21898.607060415288</v>
      </c>
      <c r="CB108" s="49">
        <v>0</v>
      </c>
      <c r="CC108" s="49">
        <v>15576.938697665761</v>
      </c>
      <c r="CD108" s="49">
        <v>15576.938697665761</v>
      </c>
      <c r="CE108" s="49">
        <v>0</v>
      </c>
      <c r="CF108" s="49">
        <v>7628.2856528842458</v>
      </c>
      <c r="CG108" s="49">
        <v>0</v>
      </c>
      <c r="CH108" s="50">
        <v>0</v>
      </c>
      <c r="CI108" s="49">
        <v>0</v>
      </c>
      <c r="CJ108" s="50">
        <v>0</v>
      </c>
      <c r="CK108" s="49">
        <v>0</v>
      </c>
      <c r="CL108" s="49">
        <v>0</v>
      </c>
      <c r="CM108" s="49">
        <v>0</v>
      </c>
      <c r="CN108" s="49">
        <v>23205.224350550008</v>
      </c>
      <c r="CO108" s="10" t="s">
        <v>1525</v>
      </c>
      <c r="CP108" s="51" t="s">
        <v>1526</v>
      </c>
    </row>
    <row r="109" spans="1:94" ht="70.349999999999994" customHeight="1" x14ac:dyDescent="0.25">
      <c r="A109" s="48" t="s">
        <v>1527</v>
      </c>
      <c r="B109" s="48" t="s">
        <v>1527</v>
      </c>
      <c r="C109" s="10" t="s">
        <v>254</v>
      </c>
      <c r="D109" s="10" t="s">
        <v>104</v>
      </c>
      <c r="E109" s="10" t="s">
        <v>1201</v>
      </c>
      <c r="F109" s="10" t="s">
        <v>1202</v>
      </c>
      <c r="G109" s="10" t="s">
        <v>1203</v>
      </c>
      <c r="H109" s="10" t="s">
        <v>1204</v>
      </c>
      <c r="I109" s="10" t="s">
        <v>1205</v>
      </c>
      <c r="J109" s="10" t="s">
        <v>1206</v>
      </c>
      <c r="K109" s="10" t="s">
        <v>1162</v>
      </c>
      <c r="L109" s="10" t="s">
        <v>1163</v>
      </c>
      <c r="M109" s="10" t="s">
        <v>709</v>
      </c>
      <c r="N109" s="10" t="s">
        <v>1483</v>
      </c>
      <c r="O109" s="10" t="s">
        <v>445</v>
      </c>
      <c r="P109" s="10" t="s">
        <v>446</v>
      </c>
      <c r="Q109" s="10" t="s">
        <v>1484</v>
      </c>
      <c r="R109" s="10" t="s">
        <v>1485</v>
      </c>
      <c r="S109" s="10" t="s">
        <v>1528</v>
      </c>
      <c r="T109" s="10" t="s">
        <v>1529</v>
      </c>
      <c r="U109" s="10" t="s">
        <v>1530</v>
      </c>
      <c r="V109" s="10" t="s">
        <v>1531</v>
      </c>
      <c r="W109" s="10" t="s">
        <v>1532</v>
      </c>
      <c r="X109" s="10" t="s">
        <v>1533</v>
      </c>
      <c r="Y109" s="10" t="s">
        <v>125</v>
      </c>
      <c r="Z109" s="10" t="s">
        <v>126</v>
      </c>
      <c r="AA109" s="49">
        <v>10</v>
      </c>
      <c r="AB109" s="10" t="s">
        <v>127</v>
      </c>
      <c r="AC109" s="10" t="s">
        <v>1173</v>
      </c>
      <c r="AD109" s="49">
        <v>0</v>
      </c>
      <c r="AE109" s="49">
        <v>10</v>
      </c>
      <c r="AF109" s="49">
        <v>0</v>
      </c>
      <c r="AG109" s="49">
        <v>0</v>
      </c>
      <c r="AH109" s="10"/>
      <c r="AI109" s="10" t="s">
        <v>5615</v>
      </c>
      <c r="AJ109" s="10" t="s">
        <v>5616</v>
      </c>
      <c r="AK109" s="10"/>
      <c r="AL109" s="10"/>
      <c r="AM109" s="10" t="s">
        <v>5205</v>
      </c>
      <c r="AN109" s="10" t="s">
        <v>5617</v>
      </c>
      <c r="AO109" s="49">
        <v>0</v>
      </c>
      <c r="AP109" s="49">
        <v>0</v>
      </c>
      <c r="AQ109" s="49">
        <v>0</v>
      </c>
      <c r="AR109" s="49">
        <v>0</v>
      </c>
      <c r="AS109" s="49">
        <v>0</v>
      </c>
      <c r="AT109" s="49">
        <v>0</v>
      </c>
      <c r="AU109" s="49">
        <v>0</v>
      </c>
      <c r="AV109" s="49">
        <v>0</v>
      </c>
      <c r="AW109" s="50">
        <v>0</v>
      </c>
      <c r="AX109" s="49">
        <v>0</v>
      </c>
      <c r="AY109" s="49">
        <v>0</v>
      </c>
      <c r="AZ109" s="49">
        <v>0</v>
      </c>
      <c r="BA109" s="49">
        <v>0</v>
      </c>
      <c r="BB109" s="49">
        <v>0</v>
      </c>
      <c r="BC109" s="49">
        <v>0</v>
      </c>
      <c r="BD109" s="49">
        <v>0</v>
      </c>
      <c r="BE109" s="49">
        <v>0</v>
      </c>
      <c r="BF109" s="49">
        <v>0</v>
      </c>
      <c r="BG109" s="49">
        <v>0</v>
      </c>
      <c r="BH109" s="49">
        <v>0</v>
      </c>
      <c r="BI109" s="49">
        <v>15000</v>
      </c>
      <c r="BJ109" s="50">
        <v>0</v>
      </c>
      <c r="BK109" s="49">
        <v>0</v>
      </c>
      <c r="BL109" s="49">
        <v>0</v>
      </c>
      <c r="BM109" s="49">
        <v>0</v>
      </c>
      <c r="BN109" s="49">
        <v>15000</v>
      </c>
      <c r="BO109" s="49">
        <v>0</v>
      </c>
      <c r="BP109" s="49">
        <v>0</v>
      </c>
      <c r="BQ109" s="49">
        <v>0</v>
      </c>
      <c r="BR109" s="49">
        <v>0</v>
      </c>
      <c r="BS109" s="49">
        <v>0</v>
      </c>
      <c r="BT109" s="49">
        <v>0</v>
      </c>
      <c r="BU109" s="50">
        <v>0</v>
      </c>
      <c r="BV109" s="49">
        <v>0</v>
      </c>
      <c r="BW109" s="50">
        <v>0</v>
      </c>
      <c r="BX109" s="49">
        <v>0</v>
      </c>
      <c r="BY109" s="49">
        <v>0</v>
      </c>
      <c r="BZ109" s="49">
        <v>0</v>
      </c>
      <c r="CA109" s="49">
        <v>0</v>
      </c>
      <c r="CB109" s="49">
        <v>0</v>
      </c>
      <c r="CC109" s="49">
        <v>0</v>
      </c>
      <c r="CD109" s="49">
        <v>0</v>
      </c>
      <c r="CE109" s="49">
        <v>0</v>
      </c>
      <c r="CF109" s="49">
        <v>0</v>
      </c>
      <c r="CG109" s="49">
        <v>0</v>
      </c>
      <c r="CH109" s="50">
        <v>0</v>
      </c>
      <c r="CI109" s="49">
        <v>0</v>
      </c>
      <c r="CJ109" s="50">
        <v>0</v>
      </c>
      <c r="CK109" s="49">
        <v>0</v>
      </c>
      <c r="CL109" s="49">
        <v>0</v>
      </c>
      <c r="CM109" s="49">
        <v>0</v>
      </c>
      <c r="CN109" s="49">
        <v>0</v>
      </c>
      <c r="CO109" s="10" t="s">
        <v>1536</v>
      </c>
      <c r="CP109" s="51" t="s">
        <v>1537</v>
      </c>
    </row>
    <row r="110" spans="1:94" ht="70.349999999999994" customHeight="1" x14ac:dyDescent="0.25">
      <c r="A110" s="48" t="s">
        <v>1538</v>
      </c>
      <c r="B110" s="48" t="s">
        <v>1538</v>
      </c>
      <c r="C110" s="10" t="s">
        <v>374</v>
      </c>
      <c r="D110" s="10" t="s">
        <v>104</v>
      </c>
      <c r="E110" s="10" t="s">
        <v>1539</v>
      </c>
      <c r="F110" s="10" t="s">
        <v>1540</v>
      </c>
      <c r="G110" s="10" t="s">
        <v>1541</v>
      </c>
      <c r="H110" s="10" t="s">
        <v>108</v>
      </c>
      <c r="I110" s="10" t="s">
        <v>1542</v>
      </c>
      <c r="J110" s="10" t="s">
        <v>1543</v>
      </c>
      <c r="K110" s="10" t="s">
        <v>1162</v>
      </c>
      <c r="L110" s="10" t="s">
        <v>1163</v>
      </c>
      <c r="M110" s="10" t="s">
        <v>709</v>
      </c>
      <c r="N110" s="10" t="s">
        <v>1483</v>
      </c>
      <c r="O110" s="10" t="s">
        <v>445</v>
      </c>
      <c r="P110" s="10" t="s">
        <v>446</v>
      </c>
      <c r="Q110" s="10" t="s">
        <v>1484</v>
      </c>
      <c r="R110" s="10" t="s">
        <v>1485</v>
      </c>
      <c r="S110" s="10" t="s">
        <v>1544</v>
      </c>
      <c r="T110" s="10" t="s">
        <v>1545</v>
      </c>
      <c r="U110" s="10" t="s">
        <v>1546</v>
      </c>
      <c r="V110" s="10" t="s">
        <v>1547</v>
      </c>
      <c r="W110" s="10" t="s">
        <v>1548</v>
      </c>
      <c r="X110" s="10" t="s">
        <v>674</v>
      </c>
      <c r="Y110" s="10" t="s">
        <v>125</v>
      </c>
      <c r="Z110" s="10" t="s">
        <v>126</v>
      </c>
      <c r="AA110" s="49">
        <v>4</v>
      </c>
      <c r="AB110" s="10" t="s">
        <v>127</v>
      </c>
      <c r="AC110" s="10" t="s">
        <v>1173</v>
      </c>
      <c r="AD110" s="49">
        <v>0</v>
      </c>
      <c r="AE110" s="49">
        <v>4</v>
      </c>
      <c r="AF110" s="49">
        <v>0</v>
      </c>
      <c r="AG110" s="49">
        <v>0</v>
      </c>
      <c r="AH110" s="10"/>
      <c r="AI110" s="10" t="s">
        <v>5618</v>
      </c>
      <c r="AJ110" s="10" t="s">
        <v>5619</v>
      </c>
      <c r="AK110" s="10"/>
      <c r="AL110" s="10"/>
      <c r="AM110" s="10" t="s">
        <v>5205</v>
      </c>
      <c r="AN110" s="10" t="s">
        <v>5620</v>
      </c>
      <c r="AO110" s="49">
        <v>0</v>
      </c>
      <c r="AP110" s="49">
        <v>0</v>
      </c>
      <c r="AQ110" s="49">
        <v>0</v>
      </c>
      <c r="AR110" s="49">
        <v>0</v>
      </c>
      <c r="AS110" s="49">
        <v>0</v>
      </c>
      <c r="AT110" s="49">
        <v>0</v>
      </c>
      <c r="AU110" s="49">
        <v>0</v>
      </c>
      <c r="AV110" s="49">
        <v>2500</v>
      </c>
      <c r="AW110" s="50">
        <v>0</v>
      </c>
      <c r="AX110" s="49">
        <v>0</v>
      </c>
      <c r="AY110" s="49">
        <v>0</v>
      </c>
      <c r="AZ110" s="49">
        <v>0</v>
      </c>
      <c r="BA110" s="49">
        <v>2500</v>
      </c>
      <c r="BB110" s="49">
        <v>0</v>
      </c>
      <c r="BC110" s="49">
        <v>0</v>
      </c>
      <c r="BD110" s="49">
        <v>0</v>
      </c>
      <c r="BE110" s="49">
        <v>0</v>
      </c>
      <c r="BF110" s="49">
        <v>0</v>
      </c>
      <c r="BG110" s="49">
        <v>0</v>
      </c>
      <c r="BH110" s="49">
        <v>0</v>
      </c>
      <c r="BI110" s="49">
        <v>0</v>
      </c>
      <c r="BJ110" s="50">
        <v>0</v>
      </c>
      <c r="BK110" s="49">
        <v>0</v>
      </c>
      <c r="BL110" s="49">
        <v>0</v>
      </c>
      <c r="BM110" s="49">
        <v>0</v>
      </c>
      <c r="BN110" s="49">
        <v>0</v>
      </c>
      <c r="BO110" s="49">
        <v>0</v>
      </c>
      <c r="BP110" s="49">
        <v>0</v>
      </c>
      <c r="BQ110" s="49">
        <v>0</v>
      </c>
      <c r="BR110" s="49">
        <v>0</v>
      </c>
      <c r="BS110" s="49">
        <v>0</v>
      </c>
      <c r="BT110" s="49">
        <v>0</v>
      </c>
      <c r="BU110" s="50">
        <v>0</v>
      </c>
      <c r="BV110" s="49">
        <v>0</v>
      </c>
      <c r="BW110" s="50">
        <v>0</v>
      </c>
      <c r="BX110" s="49">
        <v>0</v>
      </c>
      <c r="BY110" s="49">
        <v>0</v>
      </c>
      <c r="BZ110" s="49">
        <v>0</v>
      </c>
      <c r="CA110" s="49">
        <v>0</v>
      </c>
      <c r="CB110" s="49">
        <v>0</v>
      </c>
      <c r="CC110" s="49">
        <v>0</v>
      </c>
      <c r="CD110" s="49">
        <v>0</v>
      </c>
      <c r="CE110" s="49">
        <v>0</v>
      </c>
      <c r="CF110" s="49">
        <v>0</v>
      </c>
      <c r="CG110" s="49">
        <v>0</v>
      </c>
      <c r="CH110" s="50">
        <v>0</v>
      </c>
      <c r="CI110" s="49">
        <v>0</v>
      </c>
      <c r="CJ110" s="50">
        <v>0</v>
      </c>
      <c r="CK110" s="49">
        <v>0</v>
      </c>
      <c r="CL110" s="49">
        <v>0</v>
      </c>
      <c r="CM110" s="49">
        <v>0</v>
      </c>
      <c r="CN110" s="49">
        <v>0</v>
      </c>
      <c r="CO110" s="10" t="s">
        <v>1551</v>
      </c>
      <c r="CP110" s="51" t="s">
        <v>1552</v>
      </c>
    </row>
    <row r="111" spans="1:94" ht="70.349999999999994" customHeight="1" x14ac:dyDescent="0.25">
      <c r="A111" s="48" t="s">
        <v>1553</v>
      </c>
      <c r="B111" s="48" t="s">
        <v>1553</v>
      </c>
      <c r="C111" s="10" t="s">
        <v>444</v>
      </c>
      <c r="D111" s="10" t="s">
        <v>104</v>
      </c>
      <c r="E111" s="10" t="s">
        <v>1201</v>
      </c>
      <c r="F111" s="10" t="s">
        <v>1202</v>
      </c>
      <c r="G111" s="10" t="s">
        <v>1203</v>
      </c>
      <c r="H111" s="10" t="s">
        <v>1204</v>
      </c>
      <c r="I111" s="10" t="s">
        <v>1205</v>
      </c>
      <c r="J111" s="10" t="s">
        <v>1206</v>
      </c>
      <c r="K111" s="10" t="s">
        <v>1162</v>
      </c>
      <c r="L111" s="10" t="s">
        <v>1163</v>
      </c>
      <c r="M111" s="10" t="s">
        <v>709</v>
      </c>
      <c r="N111" s="10" t="s">
        <v>1483</v>
      </c>
      <c r="O111" s="10" t="s">
        <v>445</v>
      </c>
      <c r="P111" s="10" t="s">
        <v>446</v>
      </c>
      <c r="Q111" s="10" t="s">
        <v>1484</v>
      </c>
      <c r="R111" s="10" t="s">
        <v>1485</v>
      </c>
      <c r="S111" s="10" t="s">
        <v>1554</v>
      </c>
      <c r="T111" s="10" t="s">
        <v>1555</v>
      </c>
      <c r="U111" s="10" t="s">
        <v>1554</v>
      </c>
      <c r="V111" s="10" t="s">
        <v>1556</v>
      </c>
      <c r="W111" s="10" t="s">
        <v>1557</v>
      </c>
      <c r="X111" s="10" t="s">
        <v>1558</v>
      </c>
      <c r="Y111" s="10" t="s">
        <v>125</v>
      </c>
      <c r="Z111" s="10" t="s">
        <v>126</v>
      </c>
      <c r="AA111" s="49">
        <v>5</v>
      </c>
      <c r="AB111" s="10" t="s">
        <v>127</v>
      </c>
      <c r="AC111" s="10" t="s">
        <v>1173</v>
      </c>
      <c r="AD111" s="49">
        <v>5</v>
      </c>
      <c r="AE111" s="49">
        <v>0</v>
      </c>
      <c r="AF111" s="49">
        <v>0</v>
      </c>
      <c r="AG111" s="49">
        <v>0</v>
      </c>
      <c r="AH111" s="10" t="s">
        <v>5621</v>
      </c>
      <c r="AI111" s="10"/>
      <c r="AJ111" s="10"/>
      <c r="AK111" s="10"/>
      <c r="AL111" s="10"/>
      <c r="AM111" s="10" t="s">
        <v>5205</v>
      </c>
      <c r="AN111" s="10"/>
      <c r="AO111" s="49">
        <v>0</v>
      </c>
      <c r="AP111" s="49">
        <v>0</v>
      </c>
      <c r="AQ111" s="49">
        <v>0</v>
      </c>
      <c r="AR111" s="49">
        <v>0</v>
      </c>
      <c r="AS111" s="49">
        <v>0</v>
      </c>
      <c r="AT111" s="49">
        <v>0</v>
      </c>
      <c r="AU111" s="49">
        <v>0</v>
      </c>
      <c r="AV111" s="49">
        <v>5000</v>
      </c>
      <c r="AW111" s="50">
        <v>0</v>
      </c>
      <c r="AX111" s="49">
        <v>0</v>
      </c>
      <c r="AY111" s="49">
        <v>0</v>
      </c>
      <c r="AZ111" s="49">
        <v>0</v>
      </c>
      <c r="BA111" s="49">
        <v>5000</v>
      </c>
      <c r="BB111" s="49">
        <v>0</v>
      </c>
      <c r="BC111" s="49">
        <v>0</v>
      </c>
      <c r="BD111" s="49">
        <v>0</v>
      </c>
      <c r="BE111" s="49">
        <v>0</v>
      </c>
      <c r="BF111" s="49">
        <v>0</v>
      </c>
      <c r="BG111" s="49">
        <v>0</v>
      </c>
      <c r="BH111" s="49">
        <v>0</v>
      </c>
      <c r="BI111" s="49">
        <v>0</v>
      </c>
      <c r="BJ111" s="50">
        <v>0</v>
      </c>
      <c r="BK111" s="49">
        <v>0</v>
      </c>
      <c r="BL111" s="49">
        <v>0</v>
      </c>
      <c r="BM111" s="49">
        <v>0</v>
      </c>
      <c r="BN111" s="49">
        <v>0</v>
      </c>
      <c r="BO111" s="49">
        <v>0</v>
      </c>
      <c r="BP111" s="49">
        <v>0</v>
      </c>
      <c r="BQ111" s="49">
        <v>0</v>
      </c>
      <c r="BR111" s="49">
        <v>0</v>
      </c>
      <c r="BS111" s="49">
        <v>0</v>
      </c>
      <c r="BT111" s="49">
        <v>0</v>
      </c>
      <c r="BU111" s="50">
        <v>0</v>
      </c>
      <c r="BV111" s="49">
        <v>0</v>
      </c>
      <c r="BW111" s="50">
        <v>0</v>
      </c>
      <c r="BX111" s="49">
        <v>0</v>
      </c>
      <c r="BY111" s="49">
        <v>0</v>
      </c>
      <c r="BZ111" s="49">
        <v>0</v>
      </c>
      <c r="CA111" s="49">
        <v>0</v>
      </c>
      <c r="CB111" s="49">
        <v>0</v>
      </c>
      <c r="CC111" s="49">
        <v>0</v>
      </c>
      <c r="CD111" s="49">
        <v>0</v>
      </c>
      <c r="CE111" s="49">
        <v>0</v>
      </c>
      <c r="CF111" s="49">
        <v>0</v>
      </c>
      <c r="CG111" s="49">
        <v>0</v>
      </c>
      <c r="CH111" s="50">
        <v>0</v>
      </c>
      <c r="CI111" s="49">
        <v>0</v>
      </c>
      <c r="CJ111" s="50">
        <v>0</v>
      </c>
      <c r="CK111" s="49">
        <v>0</v>
      </c>
      <c r="CL111" s="49">
        <v>0</v>
      </c>
      <c r="CM111" s="49">
        <v>0</v>
      </c>
      <c r="CN111" s="49">
        <v>0</v>
      </c>
      <c r="CO111" s="10" t="s">
        <v>1551</v>
      </c>
      <c r="CP111" s="51" t="s">
        <v>1560</v>
      </c>
    </row>
    <row r="112" spans="1:94" ht="70.349999999999994" customHeight="1" x14ac:dyDescent="0.25">
      <c r="A112" s="48" t="s">
        <v>1561</v>
      </c>
      <c r="B112" s="48" t="s">
        <v>1561</v>
      </c>
      <c r="C112" s="10" t="s">
        <v>463</v>
      </c>
      <c r="D112" s="10" t="s">
        <v>104</v>
      </c>
      <c r="E112" s="10" t="s">
        <v>1201</v>
      </c>
      <c r="F112" s="10" t="s">
        <v>1202</v>
      </c>
      <c r="G112" s="10" t="s">
        <v>1203</v>
      </c>
      <c r="H112" s="10" t="s">
        <v>1204</v>
      </c>
      <c r="I112" s="10" t="s">
        <v>1205</v>
      </c>
      <c r="J112" s="10" t="s">
        <v>1206</v>
      </c>
      <c r="K112" s="10" t="s">
        <v>1162</v>
      </c>
      <c r="L112" s="10" t="s">
        <v>1163</v>
      </c>
      <c r="M112" s="10" t="s">
        <v>709</v>
      </c>
      <c r="N112" s="10" t="s">
        <v>1483</v>
      </c>
      <c r="O112" s="10" t="s">
        <v>445</v>
      </c>
      <c r="P112" s="10" t="s">
        <v>446</v>
      </c>
      <c r="Q112" s="10" t="s">
        <v>1484</v>
      </c>
      <c r="R112" s="10" t="s">
        <v>1485</v>
      </c>
      <c r="S112" s="10" t="s">
        <v>1562</v>
      </c>
      <c r="T112" s="10" t="s">
        <v>1563</v>
      </c>
      <c r="U112" s="10" t="s">
        <v>1564</v>
      </c>
      <c r="V112" s="10" t="s">
        <v>1565</v>
      </c>
      <c r="W112" s="10" t="s">
        <v>1566</v>
      </c>
      <c r="X112" s="10" t="s">
        <v>1134</v>
      </c>
      <c r="Y112" s="10" t="s">
        <v>125</v>
      </c>
      <c r="Z112" s="10" t="s">
        <v>126</v>
      </c>
      <c r="AA112" s="49">
        <v>26</v>
      </c>
      <c r="AB112" s="10" t="s">
        <v>186</v>
      </c>
      <c r="AC112" s="10" t="s">
        <v>1173</v>
      </c>
      <c r="AD112" s="49">
        <v>26</v>
      </c>
      <c r="AE112" s="49">
        <v>26</v>
      </c>
      <c r="AF112" s="49">
        <v>26</v>
      </c>
      <c r="AG112" s="49">
        <v>26</v>
      </c>
      <c r="AH112" s="10"/>
      <c r="AI112" s="10" t="s">
        <v>5622</v>
      </c>
      <c r="AJ112" s="10" t="s">
        <v>5623</v>
      </c>
      <c r="AK112" s="10" t="s">
        <v>5624</v>
      </c>
      <c r="AL112" s="10" t="s">
        <v>5625</v>
      </c>
      <c r="AM112" s="10" t="s">
        <v>5205</v>
      </c>
      <c r="AN112" s="10" t="s">
        <v>5626</v>
      </c>
      <c r="AO112" s="49">
        <v>0</v>
      </c>
      <c r="AP112" s="49">
        <v>300</v>
      </c>
      <c r="AQ112" s="49">
        <v>300</v>
      </c>
      <c r="AR112" s="49">
        <v>0</v>
      </c>
      <c r="AS112" s="49">
        <v>0</v>
      </c>
      <c r="AT112" s="49">
        <v>0</v>
      </c>
      <c r="AU112" s="49">
        <v>0</v>
      </c>
      <c r="AV112" s="49">
        <v>0</v>
      </c>
      <c r="AW112" s="50">
        <v>0</v>
      </c>
      <c r="AX112" s="49">
        <v>0</v>
      </c>
      <c r="AY112" s="49">
        <v>0</v>
      </c>
      <c r="AZ112" s="49">
        <v>0</v>
      </c>
      <c r="BA112" s="49">
        <v>300</v>
      </c>
      <c r="BB112" s="49">
        <v>0</v>
      </c>
      <c r="BC112" s="49">
        <v>324</v>
      </c>
      <c r="BD112" s="49">
        <v>324</v>
      </c>
      <c r="BE112" s="49">
        <v>0</v>
      </c>
      <c r="BF112" s="49">
        <v>0</v>
      </c>
      <c r="BG112" s="49">
        <v>0</v>
      </c>
      <c r="BH112" s="49">
        <v>0</v>
      </c>
      <c r="BI112" s="49">
        <v>0</v>
      </c>
      <c r="BJ112" s="50">
        <v>0</v>
      </c>
      <c r="BK112" s="49">
        <v>0</v>
      </c>
      <c r="BL112" s="49">
        <v>0</v>
      </c>
      <c r="BM112" s="49">
        <v>0</v>
      </c>
      <c r="BN112" s="49">
        <v>324</v>
      </c>
      <c r="BO112" s="49">
        <v>0</v>
      </c>
      <c r="BP112" s="49">
        <v>346.68</v>
      </c>
      <c r="BQ112" s="49">
        <v>346.68</v>
      </c>
      <c r="BR112" s="49">
        <v>0</v>
      </c>
      <c r="BS112" s="49">
        <v>0</v>
      </c>
      <c r="BT112" s="49">
        <v>0</v>
      </c>
      <c r="BU112" s="50">
        <v>0</v>
      </c>
      <c r="BV112" s="49">
        <v>0</v>
      </c>
      <c r="BW112" s="50">
        <v>0</v>
      </c>
      <c r="BX112" s="49">
        <v>0</v>
      </c>
      <c r="BY112" s="49">
        <v>0</v>
      </c>
      <c r="BZ112" s="49">
        <v>0</v>
      </c>
      <c r="CA112" s="49">
        <v>346.68</v>
      </c>
      <c r="CB112" s="49">
        <v>0</v>
      </c>
      <c r="CC112" s="49">
        <v>370.94760000000002</v>
      </c>
      <c r="CD112" s="49">
        <v>370.94760000000002</v>
      </c>
      <c r="CE112" s="49">
        <v>0</v>
      </c>
      <c r="CF112" s="49">
        <v>0</v>
      </c>
      <c r="CG112" s="49">
        <v>0</v>
      </c>
      <c r="CH112" s="50">
        <v>0</v>
      </c>
      <c r="CI112" s="49">
        <v>0</v>
      </c>
      <c r="CJ112" s="50">
        <v>0</v>
      </c>
      <c r="CK112" s="49">
        <v>0</v>
      </c>
      <c r="CL112" s="49">
        <v>0</v>
      </c>
      <c r="CM112" s="49">
        <v>0</v>
      </c>
      <c r="CN112" s="49">
        <v>370.94760000000002</v>
      </c>
      <c r="CO112" s="10"/>
      <c r="CP112" s="51" t="s">
        <v>1571</v>
      </c>
    </row>
    <row r="113" spans="1:94" ht="70.349999999999994" customHeight="1" x14ac:dyDescent="0.25">
      <c r="A113" s="48" t="s">
        <v>1572</v>
      </c>
      <c r="B113" s="48" t="s">
        <v>1572</v>
      </c>
      <c r="C113" s="10" t="s">
        <v>478</v>
      </c>
      <c r="D113" s="10" t="s">
        <v>104</v>
      </c>
      <c r="E113" s="10" t="s">
        <v>1573</v>
      </c>
      <c r="F113" s="10" t="s">
        <v>1574</v>
      </c>
      <c r="G113" s="10" t="s">
        <v>551</v>
      </c>
      <c r="H113" s="10" t="s">
        <v>1204</v>
      </c>
      <c r="I113" s="10" t="s">
        <v>1366</v>
      </c>
      <c r="J113" s="10" t="s">
        <v>1053</v>
      </c>
      <c r="K113" s="10" t="s">
        <v>1162</v>
      </c>
      <c r="L113" s="10" t="s">
        <v>1163</v>
      </c>
      <c r="M113" s="10" t="s">
        <v>709</v>
      </c>
      <c r="N113" s="10" t="s">
        <v>1483</v>
      </c>
      <c r="O113" s="10" t="s">
        <v>445</v>
      </c>
      <c r="P113" s="10" t="s">
        <v>446</v>
      </c>
      <c r="Q113" s="10" t="s">
        <v>1484</v>
      </c>
      <c r="R113" s="10" t="s">
        <v>1485</v>
      </c>
      <c r="S113" s="10" t="s">
        <v>1575</v>
      </c>
      <c r="T113" s="10" t="s">
        <v>1576</v>
      </c>
      <c r="U113" s="10" t="s">
        <v>1575</v>
      </c>
      <c r="V113" s="10" t="s">
        <v>1577</v>
      </c>
      <c r="W113" s="10" t="s">
        <v>1578</v>
      </c>
      <c r="X113" s="10" t="s">
        <v>1579</v>
      </c>
      <c r="Y113" s="10" t="s">
        <v>125</v>
      </c>
      <c r="Z113" s="10" t="s">
        <v>126</v>
      </c>
      <c r="AA113" s="49">
        <v>1</v>
      </c>
      <c r="AB113" s="10" t="s">
        <v>127</v>
      </c>
      <c r="AC113" s="10" t="s">
        <v>1173</v>
      </c>
      <c r="AD113" s="49">
        <v>0</v>
      </c>
      <c r="AE113" s="49">
        <v>0</v>
      </c>
      <c r="AF113" s="49">
        <v>0</v>
      </c>
      <c r="AG113" s="49">
        <v>1</v>
      </c>
      <c r="AH113" s="10"/>
      <c r="AI113" s="10"/>
      <c r="AJ113" s="10"/>
      <c r="AK113" s="10"/>
      <c r="AL113" s="10" t="s">
        <v>5627</v>
      </c>
      <c r="AM113" s="10" t="s">
        <v>5237</v>
      </c>
      <c r="AN113" s="10"/>
      <c r="AO113" s="49">
        <v>0</v>
      </c>
      <c r="AP113" s="49">
        <v>0</v>
      </c>
      <c r="AQ113" s="49">
        <v>0</v>
      </c>
      <c r="AR113" s="49">
        <v>0</v>
      </c>
      <c r="AS113" s="49">
        <v>0</v>
      </c>
      <c r="AT113" s="49">
        <v>0</v>
      </c>
      <c r="AU113" s="49">
        <v>0</v>
      </c>
      <c r="AV113" s="49">
        <v>0</v>
      </c>
      <c r="AW113" s="50">
        <v>0</v>
      </c>
      <c r="AX113" s="49">
        <v>0</v>
      </c>
      <c r="AY113" s="49">
        <v>0</v>
      </c>
      <c r="AZ113" s="49">
        <v>0</v>
      </c>
      <c r="BA113" s="49">
        <v>0</v>
      </c>
      <c r="BB113" s="49">
        <v>0</v>
      </c>
      <c r="BC113" s="49">
        <v>0</v>
      </c>
      <c r="BD113" s="49">
        <v>0</v>
      </c>
      <c r="BE113" s="49">
        <v>0</v>
      </c>
      <c r="BF113" s="49">
        <v>0</v>
      </c>
      <c r="BG113" s="49">
        <v>0</v>
      </c>
      <c r="BH113" s="49">
        <v>0</v>
      </c>
      <c r="BI113" s="49">
        <v>0</v>
      </c>
      <c r="BJ113" s="50">
        <v>0</v>
      </c>
      <c r="BK113" s="49">
        <v>0</v>
      </c>
      <c r="BL113" s="49">
        <v>0</v>
      </c>
      <c r="BM113" s="49">
        <v>0</v>
      </c>
      <c r="BN113" s="49">
        <v>0</v>
      </c>
      <c r="BO113" s="49">
        <v>0</v>
      </c>
      <c r="BP113" s="49">
        <v>0</v>
      </c>
      <c r="BQ113" s="49">
        <v>0</v>
      </c>
      <c r="BR113" s="49">
        <v>0</v>
      </c>
      <c r="BS113" s="49">
        <v>0</v>
      </c>
      <c r="BT113" s="49">
        <v>0</v>
      </c>
      <c r="BU113" s="50">
        <v>0</v>
      </c>
      <c r="BV113" s="49">
        <v>0</v>
      </c>
      <c r="BW113" s="50">
        <v>0</v>
      </c>
      <c r="BX113" s="49">
        <v>0</v>
      </c>
      <c r="BY113" s="49">
        <v>0</v>
      </c>
      <c r="BZ113" s="49">
        <v>0</v>
      </c>
      <c r="CA113" s="49">
        <v>0</v>
      </c>
      <c r="CB113" s="49">
        <v>0</v>
      </c>
      <c r="CC113" s="49">
        <v>0</v>
      </c>
      <c r="CD113" s="49">
        <v>0</v>
      </c>
      <c r="CE113" s="49">
        <v>0</v>
      </c>
      <c r="CF113" s="49">
        <v>0</v>
      </c>
      <c r="CG113" s="49">
        <v>0</v>
      </c>
      <c r="CH113" s="50">
        <v>0</v>
      </c>
      <c r="CI113" s="49">
        <v>0</v>
      </c>
      <c r="CJ113" s="50">
        <v>0</v>
      </c>
      <c r="CK113" s="49">
        <v>0</v>
      </c>
      <c r="CL113" s="49">
        <v>0</v>
      </c>
      <c r="CM113" s="49">
        <v>0</v>
      </c>
      <c r="CN113" s="49">
        <v>0</v>
      </c>
      <c r="CO113" s="10"/>
      <c r="CP113" s="51" t="s">
        <v>1581</v>
      </c>
    </row>
    <row r="114" spans="1:94" ht="70.349999999999994" customHeight="1" x14ac:dyDescent="0.25">
      <c r="A114" s="48" t="s">
        <v>1582</v>
      </c>
      <c r="B114" s="48" t="s">
        <v>1582</v>
      </c>
      <c r="C114" s="10" t="s">
        <v>668</v>
      </c>
      <c r="D114" s="10" t="s">
        <v>104</v>
      </c>
      <c r="E114" s="10" t="s">
        <v>1573</v>
      </c>
      <c r="F114" s="10" t="s">
        <v>1574</v>
      </c>
      <c r="G114" s="10" t="s">
        <v>551</v>
      </c>
      <c r="H114" s="10" t="s">
        <v>1204</v>
      </c>
      <c r="I114" s="10" t="s">
        <v>1366</v>
      </c>
      <c r="J114" s="10" t="s">
        <v>1053</v>
      </c>
      <c r="K114" s="10" t="s">
        <v>1162</v>
      </c>
      <c r="L114" s="10" t="s">
        <v>1163</v>
      </c>
      <c r="M114" s="10" t="s">
        <v>709</v>
      </c>
      <c r="N114" s="10" t="s">
        <v>1483</v>
      </c>
      <c r="O114" s="10" t="s">
        <v>445</v>
      </c>
      <c r="P114" s="10" t="s">
        <v>446</v>
      </c>
      <c r="Q114" s="10" t="s">
        <v>1484</v>
      </c>
      <c r="R114" s="10" t="s">
        <v>1485</v>
      </c>
      <c r="S114" s="10" t="s">
        <v>1583</v>
      </c>
      <c r="T114" s="10" t="s">
        <v>1584</v>
      </c>
      <c r="U114" s="10" t="s">
        <v>1583</v>
      </c>
      <c r="V114" s="10" t="s">
        <v>1585</v>
      </c>
      <c r="W114" s="10" t="s">
        <v>1586</v>
      </c>
      <c r="X114" s="10" t="s">
        <v>1579</v>
      </c>
      <c r="Y114" s="10" t="s">
        <v>125</v>
      </c>
      <c r="Z114" s="10" t="s">
        <v>126</v>
      </c>
      <c r="AA114" s="49">
        <v>3</v>
      </c>
      <c r="AB114" s="10" t="s">
        <v>127</v>
      </c>
      <c r="AC114" s="10" t="s">
        <v>1173</v>
      </c>
      <c r="AD114" s="49">
        <v>0</v>
      </c>
      <c r="AE114" s="49">
        <v>1</v>
      </c>
      <c r="AF114" s="49">
        <v>2</v>
      </c>
      <c r="AG114" s="49">
        <v>0</v>
      </c>
      <c r="AH114" s="10"/>
      <c r="AI114" s="10" t="s">
        <v>5628</v>
      </c>
      <c r="AJ114" s="10" t="s">
        <v>5629</v>
      </c>
      <c r="AK114" s="10" t="s">
        <v>5630</v>
      </c>
      <c r="AL114" s="10"/>
      <c r="AM114" s="10" t="s">
        <v>5247</v>
      </c>
      <c r="AN114" s="10"/>
      <c r="AO114" s="49">
        <v>0</v>
      </c>
      <c r="AP114" s="49">
        <v>0</v>
      </c>
      <c r="AQ114" s="49">
        <v>0</v>
      </c>
      <c r="AR114" s="49">
        <v>0</v>
      </c>
      <c r="AS114" s="49">
        <v>0</v>
      </c>
      <c r="AT114" s="49">
        <v>0</v>
      </c>
      <c r="AU114" s="49">
        <v>0</v>
      </c>
      <c r="AV114" s="49">
        <v>6101.85</v>
      </c>
      <c r="AW114" s="50">
        <v>0</v>
      </c>
      <c r="AX114" s="49">
        <v>7700</v>
      </c>
      <c r="AY114" s="49">
        <v>0</v>
      </c>
      <c r="AZ114" s="49">
        <v>0</v>
      </c>
      <c r="BA114" s="49">
        <v>13801.85</v>
      </c>
      <c r="BB114" s="49">
        <v>0</v>
      </c>
      <c r="BC114" s="49">
        <v>0</v>
      </c>
      <c r="BD114" s="49">
        <v>0</v>
      </c>
      <c r="BE114" s="49">
        <v>0</v>
      </c>
      <c r="BF114" s="49">
        <v>0</v>
      </c>
      <c r="BG114" s="49">
        <v>0</v>
      </c>
      <c r="BH114" s="49">
        <v>0</v>
      </c>
      <c r="BI114" s="49">
        <v>14407.4</v>
      </c>
      <c r="BJ114" s="50">
        <v>0</v>
      </c>
      <c r="BK114" s="49">
        <v>0</v>
      </c>
      <c r="BL114" s="49">
        <v>0</v>
      </c>
      <c r="BM114" s="49">
        <v>0</v>
      </c>
      <c r="BN114" s="49">
        <v>14407.4</v>
      </c>
      <c r="BO114" s="49">
        <v>0</v>
      </c>
      <c r="BP114" s="49">
        <v>0</v>
      </c>
      <c r="BQ114" s="49">
        <v>0</v>
      </c>
      <c r="BR114" s="49">
        <v>0</v>
      </c>
      <c r="BS114" s="49">
        <v>0</v>
      </c>
      <c r="BT114" s="49">
        <v>0</v>
      </c>
      <c r="BU114" s="50">
        <v>0</v>
      </c>
      <c r="BV114" s="49">
        <v>20509.25</v>
      </c>
      <c r="BW114" s="50">
        <v>0</v>
      </c>
      <c r="BX114" s="49">
        <v>0</v>
      </c>
      <c r="BY114" s="49">
        <v>0</v>
      </c>
      <c r="BZ114" s="49">
        <v>0</v>
      </c>
      <c r="CA114" s="49">
        <v>20509.25</v>
      </c>
      <c r="CB114" s="49">
        <v>0</v>
      </c>
      <c r="CC114" s="49">
        <v>0</v>
      </c>
      <c r="CD114" s="49">
        <v>0</v>
      </c>
      <c r="CE114" s="49">
        <v>0</v>
      </c>
      <c r="CF114" s="49">
        <v>0</v>
      </c>
      <c r="CG114" s="49">
        <v>0</v>
      </c>
      <c r="CH114" s="50">
        <v>0</v>
      </c>
      <c r="CI114" s="49">
        <v>0</v>
      </c>
      <c r="CJ114" s="50">
        <v>0</v>
      </c>
      <c r="CK114" s="49">
        <v>0</v>
      </c>
      <c r="CL114" s="49">
        <v>0</v>
      </c>
      <c r="CM114" s="49">
        <v>0</v>
      </c>
      <c r="CN114" s="49">
        <v>0</v>
      </c>
      <c r="CO114" s="10" t="s">
        <v>1514</v>
      </c>
      <c r="CP114" s="51" t="s">
        <v>1589</v>
      </c>
    </row>
    <row r="115" spans="1:94" ht="70.349999999999994" customHeight="1" x14ac:dyDescent="0.25">
      <c r="A115" s="48" t="s">
        <v>1590</v>
      </c>
      <c r="B115" s="48" t="s">
        <v>1590</v>
      </c>
      <c r="C115" s="10" t="s">
        <v>682</v>
      </c>
      <c r="D115" s="10" t="s">
        <v>104</v>
      </c>
      <c r="E115" s="10" t="s">
        <v>1201</v>
      </c>
      <c r="F115" s="10" t="s">
        <v>1202</v>
      </c>
      <c r="G115" s="10" t="s">
        <v>1203</v>
      </c>
      <c r="H115" s="10" t="s">
        <v>1204</v>
      </c>
      <c r="I115" s="10" t="s">
        <v>1205</v>
      </c>
      <c r="J115" s="10" t="s">
        <v>1206</v>
      </c>
      <c r="K115" s="10" t="s">
        <v>1162</v>
      </c>
      <c r="L115" s="10" t="s">
        <v>1163</v>
      </c>
      <c r="M115" s="10" t="s">
        <v>709</v>
      </c>
      <c r="N115" s="10" t="s">
        <v>1483</v>
      </c>
      <c r="O115" s="10" t="s">
        <v>445</v>
      </c>
      <c r="P115" s="10" t="s">
        <v>446</v>
      </c>
      <c r="Q115" s="10" t="s">
        <v>1484</v>
      </c>
      <c r="R115" s="10" t="s">
        <v>1485</v>
      </c>
      <c r="S115" s="10" t="s">
        <v>785</v>
      </c>
      <c r="T115" s="10" t="s">
        <v>1591</v>
      </c>
      <c r="U115" s="10" t="s">
        <v>1289</v>
      </c>
      <c r="V115" s="10" t="s">
        <v>1592</v>
      </c>
      <c r="W115" s="10" t="s">
        <v>1291</v>
      </c>
      <c r="X115" s="10" t="s">
        <v>1292</v>
      </c>
      <c r="Y115" s="10" t="s">
        <v>125</v>
      </c>
      <c r="Z115" s="10" t="s">
        <v>126</v>
      </c>
      <c r="AA115" s="49">
        <v>1</v>
      </c>
      <c r="AB115" s="10" t="s">
        <v>127</v>
      </c>
      <c r="AC115" s="10" t="s">
        <v>1173</v>
      </c>
      <c r="AD115" s="49">
        <v>0</v>
      </c>
      <c r="AE115" s="49">
        <v>1</v>
      </c>
      <c r="AF115" s="49">
        <v>0</v>
      </c>
      <c r="AG115" s="49">
        <v>0</v>
      </c>
      <c r="AH115" s="10"/>
      <c r="AI115" s="10" t="s">
        <v>5631</v>
      </c>
      <c r="AJ115" s="10"/>
      <c r="AK115" s="10"/>
      <c r="AL115" s="10"/>
      <c r="AM115" s="10" t="s">
        <v>5426</v>
      </c>
      <c r="AN115" s="10"/>
      <c r="AO115" s="49">
        <v>0</v>
      </c>
      <c r="AP115" s="49">
        <v>0</v>
      </c>
      <c r="AQ115" s="49">
        <v>0</v>
      </c>
      <c r="AR115" s="49">
        <v>0</v>
      </c>
      <c r="AS115" s="49">
        <v>0</v>
      </c>
      <c r="AT115" s="49">
        <v>0</v>
      </c>
      <c r="AU115" s="49">
        <v>0</v>
      </c>
      <c r="AV115" s="49">
        <v>0</v>
      </c>
      <c r="AW115" s="50">
        <v>0</v>
      </c>
      <c r="AX115" s="49">
        <v>2950</v>
      </c>
      <c r="AY115" s="49">
        <v>0</v>
      </c>
      <c r="AZ115" s="49">
        <v>0</v>
      </c>
      <c r="BA115" s="49">
        <v>2950</v>
      </c>
      <c r="BB115" s="49">
        <v>0</v>
      </c>
      <c r="BC115" s="49">
        <v>0</v>
      </c>
      <c r="BD115" s="49">
        <v>0</v>
      </c>
      <c r="BE115" s="49">
        <v>0</v>
      </c>
      <c r="BF115" s="49">
        <v>0</v>
      </c>
      <c r="BG115" s="49">
        <v>0</v>
      </c>
      <c r="BH115" s="49">
        <v>0</v>
      </c>
      <c r="BI115" s="49">
        <v>0</v>
      </c>
      <c r="BJ115" s="50">
        <v>0</v>
      </c>
      <c r="BK115" s="49">
        <v>0</v>
      </c>
      <c r="BL115" s="49">
        <v>0</v>
      </c>
      <c r="BM115" s="49">
        <v>0</v>
      </c>
      <c r="BN115" s="49">
        <v>0</v>
      </c>
      <c r="BO115" s="49">
        <v>0</v>
      </c>
      <c r="BP115" s="49">
        <v>0</v>
      </c>
      <c r="BQ115" s="49">
        <v>0</v>
      </c>
      <c r="BR115" s="49">
        <v>0</v>
      </c>
      <c r="BS115" s="49">
        <v>0</v>
      </c>
      <c r="BT115" s="49">
        <v>0</v>
      </c>
      <c r="BU115" s="50">
        <v>0</v>
      </c>
      <c r="BV115" s="49">
        <v>0</v>
      </c>
      <c r="BW115" s="50">
        <v>0</v>
      </c>
      <c r="BX115" s="49">
        <v>0</v>
      </c>
      <c r="BY115" s="49">
        <v>0</v>
      </c>
      <c r="BZ115" s="49">
        <v>0</v>
      </c>
      <c r="CA115" s="49">
        <v>0</v>
      </c>
      <c r="CB115" s="49">
        <v>0</v>
      </c>
      <c r="CC115" s="49">
        <v>0</v>
      </c>
      <c r="CD115" s="49">
        <v>0</v>
      </c>
      <c r="CE115" s="49">
        <v>0</v>
      </c>
      <c r="CF115" s="49">
        <v>0</v>
      </c>
      <c r="CG115" s="49">
        <v>0</v>
      </c>
      <c r="CH115" s="50">
        <v>0</v>
      </c>
      <c r="CI115" s="49">
        <v>0</v>
      </c>
      <c r="CJ115" s="50">
        <v>0</v>
      </c>
      <c r="CK115" s="49">
        <v>0</v>
      </c>
      <c r="CL115" s="49">
        <v>0</v>
      </c>
      <c r="CM115" s="49">
        <v>0</v>
      </c>
      <c r="CN115" s="49">
        <v>0</v>
      </c>
      <c r="CO115" s="10"/>
      <c r="CP115" s="51" t="s">
        <v>1594</v>
      </c>
    </row>
    <row r="116" spans="1:94" ht="70.349999999999994" customHeight="1" x14ac:dyDescent="0.25">
      <c r="A116" s="48" t="s">
        <v>1595</v>
      </c>
      <c r="B116" s="48" t="s">
        <v>1595</v>
      </c>
      <c r="C116" s="10" t="s">
        <v>696</v>
      </c>
      <c r="D116" s="10" t="s">
        <v>104</v>
      </c>
      <c r="E116" s="10" t="s">
        <v>1596</v>
      </c>
      <c r="F116" s="10" t="s">
        <v>925</v>
      </c>
      <c r="G116" s="10" t="s">
        <v>551</v>
      </c>
      <c r="H116" s="10" t="s">
        <v>108</v>
      </c>
      <c r="I116" s="10" t="s">
        <v>1597</v>
      </c>
      <c r="J116" s="10" t="s">
        <v>1598</v>
      </c>
      <c r="K116" s="10" t="s">
        <v>1162</v>
      </c>
      <c r="L116" s="10" t="s">
        <v>1163</v>
      </c>
      <c r="M116" s="10" t="s">
        <v>709</v>
      </c>
      <c r="N116" s="10" t="s">
        <v>1483</v>
      </c>
      <c r="O116" s="10" t="s">
        <v>445</v>
      </c>
      <c r="P116" s="10" t="s">
        <v>446</v>
      </c>
      <c r="Q116" s="10" t="s">
        <v>1484</v>
      </c>
      <c r="R116" s="10" t="s">
        <v>1485</v>
      </c>
      <c r="S116" s="10" t="s">
        <v>1599</v>
      </c>
      <c r="T116" s="10" t="s">
        <v>1600</v>
      </c>
      <c r="U116" s="10" t="s">
        <v>1599</v>
      </c>
      <c r="V116" s="10" t="s">
        <v>1601</v>
      </c>
      <c r="W116" s="10" t="s">
        <v>1602</v>
      </c>
      <c r="X116" s="10" t="s">
        <v>1579</v>
      </c>
      <c r="Y116" s="10" t="s">
        <v>125</v>
      </c>
      <c r="Z116" s="10" t="s">
        <v>126</v>
      </c>
      <c r="AA116" s="49">
        <v>2</v>
      </c>
      <c r="AB116" s="10" t="s">
        <v>127</v>
      </c>
      <c r="AC116" s="10" t="s">
        <v>1173</v>
      </c>
      <c r="AD116" s="49">
        <v>0</v>
      </c>
      <c r="AE116" s="49">
        <v>1</v>
      </c>
      <c r="AF116" s="49">
        <v>1</v>
      </c>
      <c r="AG116" s="49">
        <v>0</v>
      </c>
      <c r="AH116" s="10"/>
      <c r="AI116" s="10" t="s">
        <v>5632</v>
      </c>
      <c r="AJ116" s="10"/>
      <c r="AK116" s="10" t="s">
        <v>5633</v>
      </c>
      <c r="AL116" s="10"/>
      <c r="AM116" s="10" t="s">
        <v>5247</v>
      </c>
      <c r="AN116" s="10" t="s">
        <v>5634</v>
      </c>
      <c r="AO116" s="49">
        <v>0</v>
      </c>
      <c r="AP116" s="49">
        <v>0</v>
      </c>
      <c r="AQ116" s="49">
        <v>0</v>
      </c>
      <c r="AR116" s="49">
        <v>0</v>
      </c>
      <c r="AS116" s="49">
        <v>0</v>
      </c>
      <c r="AT116" s="49">
        <v>0</v>
      </c>
      <c r="AU116" s="49">
        <v>0</v>
      </c>
      <c r="AV116" s="49">
        <v>5000</v>
      </c>
      <c r="AW116" s="50">
        <v>0</v>
      </c>
      <c r="AX116" s="49">
        <v>1200</v>
      </c>
      <c r="AY116" s="49">
        <v>0</v>
      </c>
      <c r="AZ116" s="49">
        <v>0</v>
      </c>
      <c r="BA116" s="49">
        <v>6200</v>
      </c>
      <c r="BB116" s="49">
        <v>0</v>
      </c>
      <c r="BC116" s="49">
        <v>0</v>
      </c>
      <c r="BD116" s="49">
        <v>0</v>
      </c>
      <c r="BE116" s="49">
        <v>0</v>
      </c>
      <c r="BF116" s="49">
        <v>0</v>
      </c>
      <c r="BG116" s="49">
        <v>0</v>
      </c>
      <c r="BH116" s="49">
        <v>0</v>
      </c>
      <c r="BI116" s="49">
        <v>5000</v>
      </c>
      <c r="BJ116" s="50">
        <v>0</v>
      </c>
      <c r="BK116" s="49">
        <v>1296</v>
      </c>
      <c r="BL116" s="49">
        <v>0</v>
      </c>
      <c r="BM116" s="49">
        <v>0</v>
      </c>
      <c r="BN116" s="49">
        <v>6296</v>
      </c>
      <c r="BO116" s="49">
        <v>0</v>
      </c>
      <c r="BP116" s="49">
        <v>0</v>
      </c>
      <c r="BQ116" s="49">
        <v>0</v>
      </c>
      <c r="BR116" s="49">
        <v>0</v>
      </c>
      <c r="BS116" s="49">
        <v>0</v>
      </c>
      <c r="BT116" s="49">
        <v>0</v>
      </c>
      <c r="BU116" s="50">
        <v>0</v>
      </c>
      <c r="BV116" s="49">
        <v>5000</v>
      </c>
      <c r="BW116" s="50">
        <v>0</v>
      </c>
      <c r="BX116" s="49">
        <v>1386.72</v>
      </c>
      <c r="BY116" s="49">
        <v>0</v>
      </c>
      <c r="BZ116" s="49">
        <v>0</v>
      </c>
      <c r="CA116" s="49">
        <v>6386.72</v>
      </c>
      <c r="CB116" s="49">
        <v>0</v>
      </c>
      <c r="CC116" s="49">
        <v>0</v>
      </c>
      <c r="CD116" s="49">
        <v>0</v>
      </c>
      <c r="CE116" s="49">
        <v>0</v>
      </c>
      <c r="CF116" s="49">
        <v>0</v>
      </c>
      <c r="CG116" s="49">
        <v>0</v>
      </c>
      <c r="CH116" s="50">
        <v>0</v>
      </c>
      <c r="CI116" s="49">
        <v>5000</v>
      </c>
      <c r="CJ116" s="50">
        <v>0</v>
      </c>
      <c r="CK116" s="49">
        <v>1483.7904000000001</v>
      </c>
      <c r="CL116" s="49">
        <v>0</v>
      </c>
      <c r="CM116" s="49">
        <v>0</v>
      </c>
      <c r="CN116" s="49">
        <v>6483.7903999999999</v>
      </c>
      <c r="CO116" s="10" t="s">
        <v>1551</v>
      </c>
      <c r="CP116" s="51" t="s">
        <v>1606</v>
      </c>
    </row>
    <row r="117" spans="1:94" ht="70.349999999999994" customHeight="1" x14ac:dyDescent="0.25">
      <c r="A117" s="48" t="s">
        <v>1607</v>
      </c>
      <c r="B117" s="48" t="s">
        <v>1607</v>
      </c>
      <c r="C117" s="10" t="s">
        <v>709</v>
      </c>
      <c r="D117" s="10" t="s">
        <v>104</v>
      </c>
      <c r="E117" s="10" t="s">
        <v>1608</v>
      </c>
      <c r="F117" s="10" t="s">
        <v>887</v>
      </c>
      <c r="G117" s="10" t="s">
        <v>1609</v>
      </c>
      <c r="H117" s="10" t="s">
        <v>1610</v>
      </c>
      <c r="I117" s="10" t="s">
        <v>1611</v>
      </c>
      <c r="J117" s="10" t="s">
        <v>899</v>
      </c>
      <c r="K117" s="10" t="s">
        <v>1162</v>
      </c>
      <c r="L117" s="10" t="s">
        <v>1163</v>
      </c>
      <c r="M117" s="10" t="s">
        <v>709</v>
      </c>
      <c r="N117" s="10" t="s">
        <v>1483</v>
      </c>
      <c r="O117" s="10" t="s">
        <v>445</v>
      </c>
      <c r="P117" s="10" t="s">
        <v>446</v>
      </c>
      <c r="Q117" s="10" t="s">
        <v>1484</v>
      </c>
      <c r="R117" s="10" t="s">
        <v>1485</v>
      </c>
      <c r="S117" s="10" t="s">
        <v>1612</v>
      </c>
      <c r="T117" s="10" t="s">
        <v>1613</v>
      </c>
      <c r="U117" s="10" t="s">
        <v>1612</v>
      </c>
      <c r="V117" s="10" t="s">
        <v>1614</v>
      </c>
      <c r="W117" s="10" t="s">
        <v>1615</v>
      </c>
      <c r="X117" s="10" t="s">
        <v>1579</v>
      </c>
      <c r="Y117" s="10" t="s">
        <v>125</v>
      </c>
      <c r="Z117" s="10" t="s">
        <v>126</v>
      </c>
      <c r="AA117" s="49">
        <v>1</v>
      </c>
      <c r="AB117" s="10" t="s">
        <v>127</v>
      </c>
      <c r="AC117" s="10" t="s">
        <v>1173</v>
      </c>
      <c r="AD117" s="49">
        <v>0</v>
      </c>
      <c r="AE117" s="49">
        <v>0</v>
      </c>
      <c r="AF117" s="49">
        <v>0</v>
      </c>
      <c r="AG117" s="49">
        <v>1</v>
      </c>
      <c r="AH117" s="10"/>
      <c r="AI117" s="10"/>
      <c r="AJ117" s="10"/>
      <c r="AK117" s="10"/>
      <c r="AL117" s="10" t="s">
        <v>5635</v>
      </c>
      <c r="AM117" s="10" t="s">
        <v>5205</v>
      </c>
      <c r="AN117" s="10" t="s">
        <v>5636</v>
      </c>
      <c r="AO117" s="49">
        <v>0</v>
      </c>
      <c r="AP117" s="49">
        <v>0</v>
      </c>
      <c r="AQ117" s="49">
        <v>0</v>
      </c>
      <c r="AR117" s="49">
        <v>0</v>
      </c>
      <c r="AS117" s="49">
        <v>0</v>
      </c>
      <c r="AT117" s="49">
        <v>0</v>
      </c>
      <c r="AU117" s="49">
        <v>0</v>
      </c>
      <c r="AV117" s="49">
        <v>3200</v>
      </c>
      <c r="AW117" s="50">
        <v>0</v>
      </c>
      <c r="AX117" s="49">
        <v>0</v>
      </c>
      <c r="AY117" s="49">
        <v>6000</v>
      </c>
      <c r="AZ117" s="49">
        <v>6000</v>
      </c>
      <c r="BA117" s="49">
        <v>9200</v>
      </c>
      <c r="BB117" s="49">
        <v>0</v>
      </c>
      <c r="BC117" s="49">
        <v>0</v>
      </c>
      <c r="BD117" s="49">
        <v>0</v>
      </c>
      <c r="BE117" s="49">
        <v>0</v>
      </c>
      <c r="BF117" s="49">
        <v>0</v>
      </c>
      <c r="BG117" s="49">
        <v>0</v>
      </c>
      <c r="BH117" s="49">
        <v>0</v>
      </c>
      <c r="BI117" s="49">
        <v>12800</v>
      </c>
      <c r="BJ117" s="50">
        <v>0</v>
      </c>
      <c r="BK117" s="49">
        <v>0</v>
      </c>
      <c r="BL117" s="49">
        <v>0</v>
      </c>
      <c r="BM117" s="49">
        <v>0</v>
      </c>
      <c r="BN117" s="49">
        <v>12800</v>
      </c>
      <c r="BO117" s="49">
        <v>0</v>
      </c>
      <c r="BP117" s="49">
        <v>0</v>
      </c>
      <c r="BQ117" s="49">
        <v>0</v>
      </c>
      <c r="BR117" s="49">
        <v>0</v>
      </c>
      <c r="BS117" s="49">
        <v>0</v>
      </c>
      <c r="BT117" s="49">
        <v>0</v>
      </c>
      <c r="BU117" s="50">
        <v>0</v>
      </c>
      <c r="BV117" s="49">
        <v>16000</v>
      </c>
      <c r="BW117" s="50">
        <v>0</v>
      </c>
      <c r="BX117" s="49">
        <v>0</v>
      </c>
      <c r="BY117" s="49">
        <v>6000</v>
      </c>
      <c r="BZ117" s="49">
        <v>6000</v>
      </c>
      <c r="CA117" s="49">
        <v>22000</v>
      </c>
      <c r="CB117" s="49">
        <v>0</v>
      </c>
      <c r="CC117" s="49">
        <v>0</v>
      </c>
      <c r="CD117" s="49">
        <v>0</v>
      </c>
      <c r="CE117" s="49">
        <v>0</v>
      </c>
      <c r="CF117" s="49">
        <v>0</v>
      </c>
      <c r="CG117" s="49">
        <v>0</v>
      </c>
      <c r="CH117" s="50">
        <v>0</v>
      </c>
      <c r="CI117" s="49">
        <v>0</v>
      </c>
      <c r="CJ117" s="50">
        <v>0</v>
      </c>
      <c r="CK117" s="49">
        <v>0</v>
      </c>
      <c r="CL117" s="49">
        <v>0</v>
      </c>
      <c r="CM117" s="49">
        <v>0</v>
      </c>
      <c r="CN117" s="49">
        <v>0</v>
      </c>
      <c r="CO117" s="10"/>
      <c r="CP117" s="51" t="s">
        <v>1618</v>
      </c>
    </row>
    <row r="118" spans="1:94" ht="70.349999999999994" customHeight="1" x14ac:dyDescent="0.25">
      <c r="A118" s="48" t="s">
        <v>1619</v>
      </c>
      <c r="B118" s="48" t="s">
        <v>1619</v>
      </c>
      <c r="C118" s="10" t="s">
        <v>724</v>
      </c>
      <c r="D118" s="10" t="s">
        <v>104</v>
      </c>
      <c r="E118" s="10" t="s">
        <v>1201</v>
      </c>
      <c r="F118" s="10" t="s">
        <v>1202</v>
      </c>
      <c r="G118" s="10" t="s">
        <v>1203</v>
      </c>
      <c r="H118" s="10" t="s">
        <v>1204</v>
      </c>
      <c r="I118" s="10" t="s">
        <v>1205</v>
      </c>
      <c r="J118" s="10" t="s">
        <v>1206</v>
      </c>
      <c r="K118" s="10" t="s">
        <v>1162</v>
      </c>
      <c r="L118" s="10" t="s">
        <v>1163</v>
      </c>
      <c r="M118" s="10" t="s">
        <v>709</v>
      </c>
      <c r="N118" s="10" t="s">
        <v>1483</v>
      </c>
      <c r="O118" s="10" t="s">
        <v>445</v>
      </c>
      <c r="P118" s="10" t="s">
        <v>446</v>
      </c>
      <c r="Q118" s="10" t="s">
        <v>1484</v>
      </c>
      <c r="R118" s="10" t="s">
        <v>1485</v>
      </c>
      <c r="S118" s="10" t="s">
        <v>1620</v>
      </c>
      <c r="T118" s="10" t="s">
        <v>1621</v>
      </c>
      <c r="U118" s="10" t="s">
        <v>1622</v>
      </c>
      <c r="V118" s="10" t="s">
        <v>1623</v>
      </c>
      <c r="W118" s="10" t="s">
        <v>1624</v>
      </c>
      <c r="X118" s="10" t="s">
        <v>1625</v>
      </c>
      <c r="Y118" s="10" t="s">
        <v>125</v>
      </c>
      <c r="Z118" s="10" t="s">
        <v>1625</v>
      </c>
      <c r="AA118" s="49">
        <v>1</v>
      </c>
      <c r="AB118" s="10" t="s">
        <v>127</v>
      </c>
      <c r="AC118" s="10" t="s">
        <v>1173</v>
      </c>
      <c r="AD118" s="49">
        <v>0</v>
      </c>
      <c r="AE118" s="49">
        <v>1</v>
      </c>
      <c r="AF118" s="49">
        <v>0</v>
      </c>
      <c r="AG118" s="49">
        <v>0</v>
      </c>
      <c r="AH118" s="10"/>
      <c r="AI118" s="10" t="s">
        <v>5637</v>
      </c>
      <c r="AJ118" s="10" t="s">
        <v>5638</v>
      </c>
      <c r="AK118" s="10"/>
      <c r="AL118" s="10"/>
      <c r="AM118" s="10" t="s">
        <v>5205</v>
      </c>
      <c r="AN118" s="10" t="s">
        <v>5639</v>
      </c>
      <c r="AO118" s="49">
        <v>0</v>
      </c>
      <c r="AP118" s="49">
        <v>5281</v>
      </c>
      <c r="AQ118" s="49">
        <v>5281</v>
      </c>
      <c r="AR118" s="49">
        <v>0</v>
      </c>
      <c r="AS118" s="49">
        <v>0</v>
      </c>
      <c r="AT118" s="49">
        <v>0</v>
      </c>
      <c r="AU118" s="49">
        <v>0</v>
      </c>
      <c r="AV118" s="49">
        <v>0</v>
      </c>
      <c r="AW118" s="50">
        <v>0</v>
      </c>
      <c r="AX118" s="49">
        <v>0</v>
      </c>
      <c r="AY118" s="49">
        <v>0</v>
      </c>
      <c r="AZ118" s="49">
        <v>0</v>
      </c>
      <c r="BA118" s="49">
        <v>5281</v>
      </c>
      <c r="BB118" s="49">
        <v>0</v>
      </c>
      <c r="BC118" s="49">
        <v>0</v>
      </c>
      <c r="BD118" s="49">
        <v>0</v>
      </c>
      <c r="BE118" s="49">
        <v>0</v>
      </c>
      <c r="BF118" s="49">
        <v>0</v>
      </c>
      <c r="BG118" s="49">
        <v>0</v>
      </c>
      <c r="BH118" s="49">
        <v>0</v>
      </c>
      <c r="BI118" s="49">
        <v>0</v>
      </c>
      <c r="BJ118" s="50">
        <v>0</v>
      </c>
      <c r="BK118" s="49">
        <v>0</v>
      </c>
      <c r="BL118" s="49">
        <v>0</v>
      </c>
      <c r="BM118" s="49">
        <v>0</v>
      </c>
      <c r="BN118" s="49">
        <v>0</v>
      </c>
      <c r="BO118" s="49">
        <v>0</v>
      </c>
      <c r="BP118" s="49">
        <v>0</v>
      </c>
      <c r="BQ118" s="49">
        <v>0</v>
      </c>
      <c r="BR118" s="49">
        <v>0</v>
      </c>
      <c r="BS118" s="49">
        <v>0</v>
      </c>
      <c r="BT118" s="49">
        <v>0</v>
      </c>
      <c r="BU118" s="50">
        <v>0</v>
      </c>
      <c r="BV118" s="49">
        <v>0</v>
      </c>
      <c r="BW118" s="50">
        <v>0</v>
      </c>
      <c r="BX118" s="49">
        <v>0</v>
      </c>
      <c r="BY118" s="49">
        <v>0</v>
      </c>
      <c r="BZ118" s="49">
        <v>0</v>
      </c>
      <c r="CA118" s="49">
        <v>0</v>
      </c>
      <c r="CB118" s="49">
        <v>0</v>
      </c>
      <c r="CC118" s="49">
        <v>0</v>
      </c>
      <c r="CD118" s="49">
        <v>0</v>
      </c>
      <c r="CE118" s="49">
        <v>0</v>
      </c>
      <c r="CF118" s="49">
        <v>0</v>
      </c>
      <c r="CG118" s="49">
        <v>0</v>
      </c>
      <c r="CH118" s="50">
        <v>0</v>
      </c>
      <c r="CI118" s="49">
        <v>0</v>
      </c>
      <c r="CJ118" s="50">
        <v>0</v>
      </c>
      <c r="CK118" s="49">
        <v>0</v>
      </c>
      <c r="CL118" s="49">
        <v>0</v>
      </c>
      <c r="CM118" s="49">
        <v>0</v>
      </c>
      <c r="CN118" s="49">
        <v>0</v>
      </c>
      <c r="CO118" s="10" t="s">
        <v>1628</v>
      </c>
      <c r="CP118" s="51" t="s">
        <v>1629</v>
      </c>
    </row>
    <row r="119" spans="1:94" ht="70.349999999999994" customHeight="1" x14ac:dyDescent="0.25">
      <c r="A119" s="48" t="s">
        <v>1630</v>
      </c>
      <c r="B119" s="48" t="s">
        <v>1630</v>
      </c>
      <c r="C119" s="10" t="s">
        <v>113</v>
      </c>
      <c r="D119" s="10" t="s">
        <v>104</v>
      </c>
      <c r="E119" s="10" t="s">
        <v>1631</v>
      </c>
      <c r="F119" s="10" t="s">
        <v>1632</v>
      </c>
      <c r="G119" s="10"/>
      <c r="H119" s="10" t="s">
        <v>108</v>
      </c>
      <c r="I119" s="10" t="s">
        <v>1634</v>
      </c>
      <c r="J119" s="10" t="s">
        <v>1635</v>
      </c>
      <c r="K119" s="10" t="s">
        <v>1636</v>
      </c>
      <c r="L119" s="10" t="s">
        <v>1637</v>
      </c>
      <c r="M119" s="10" t="s">
        <v>724</v>
      </c>
      <c r="N119" s="10" t="s">
        <v>1638</v>
      </c>
      <c r="O119" s="10" t="s">
        <v>464</v>
      </c>
      <c r="P119" s="10" t="s">
        <v>465</v>
      </c>
      <c r="Q119" s="10" t="s">
        <v>466</v>
      </c>
      <c r="R119" s="10" t="s">
        <v>467</v>
      </c>
      <c r="S119" s="10" t="s">
        <v>1639</v>
      </c>
      <c r="T119" s="10" t="s">
        <v>1640</v>
      </c>
      <c r="U119" s="10" t="s">
        <v>1641</v>
      </c>
      <c r="V119" s="10" t="s">
        <v>1642</v>
      </c>
      <c r="W119" s="10" t="s">
        <v>1643</v>
      </c>
      <c r="X119" s="10" t="s">
        <v>149</v>
      </c>
      <c r="Y119" s="10" t="s">
        <v>125</v>
      </c>
      <c r="Z119" s="10" t="s">
        <v>126</v>
      </c>
      <c r="AA119" s="49">
        <v>70000</v>
      </c>
      <c r="AB119" s="10" t="s">
        <v>127</v>
      </c>
      <c r="AC119" s="10" t="s">
        <v>1634</v>
      </c>
      <c r="AD119" s="49">
        <v>17500</v>
      </c>
      <c r="AE119" s="49">
        <v>17500</v>
      </c>
      <c r="AF119" s="49">
        <v>17500</v>
      </c>
      <c r="AG119" s="49">
        <v>17500</v>
      </c>
      <c r="AH119" s="10" t="s">
        <v>5640</v>
      </c>
      <c r="AI119" s="10" t="s">
        <v>5641</v>
      </c>
      <c r="AJ119" s="10" t="s">
        <v>5642</v>
      </c>
      <c r="AK119" s="10" t="s">
        <v>5643</v>
      </c>
      <c r="AL119" s="10" t="s">
        <v>5643</v>
      </c>
      <c r="AM119" s="10" t="s">
        <v>5205</v>
      </c>
      <c r="AN119" s="10"/>
      <c r="AO119" s="49">
        <v>0</v>
      </c>
      <c r="AP119" s="49">
        <v>1350</v>
      </c>
      <c r="AQ119" s="49">
        <v>1350</v>
      </c>
      <c r="AR119" s="49">
        <v>0</v>
      </c>
      <c r="AS119" s="49">
        <v>0</v>
      </c>
      <c r="AT119" s="49">
        <v>0</v>
      </c>
      <c r="AU119" s="49">
        <v>0</v>
      </c>
      <c r="AV119" s="49">
        <v>3150</v>
      </c>
      <c r="AW119" s="50">
        <v>0</v>
      </c>
      <c r="AX119" s="49">
        <v>0</v>
      </c>
      <c r="AY119" s="49">
        <v>0</v>
      </c>
      <c r="AZ119" s="49">
        <v>0</v>
      </c>
      <c r="BA119" s="49">
        <v>4500</v>
      </c>
      <c r="BB119" s="49">
        <v>0</v>
      </c>
      <c r="BC119" s="49">
        <v>1350</v>
      </c>
      <c r="BD119" s="49">
        <v>1350</v>
      </c>
      <c r="BE119" s="49">
        <v>0</v>
      </c>
      <c r="BF119" s="49">
        <v>0</v>
      </c>
      <c r="BG119" s="49">
        <v>0</v>
      </c>
      <c r="BH119" s="49">
        <v>0</v>
      </c>
      <c r="BI119" s="49">
        <v>3150</v>
      </c>
      <c r="BJ119" s="50">
        <v>0</v>
      </c>
      <c r="BK119" s="49">
        <v>0</v>
      </c>
      <c r="BL119" s="49">
        <v>0</v>
      </c>
      <c r="BM119" s="49">
        <v>0</v>
      </c>
      <c r="BN119" s="49">
        <v>4500</v>
      </c>
      <c r="BO119" s="49">
        <v>0</v>
      </c>
      <c r="BP119" s="49">
        <v>1350</v>
      </c>
      <c r="BQ119" s="49">
        <v>1350</v>
      </c>
      <c r="BR119" s="49">
        <v>0</v>
      </c>
      <c r="BS119" s="49">
        <v>0</v>
      </c>
      <c r="BT119" s="49">
        <v>0</v>
      </c>
      <c r="BU119" s="50">
        <v>0</v>
      </c>
      <c r="BV119" s="49">
        <v>3150</v>
      </c>
      <c r="BW119" s="50">
        <v>0</v>
      </c>
      <c r="BX119" s="49">
        <v>0</v>
      </c>
      <c r="BY119" s="49">
        <v>0</v>
      </c>
      <c r="BZ119" s="49">
        <v>0</v>
      </c>
      <c r="CA119" s="49">
        <v>4500</v>
      </c>
      <c r="CB119" s="49">
        <v>0</v>
      </c>
      <c r="CC119" s="49">
        <v>1350</v>
      </c>
      <c r="CD119" s="49">
        <v>1350</v>
      </c>
      <c r="CE119" s="49">
        <v>0</v>
      </c>
      <c r="CF119" s="49">
        <v>0</v>
      </c>
      <c r="CG119" s="49">
        <v>0</v>
      </c>
      <c r="CH119" s="50">
        <v>0</v>
      </c>
      <c r="CI119" s="49">
        <v>3150</v>
      </c>
      <c r="CJ119" s="50">
        <v>0</v>
      </c>
      <c r="CK119" s="49">
        <v>0</v>
      </c>
      <c r="CL119" s="49">
        <v>0</v>
      </c>
      <c r="CM119" s="49">
        <v>0</v>
      </c>
      <c r="CN119" s="49">
        <v>4500</v>
      </c>
      <c r="CO119" s="10"/>
      <c r="CP119" s="51" t="s">
        <v>1650</v>
      </c>
    </row>
    <row r="120" spans="1:94" ht="70.349999999999994" customHeight="1" x14ac:dyDescent="0.25">
      <c r="A120" s="48" t="s">
        <v>1651</v>
      </c>
      <c r="B120" s="48" t="s">
        <v>1651</v>
      </c>
      <c r="C120" s="10" t="s">
        <v>103</v>
      </c>
      <c r="D120" s="10" t="s">
        <v>104</v>
      </c>
      <c r="E120" s="10" t="s">
        <v>1631</v>
      </c>
      <c r="F120" s="10" t="s">
        <v>1632</v>
      </c>
      <c r="G120" s="10"/>
      <c r="H120" s="10" t="s">
        <v>108</v>
      </c>
      <c r="I120" s="10" t="s">
        <v>1634</v>
      </c>
      <c r="J120" s="10" t="s">
        <v>1635</v>
      </c>
      <c r="K120" s="10" t="s">
        <v>1636</v>
      </c>
      <c r="L120" s="10" t="s">
        <v>1637</v>
      </c>
      <c r="M120" s="10" t="s">
        <v>724</v>
      </c>
      <c r="N120" s="10" t="s">
        <v>1638</v>
      </c>
      <c r="O120" s="10" t="s">
        <v>464</v>
      </c>
      <c r="P120" s="10" t="s">
        <v>465</v>
      </c>
      <c r="Q120" s="10" t="s">
        <v>466</v>
      </c>
      <c r="R120" s="10" t="s">
        <v>467</v>
      </c>
      <c r="S120" s="10" t="s">
        <v>585</v>
      </c>
      <c r="T120" s="10" t="s">
        <v>1652</v>
      </c>
      <c r="U120" s="10" t="s">
        <v>1653</v>
      </c>
      <c r="V120" s="10" t="s">
        <v>1654</v>
      </c>
      <c r="W120" s="10" t="s">
        <v>1655</v>
      </c>
      <c r="X120" s="10" t="s">
        <v>530</v>
      </c>
      <c r="Y120" s="10" t="s">
        <v>125</v>
      </c>
      <c r="Z120" s="10" t="s">
        <v>126</v>
      </c>
      <c r="AA120" s="49">
        <v>2</v>
      </c>
      <c r="AB120" s="10" t="s">
        <v>127</v>
      </c>
      <c r="AC120" s="10" t="s">
        <v>1634</v>
      </c>
      <c r="AD120" s="49">
        <v>0</v>
      </c>
      <c r="AE120" s="49">
        <v>2</v>
      </c>
      <c r="AF120" s="49">
        <v>0</v>
      </c>
      <c r="AG120" s="49">
        <v>0</v>
      </c>
      <c r="AH120" s="10"/>
      <c r="AI120" s="10" t="s">
        <v>5644</v>
      </c>
      <c r="AJ120" s="10" t="s">
        <v>5645</v>
      </c>
      <c r="AK120" s="10"/>
      <c r="AL120" s="10"/>
      <c r="AM120" s="10" t="s">
        <v>5237</v>
      </c>
      <c r="AN120" s="10"/>
      <c r="AO120" s="49">
        <v>0</v>
      </c>
      <c r="AP120" s="49">
        <v>0</v>
      </c>
      <c r="AQ120" s="49">
        <v>0</v>
      </c>
      <c r="AR120" s="49">
        <v>0</v>
      </c>
      <c r="AS120" s="49">
        <v>0</v>
      </c>
      <c r="AT120" s="49">
        <v>0</v>
      </c>
      <c r="AU120" s="49">
        <v>0</v>
      </c>
      <c r="AV120" s="49">
        <v>0</v>
      </c>
      <c r="AW120" s="50">
        <v>0</v>
      </c>
      <c r="AX120" s="49">
        <v>0</v>
      </c>
      <c r="AY120" s="49">
        <v>0</v>
      </c>
      <c r="AZ120" s="49">
        <v>0</v>
      </c>
      <c r="BA120" s="49">
        <v>0</v>
      </c>
      <c r="BB120" s="49">
        <v>0</v>
      </c>
      <c r="BC120" s="49">
        <v>0</v>
      </c>
      <c r="BD120" s="49">
        <v>0</v>
      </c>
      <c r="BE120" s="49">
        <v>0</v>
      </c>
      <c r="BF120" s="49">
        <v>0</v>
      </c>
      <c r="BG120" s="49">
        <v>0</v>
      </c>
      <c r="BH120" s="49">
        <v>0</v>
      </c>
      <c r="BI120" s="49">
        <v>0</v>
      </c>
      <c r="BJ120" s="50">
        <v>0</v>
      </c>
      <c r="BK120" s="49">
        <v>0</v>
      </c>
      <c r="BL120" s="49">
        <v>0</v>
      </c>
      <c r="BM120" s="49">
        <v>0</v>
      </c>
      <c r="BN120" s="49">
        <v>0</v>
      </c>
      <c r="BO120" s="49">
        <v>0</v>
      </c>
      <c r="BP120" s="49">
        <v>0</v>
      </c>
      <c r="BQ120" s="49">
        <v>0</v>
      </c>
      <c r="BR120" s="49">
        <v>0</v>
      </c>
      <c r="BS120" s="49">
        <v>0</v>
      </c>
      <c r="BT120" s="49">
        <v>0</v>
      </c>
      <c r="BU120" s="50">
        <v>0</v>
      </c>
      <c r="BV120" s="49">
        <v>0</v>
      </c>
      <c r="BW120" s="50">
        <v>0</v>
      </c>
      <c r="BX120" s="49">
        <v>0</v>
      </c>
      <c r="BY120" s="49">
        <v>0</v>
      </c>
      <c r="BZ120" s="49">
        <v>0</v>
      </c>
      <c r="CA120" s="49">
        <v>0</v>
      </c>
      <c r="CB120" s="49">
        <v>0</v>
      </c>
      <c r="CC120" s="49">
        <v>0</v>
      </c>
      <c r="CD120" s="49">
        <v>0</v>
      </c>
      <c r="CE120" s="49">
        <v>0</v>
      </c>
      <c r="CF120" s="49">
        <v>0</v>
      </c>
      <c r="CG120" s="49">
        <v>0</v>
      </c>
      <c r="CH120" s="50">
        <v>0</v>
      </c>
      <c r="CI120" s="49">
        <v>0</v>
      </c>
      <c r="CJ120" s="50">
        <v>0</v>
      </c>
      <c r="CK120" s="49">
        <v>0</v>
      </c>
      <c r="CL120" s="49">
        <v>0</v>
      </c>
      <c r="CM120" s="49">
        <v>0</v>
      </c>
      <c r="CN120" s="49">
        <v>0</v>
      </c>
      <c r="CO120" s="10"/>
      <c r="CP120" s="51" t="s">
        <v>1659</v>
      </c>
    </row>
    <row r="121" spans="1:94" ht="70.349999999999994" customHeight="1" x14ac:dyDescent="0.25">
      <c r="A121" s="48" t="s">
        <v>1660</v>
      </c>
      <c r="B121" s="48" t="s">
        <v>1660</v>
      </c>
      <c r="C121" s="10" t="s">
        <v>139</v>
      </c>
      <c r="D121" s="10" t="s">
        <v>104</v>
      </c>
      <c r="E121" s="10" t="s">
        <v>1631</v>
      </c>
      <c r="F121" s="10" t="s">
        <v>1632</v>
      </c>
      <c r="G121" s="10"/>
      <c r="H121" s="10" t="s">
        <v>108</v>
      </c>
      <c r="I121" s="10" t="s">
        <v>1634</v>
      </c>
      <c r="J121" s="10" t="s">
        <v>1635</v>
      </c>
      <c r="K121" s="10" t="s">
        <v>1636</v>
      </c>
      <c r="L121" s="10" t="s">
        <v>1637</v>
      </c>
      <c r="M121" s="10" t="s">
        <v>724</v>
      </c>
      <c r="N121" s="10" t="s">
        <v>1638</v>
      </c>
      <c r="O121" s="10" t="s">
        <v>464</v>
      </c>
      <c r="P121" s="10" t="s">
        <v>465</v>
      </c>
      <c r="Q121" s="10" t="s">
        <v>466</v>
      </c>
      <c r="R121" s="10" t="s">
        <v>467</v>
      </c>
      <c r="S121" s="10" t="s">
        <v>1661</v>
      </c>
      <c r="T121" s="10" t="s">
        <v>1662</v>
      </c>
      <c r="U121" s="10" t="s">
        <v>1663</v>
      </c>
      <c r="V121" s="10" t="s">
        <v>1664</v>
      </c>
      <c r="W121" s="10" t="s">
        <v>1665</v>
      </c>
      <c r="X121" s="10" t="s">
        <v>124</v>
      </c>
      <c r="Y121" s="10" t="s">
        <v>125</v>
      </c>
      <c r="Z121" s="10" t="s">
        <v>126</v>
      </c>
      <c r="AA121" s="49">
        <v>1700</v>
      </c>
      <c r="AB121" s="10" t="s">
        <v>127</v>
      </c>
      <c r="AC121" s="10" t="s">
        <v>1634</v>
      </c>
      <c r="AD121" s="49">
        <v>425</v>
      </c>
      <c r="AE121" s="49">
        <v>425</v>
      </c>
      <c r="AF121" s="49">
        <v>425</v>
      </c>
      <c r="AG121" s="49">
        <v>425</v>
      </c>
      <c r="AH121" s="10" t="s">
        <v>5646</v>
      </c>
      <c r="AI121" s="10"/>
      <c r="AJ121" s="10"/>
      <c r="AK121" s="10" t="s">
        <v>5647</v>
      </c>
      <c r="AL121" s="10" t="s">
        <v>5647</v>
      </c>
      <c r="AM121" s="10" t="s">
        <v>5205</v>
      </c>
      <c r="AN121" s="10"/>
      <c r="AO121" s="49">
        <v>48</v>
      </c>
      <c r="AP121" s="49">
        <v>0</v>
      </c>
      <c r="AQ121" s="49">
        <v>48</v>
      </c>
      <c r="AR121" s="49">
        <v>0</v>
      </c>
      <c r="AS121" s="49">
        <v>0</v>
      </c>
      <c r="AT121" s="49">
        <v>0</v>
      </c>
      <c r="AU121" s="49">
        <v>0</v>
      </c>
      <c r="AV121" s="49">
        <v>72</v>
      </c>
      <c r="AW121" s="50">
        <v>0</v>
      </c>
      <c r="AX121" s="49">
        <v>0</v>
      </c>
      <c r="AY121" s="49">
        <v>0</v>
      </c>
      <c r="AZ121" s="49">
        <v>0</v>
      </c>
      <c r="BA121" s="49">
        <v>120</v>
      </c>
      <c r="BB121" s="49">
        <v>48</v>
      </c>
      <c r="BC121" s="49">
        <v>0</v>
      </c>
      <c r="BD121" s="49">
        <v>48</v>
      </c>
      <c r="BE121" s="49">
        <v>0</v>
      </c>
      <c r="BF121" s="49">
        <v>0</v>
      </c>
      <c r="BG121" s="49">
        <v>0</v>
      </c>
      <c r="BH121" s="49">
        <v>0</v>
      </c>
      <c r="BI121" s="49">
        <v>72</v>
      </c>
      <c r="BJ121" s="50">
        <v>0</v>
      </c>
      <c r="BK121" s="49">
        <v>0</v>
      </c>
      <c r="BL121" s="49">
        <v>0</v>
      </c>
      <c r="BM121" s="49">
        <v>0</v>
      </c>
      <c r="BN121" s="49">
        <v>120</v>
      </c>
      <c r="BO121" s="49">
        <v>48</v>
      </c>
      <c r="BP121" s="49">
        <v>0</v>
      </c>
      <c r="BQ121" s="49">
        <v>48</v>
      </c>
      <c r="BR121" s="49">
        <v>0</v>
      </c>
      <c r="BS121" s="49">
        <v>0</v>
      </c>
      <c r="BT121" s="49">
        <v>0</v>
      </c>
      <c r="BU121" s="50">
        <v>0</v>
      </c>
      <c r="BV121" s="49">
        <v>72</v>
      </c>
      <c r="BW121" s="50">
        <v>0</v>
      </c>
      <c r="BX121" s="49">
        <v>0</v>
      </c>
      <c r="BY121" s="49">
        <v>0</v>
      </c>
      <c r="BZ121" s="49">
        <v>0</v>
      </c>
      <c r="CA121" s="49">
        <v>120</v>
      </c>
      <c r="CB121" s="49">
        <v>48</v>
      </c>
      <c r="CC121" s="49">
        <v>0</v>
      </c>
      <c r="CD121" s="49">
        <v>48</v>
      </c>
      <c r="CE121" s="49">
        <v>0</v>
      </c>
      <c r="CF121" s="49">
        <v>0</v>
      </c>
      <c r="CG121" s="49">
        <v>0</v>
      </c>
      <c r="CH121" s="50">
        <v>0</v>
      </c>
      <c r="CI121" s="49">
        <v>72</v>
      </c>
      <c r="CJ121" s="50">
        <v>0</v>
      </c>
      <c r="CK121" s="49">
        <v>0</v>
      </c>
      <c r="CL121" s="49">
        <v>0</v>
      </c>
      <c r="CM121" s="49">
        <v>0</v>
      </c>
      <c r="CN121" s="49">
        <v>120</v>
      </c>
      <c r="CO121" s="10"/>
      <c r="CP121" s="51" t="s">
        <v>1670</v>
      </c>
    </row>
    <row r="122" spans="1:94" ht="70.349999999999994" customHeight="1" x14ac:dyDescent="0.25">
      <c r="A122" s="48" t="s">
        <v>1671</v>
      </c>
      <c r="B122" s="48" t="s">
        <v>1671</v>
      </c>
      <c r="C122" s="10" t="s">
        <v>179</v>
      </c>
      <c r="D122" s="10" t="s">
        <v>104</v>
      </c>
      <c r="E122" s="10" t="s">
        <v>1631</v>
      </c>
      <c r="F122" s="10" t="s">
        <v>1632</v>
      </c>
      <c r="G122" s="10"/>
      <c r="H122" s="10" t="s">
        <v>108</v>
      </c>
      <c r="I122" s="10" t="s">
        <v>1634</v>
      </c>
      <c r="J122" s="10" t="s">
        <v>1635</v>
      </c>
      <c r="K122" s="10" t="s">
        <v>1636</v>
      </c>
      <c r="L122" s="10" t="s">
        <v>1637</v>
      </c>
      <c r="M122" s="10" t="s">
        <v>724</v>
      </c>
      <c r="N122" s="10" t="s">
        <v>1638</v>
      </c>
      <c r="O122" s="10" t="s">
        <v>464</v>
      </c>
      <c r="P122" s="10" t="s">
        <v>465</v>
      </c>
      <c r="Q122" s="10" t="s">
        <v>466</v>
      </c>
      <c r="R122" s="10" t="s">
        <v>467</v>
      </c>
      <c r="S122" s="10" t="s">
        <v>468</v>
      </c>
      <c r="T122" s="10" t="s">
        <v>469</v>
      </c>
      <c r="U122" s="10" t="s">
        <v>257</v>
      </c>
      <c r="V122" s="10" t="s">
        <v>470</v>
      </c>
      <c r="W122" s="10" t="s">
        <v>471</v>
      </c>
      <c r="X122" s="10" t="s">
        <v>149</v>
      </c>
      <c r="Y122" s="10" t="s">
        <v>125</v>
      </c>
      <c r="Z122" s="10" t="s">
        <v>126</v>
      </c>
      <c r="AA122" s="49">
        <v>400</v>
      </c>
      <c r="AB122" s="10" t="s">
        <v>127</v>
      </c>
      <c r="AC122" s="10" t="s">
        <v>1634</v>
      </c>
      <c r="AD122" s="49">
        <v>100</v>
      </c>
      <c r="AE122" s="49">
        <v>100</v>
      </c>
      <c r="AF122" s="49">
        <v>100</v>
      </c>
      <c r="AG122" s="49">
        <v>100</v>
      </c>
      <c r="AH122" s="10" t="s">
        <v>5648</v>
      </c>
      <c r="AI122" s="10" t="s">
        <v>5649</v>
      </c>
      <c r="AJ122" s="10" t="s">
        <v>5650</v>
      </c>
      <c r="AK122" s="10" t="s">
        <v>5651</v>
      </c>
      <c r="AL122" s="10" t="s">
        <v>5652</v>
      </c>
      <c r="AM122" s="10" t="s">
        <v>5205</v>
      </c>
      <c r="AN122" s="10"/>
      <c r="AO122" s="49">
        <v>30</v>
      </c>
      <c r="AP122" s="49">
        <v>0</v>
      </c>
      <c r="AQ122" s="49">
        <v>30</v>
      </c>
      <c r="AR122" s="49">
        <v>0</v>
      </c>
      <c r="AS122" s="49">
        <v>0</v>
      </c>
      <c r="AT122" s="49">
        <v>0</v>
      </c>
      <c r="AU122" s="49">
        <v>0</v>
      </c>
      <c r="AV122" s="49">
        <v>0</v>
      </c>
      <c r="AW122" s="50">
        <v>0</v>
      </c>
      <c r="AX122" s="49">
        <v>0</v>
      </c>
      <c r="AY122" s="49">
        <v>0</v>
      </c>
      <c r="AZ122" s="49">
        <v>0</v>
      </c>
      <c r="BA122" s="49">
        <v>30</v>
      </c>
      <c r="BB122" s="49">
        <v>35</v>
      </c>
      <c r="BC122" s="49">
        <v>0</v>
      </c>
      <c r="BD122" s="49">
        <v>35</v>
      </c>
      <c r="BE122" s="49">
        <v>0</v>
      </c>
      <c r="BF122" s="49">
        <v>0</v>
      </c>
      <c r="BG122" s="49">
        <v>0</v>
      </c>
      <c r="BH122" s="49">
        <v>0</v>
      </c>
      <c r="BI122" s="49">
        <v>0</v>
      </c>
      <c r="BJ122" s="50">
        <v>0</v>
      </c>
      <c r="BK122" s="49">
        <v>0</v>
      </c>
      <c r="BL122" s="49">
        <v>0</v>
      </c>
      <c r="BM122" s="49">
        <v>0</v>
      </c>
      <c r="BN122" s="49">
        <v>35</v>
      </c>
      <c r="BO122" s="49">
        <v>35</v>
      </c>
      <c r="BP122" s="49">
        <v>0</v>
      </c>
      <c r="BQ122" s="49">
        <v>35</v>
      </c>
      <c r="BR122" s="49">
        <v>0</v>
      </c>
      <c r="BS122" s="49">
        <v>0</v>
      </c>
      <c r="BT122" s="49">
        <v>0</v>
      </c>
      <c r="BU122" s="50">
        <v>0</v>
      </c>
      <c r="BV122" s="49">
        <v>0</v>
      </c>
      <c r="BW122" s="50">
        <v>0</v>
      </c>
      <c r="BX122" s="49">
        <v>0</v>
      </c>
      <c r="BY122" s="49">
        <v>0</v>
      </c>
      <c r="BZ122" s="49">
        <v>0</v>
      </c>
      <c r="CA122" s="49">
        <v>35</v>
      </c>
      <c r="CB122" s="49">
        <v>38</v>
      </c>
      <c r="CC122" s="49">
        <v>0</v>
      </c>
      <c r="CD122" s="49">
        <v>38</v>
      </c>
      <c r="CE122" s="49">
        <v>0</v>
      </c>
      <c r="CF122" s="49">
        <v>0</v>
      </c>
      <c r="CG122" s="49">
        <v>0</v>
      </c>
      <c r="CH122" s="50">
        <v>0</v>
      </c>
      <c r="CI122" s="49">
        <v>0</v>
      </c>
      <c r="CJ122" s="50">
        <v>0</v>
      </c>
      <c r="CK122" s="49">
        <v>0</v>
      </c>
      <c r="CL122" s="49">
        <v>0</v>
      </c>
      <c r="CM122" s="49">
        <v>0</v>
      </c>
      <c r="CN122" s="49">
        <v>38</v>
      </c>
      <c r="CO122" s="10" t="s">
        <v>1677</v>
      </c>
      <c r="CP122" s="51" t="s">
        <v>1678</v>
      </c>
    </row>
    <row r="123" spans="1:94" ht="70.349999999999994" customHeight="1" x14ac:dyDescent="0.25">
      <c r="A123" s="48" t="s">
        <v>1679</v>
      </c>
      <c r="B123" s="48" t="s">
        <v>1679</v>
      </c>
      <c r="C123" s="10" t="s">
        <v>254</v>
      </c>
      <c r="D123" s="10" t="s">
        <v>104</v>
      </c>
      <c r="E123" s="10" t="s">
        <v>1631</v>
      </c>
      <c r="F123" s="10" t="s">
        <v>1632</v>
      </c>
      <c r="G123" s="10"/>
      <c r="H123" s="10" t="s">
        <v>108</v>
      </c>
      <c r="I123" s="10" t="s">
        <v>1634</v>
      </c>
      <c r="J123" s="10" t="s">
        <v>1635</v>
      </c>
      <c r="K123" s="10" t="s">
        <v>1636</v>
      </c>
      <c r="L123" s="10" t="s">
        <v>1637</v>
      </c>
      <c r="M123" s="10" t="s">
        <v>724</v>
      </c>
      <c r="N123" s="10" t="s">
        <v>1638</v>
      </c>
      <c r="O123" s="10" t="s">
        <v>464</v>
      </c>
      <c r="P123" s="10" t="s">
        <v>465</v>
      </c>
      <c r="Q123" s="10" t="s">
        <v>466</v>
      </c>
      <c r="R123" s="10" t="s">
        <v>467</v>
      </c>
      <c r="S123" s="10" t="s">
        <v>1680</v>
      </c>
      <c r="T123" s="10" t="s">
        <v>1681</v>
      </c>
      <c r="U123" s="10" t="s">
        <v>1682</v>
      </c>
      <c r="V123" s="10" t="s">
        <v>1683</v>
      </c>
      <c r="W123" s="10" t="s">
        <v>1684</v>
      </c>
      <c r="X123" s="10" t="s">
        <v>149</v>
      </c>
      <c r="Y123" s="10" t="s">
        <v>125</v>
      </c>
      <c r="Z123" s="10" t="s">
        <v>126</v>
      </c>
      <c r="AA123" s="49">
        <v>48000</v>
      </c>
      <c r="AB123" s="10" t="s">
        <v>127</v>
      </c>
      <c r="AC123" s="10" t="s">
        <v>1634</v>
      </c>
      <c r="AD123" s="49">
        <v>12000</v>
      </c>
      <c r="AE123" s="49">
        <v>12000</v>
      </c>
      <c r="AF123" s="49">
        <v>12000</v>
      </c>
      <c r="AG123" s="49">
        <v>12000</v>
      </c>
      <c r="AH123" s="10" t="s">
        <v>5653</v>
      </c>
      <c r="AI123" s="10" t="s">
        <v>5654</v>
      </c>
      <c r="AJ123" s="10" t="s">
        <v>5655</v>
      </c>
      <c r="AK123" s="10" t="s">
        <v>5656</v>
      </c>
      <c r="AL123" s="10" t="s">
        <v>5656</v>
      </c>
      <c r="AM123" s="10" t="s">
        <v>5237</v>
      </c>
      <c r="AN123" s="10" t="s">
        <v>5657</v>
      </c>
      <c r="AO123" s="49">
        <v>0</v>
      </c>
      <c r="AP123" s="49">
        <v>0</v>
      </c>
      <c r="AQ123" s="49">
        <v>0</v>
      </c>
      <c r="AR123" s="49">
        <v>0</v>
      </c>
      <c r="AS123" s="49">
        <v>0</v>
      </c>
      <c r="AT123" s="49">
        <v>0</v>
      </c>
      <c r="AU123" s="49">
        <v>0</v>
      </c>
      <c r="AV123" s="49">
        <v>0</v>
      </c>
      <c r="AW123" s="50">
        <v>0</v>
      </c>
      <c r="AX123" s="49">
        <v>0</v>
      </c>
      <c r="AY123" s="49">
        <v>0</v>
      </c>
      <c r="AZ123" s="49">
        <v>0</v>
      </c>
      <c r="BA123" s="49">
        <v>0</v>
      </c>
      <c r="BB123" s="49">
        <v>0</v>
      </c>
      <c r="BC123" s="49">
        <v>0</v>
      </c>
      <c r="BD123" s="49">
        <v>0</v>
      </c>
      <c r="BE123" s="49">
        <v>0</v>
      </c>
      <c r="BF123" s="49">
        <v>0</v>
      </c>
      <c r="BG123" s="49">
        <v>0</v>
      </c>
      <c r="BH123" s="49">
        <v>0</v>
      </c>
      <c r="BI123" s="49">
        <v>0</v>
      </c>
      <c r="BJ123" s="50">
        <v>0</v>
      </c>
      <c r="BK123" s="49">
        <v>0</v>
      </c>
      <c r="BL123" s="49">
        <v>0</v>
      </c>
      <c r="BM123" s="49">
        <v>0</v>
      </c>
      <c r="BN123" s="49">
        <v>0</v>
      </c>
      <c r="BO123" s="49">
        <v>0</v>
      </c>
      <c r="BP123" s="49">
        <v>0</v>
      </c>
      <c r="BQ123" s="49">
        <v>0</v>
      </c>
      <c r="BR123" s="49">
        <v>0</v>
      </c>
      <c r="BS123" s="49">
        <v>0</v>
      </c>
      <c r="BT123" s="49">
        <v>0</v>
      </c>
      <c r="BU123" s="50">
        <v>0</v>
      </c>
      <c r="BV123" s="49">
        <v>0</v>
      </c>
      <c r="BW123" s="50">
        <v>0</v>
      </c>
      <c r="BX123" s="49">
        <v>0</v>
      </c>
      <c r="BY123" s="49">
        <v>0</v>
      </c>
      <c r="BZ123" s="49">
        <v>0</v>
      </c>
      <c r="CA123" s="49">
        <v>0</v>
      </c>
      <c r="CB123" s="49">
        <v>0</v>
      </c>
      <c r="CC123" s="49">
        <v>0</v>
      </c>
      <c r="CD123" s="49">
        <v>0</v>
      </c>
      <c r="CE123" s="49">
        <v>0</v>
      </c>
      <c r="CF123" s="49">
        <v>0</v>
      </c>
      <c r="CG123" s="49">
        <v>0</v>
      </c>
      <c r="CH123" s="50">
        <v>0</v>
      </c>
      <c r="CI123" s="49">
        <v>0</v>
      </c>
      <c r="CJ123" s="50">
        <v>0</v>
      </c>
      <c r="CK123" s="49">
        <v>0</v>
      </c>
      <c r="CL123" s="49">
        <v>0</v>
      </c>
      <c r="CM123" s="49">
        <v>0</v>
      </c>
      <c r="CN123" s="49">
        <v>0</v>
      </c>
      <c r="CO123" s="10" t="s">
        <v>1691</v>
      </c>
      <c r="CP123" s="51" t="s">
        <v>1692</v>
      </c>
    </row>
    <row r="124" spans="1:94" ht="70.349999999999994" customHeight="1" x14ac:dyDescent="0.25">
      <c r="A124" s="48" t="s">
        <v>1693</v>
      </c>
      <c r="B124" s="48" t="s">
        <v>1693</v>
      </c>
      <c r="C124" s="10" t="s">
        <v>374</v>
      </c>
      <c r="D124" s="10" t="s">
        <v>104</v>
      </c>
      <c r="E124" s="10" t="s">
        <v>1694</v>
      </c>
      <c r="F124" s="10" t="s">
        <v>1695</v>
      </c>
      <c r="G124" s="10"/>
      <c r="H124" s="10" t="s">
        <v>1696</v>
      </c>
      <c r="I124" s="10" t="s">
        <v>1697</v>
      </c>
      <c r="J124" s="10" t="s">
        <v>1698</v>
      </c>
      <c r="K124" s="10" t="s">
        <v>1699</v>
      </c>
      <c r="L124" s="10" t="s">
        <v>1637</v>
      </c>
      <c r="M124" s="10" t="s">
        <v>724</v>
      </c>
      <c r="N124" s="10" t="s">
        <v>1638</v>
      </c>
      <c r="O124" s="10" t="s">
        <v>464</v>
      </c>
      <c r="P124" s="10" t="s">
        <v>465</v>
      </c>
      <c r="Q124" s="10" t="s">
        <v>466</v>
      </c>
      <c r="R124" s="10" t="s">
        <v>467</v>
      </c>
      <c r="S124" s="10" t="s">
        <v>1700</v>
      </c>
      <c r="T124" s="10" t="s">
        <v>1701</v>
      </c>
      <c r="U124" s="10" t="s">
        <v>1702</v>
      </c>
      <c r="V124" s="10" t="s">
        <v>1703</v>
      </c>
      <c r="W124" s="10" t="s">
        <v>1704</v>
      </c>
      <c r="X124" s="10" t="s">
        <v>1705</v>
      </c>
      <c r="Y124" s="10" t="s">
        <v>125</v>
      </c>
      <c r="Z124" s="10" t="s">
        <v>126</v>
      </c>
      <c r="AA124" s="49">
        <v>10</v>
      </c>
      <c r="AB124" s="10" t="s">
        <v>127</v>
      </c>
      <c r="AC124" s="10" t="s">
        <v>1634</v>
      </c>
      <c r="AD124" s="49">
        <v>1</v>
      </c>
      <c r="AE124" s="49">
        <v>3</v>
      </c>
      <c r="AF124" s="49">
        <v>3</v>
      </c>
      <c r="AG124" s="49">
        <v>3</v>
      </c>
      <c r="AH124" s="10" t="s">
        <v>5658</v>
      </c>
      <c r="AI124" s="10" t="s">
        <v>5659</v>
      </c>
      <c r="AJ124" s="10"/>
      <c r="AK124" s="10" t="s">
        <v>5660</v>
      </c>
      <c r="AL124" s="10" t="s">
        <v>5660</v>
      </c>
      <c r="AM124" s="10" t="s">
        <v>5205</v>
      </c>
      <c r="AN124" s="10" t="s">
        <v>5661</v>
      </c>
      <c r="AO124" s="49">
        <v>0</v>
      </c>
      <c r="AP124" s="49">
        <v>850</v>
      </c>
      <c r="AQ124" s="49">
        <v>850</v>
      </c>
      <c r="AR124" s="49">
        <v>0</v>
      </c>
      <c r="AS124" s="49">
        <v>0</v>
      </c>
      <c r="AT124" s="49">
        <v>0</v>
      </c>
      <c r="AU124" s="49">
        <v>0</v>
      </c>
      <c r="AV124" s="49">
        <v>0</v>
      </c>
      <c r="AW124" s="50">
        <v>0</v>
      </c>
      <c r="AX124" s="49">
        <v>0</v>
      </c>
      <c r="AY124" s="49">
        <v>0</v>
      </c>
      <c r="AZ124" s="49">
        <v>0</v>
      </c>
      <c r="BA124" s="49">
        <v>850</v>
      </c>
      <c r="BB124" s="49">
        <v>0</v>
      </c>
      <c r="BC124" s="49">
        <v>850</v>
      </c>
      <c r="BD124" s="49">
        <v>850</v>
      </c>
      <c r="BE124" s="49">
        <v>0</v>
      </c>
      <c r="BF124" s="49">
        <v>0</v>
      </c>
      <c r="BG124" s="49">
        <v>0</v>
      </c>
      <c r="BH124" s="49">
        <v>0</v>
      </c>
      <c r="BI124" s="49">
        <v>0</v>
      </c>
      <c r="BJ124" s="50">
        <v>0</v>
      </c>
      <c r="BK124" s="49">
        <v>0</v>
      </c>
      <c r="BL124" s="49">
        <v>0</v>
      </c>
      <c r="BM124" s="49">
        <v>0</v>
      </c>
      <c r="BN124" s="49">
        <v>850</v>
      </c>
      <c r="BO124" s="49">
        <v>0</v>
      </c>
      <c r="BP124" s="49">
        <v>850</v>
      </c>
      <c r="BQ124" s="49">
        <v>850</v>
      </c>
      <c r="BR124" s="49">
        <v>0</v>
      </c>
      <c r="BS124" s="49">
        <v>0</v>
      </c>
      <c r="BT124" s="49">
        <v>0</v>
      </c>
      <c r="BU124" s="50">
        <v>0</v>
      </c>
      <c r="BV124" s="49">
        <v>0</v>
      </c>
      <c r="BW124" s="50">
        <v>0</v>
      </c>
      <c r="BX124" s="49">
        <v>0</v>
      </c>
      <c r="BY124" s="49">
        <v>0</v>
      </c>
      <c r="BZ124" s="49">
        <v>0</v>
      </c>
      <c r="CA124" s="49">
        <v>850</v>
      </c>
      <c r="CB124" s="49">
        <v>0</v>
      </c>
      <c r="CC124" s="49">
        <v>850</v>
      </c>
      <c r="CD124" s="49">
        <v>850</v>
      </c>
      <c r="CE124" s="49">
        <v>0</v>
      </c>
      <c r="CF124" s="49">
        <v>0</v>
      </c>
      <c r="CG124" s="49">
        <v>0</v>
      </c>
      <c r="CH124" s="50">
        <v>0</v>
      </c>
      <c r="CI124" s="49">
        <v>0</v>
      </c>
      <c r="CJ124" s="50">
        <v>0</v>
      </c>
      <c r="CK124" s="49">
        <v>0</v>
      </c>
      <c r="CL124" s="49">
        <v>0</v>
      </c>
      <c r="CM124" s="49">
        <v>0</v>
      </c>
      <c r="CN124" s="49">
        <v>850</v>
      </c>
      <c r="CO124" s="10" t="s">
        <v>1711</v>
      </c>
      <c r="CP124" s="51" t="s">
        <v>1712</v>
      </c>
    </row>
    <row r="125" spans="1:94" ht="70.349999999999994" customHeight="1" x14ac:dyDescent="0.25">
      <c r="A125" s="48" t="s">
        <v>1713</v>
      </c>
      <c r="B125" s="48" t="s">
        <v>1713</v>
      </c>
      <c r="C125" s="10" t="s">
        <v>444</v>
      </c>
      <c r="D125" s="10" t="s">
        <v>104</v>
      </c>
      <c r="E125" s="10" t="s">
        <v>1694</v>
      </c>
      <c r="F125" s="10" t="s">
        <v>1695</v>
      </c>
      <c r="G125" s="10"/>
      <c r="H125" s="10" t="s">
        <v>1696</v>
      </c>
      <c r="I125" s="10" t="s">
        <v>1697</v>
      </c>
      <c r="J125" s="10" t="s">
        <v>1698</v>
      </c>
      <c r="K125" s="10" t="s">
        <v>1699</v>
      </c>
      <c r="L125" s="10" t="s">
        <v>1637</v>
      </c>
      <c r="M125" s="10" t="s">
        <v>724</v>
      </c>
      <c r="N125" s="10" t="s">
        <v>1638</v>
      </c>
      <c r="O125" s="10" t="s">
        <v>464</v>
      </c>
      <c r="P125" s="10" t="s">
        <v>465</v>
      </c>
      <c r="Q125" s="10" t="s">
        <v>466</v>
      </c>
      <c r="R125" s="10" t="s">
        <v>467</v>
      </c>
      <c r="S125" s="10" t="s">
        <v>1714</v>
      </c>
      <c r="T125" s="10" t="s">
        <v>1715</v>
      </c>
      <c r="U125" s="10" t="s">
        <v>1716</v>
      </c>
      <c r="V125" s="10" t="s">
        <v>1717</v>
      </c>
      <c r="W125" s="10" t="s">
        <v>1718</v>
      </c>
      <c r="X125" s="10" t="s">
        <v>1719</v>
      </c>
      <c r="Y125" s="10" t="s">
        <v>125</v>
      </c>
      <c r="Z125" s="10" t="s">
        <v>126</v>
      </c>
      <c r="AA125" s="49">
        <v>4</v>
      </c>
      <c r="AB125" s="10" t="s">
        <v>127</v>
      </c>
      <c r="AC125" s="10" t="s">
        <v>1634</v>
      </c>
      <c r="AD125" s="49">
        <v>1</v>
      </c>
      <c r="AE125" s="49">
        <v>0</v>
      </c>
      <c r="AF125" s="49">
        <v>2</v>
      </c>
      <c r="AG125" s="49">
        <v>1</v>
      </c>
      <c r="AH125" s="10" t="s">
        <v>5662</v>
      </c>
      <c r="AI125" s="10" t="s">
        <v>5663</v>
      </c>
      <c r="AJ125" s="10"/>
      <c r="AK125" s="10" t="s">
        <v>5664</v>
      </c>
      <c r="AL125" s="10" t="s">
        <v>5664</v>
      </c>
      <c r="AM125" s="10" t="s">
        <v>5205</v>
      </c>
      <c r="AN125" s="10"/>
      <c r="AO125" s="49">
        <v>0</v>
      </c>
      <c r="AP125" s="49">
        <v>100</v>
      </c>
      <c r="AQ125" s="49">
        <v>100</v>
      </c>
      <c r="AR125" s="49">
        <v>0</v>
      </c>
      <c r="AS125" s="49">
        <v>0</v>
      </c>
      <c r="AT125" s="49">
        <v>0</v>
      </c>
      <c r="AU125" s="49">
        <v>0</v>
      </c>
      <c r="AV125" s="49">
        <v>0</v>
      </c>
      <c r="AW125" s="50">
        <v>0</v>
      </c>
      <c r="AX125" s="49">
        <v>0</v>
      </c>
      <c r="AY125" s="49">
        <v>0</v>
      </c>
      <c r="AZ125" s="49">
        <v>0</v>
      </c>
      <c r="BA125" s="49">
        <v>100</v>
      </c>
      <c r="BB125" s="49">
        <v>0</v>
      </c>
      <c r="BC125" s="49">
        <v>100</v>
      </c>
      <c r="BD125" s="49">
        <v>100</v>
      </c>
      <c r="BE125" s="49">
        <v>0</v>
      </c>
      <c r="BF125" s="49">
        <v>0</v>
      </c>
      <c r="BG125" s="49">
        <v>0</v>
      </c>
      <c r="BH125" s="49">
        <v>0</v>
      </c>
      <c r="BI125" s="49">
        <v>0</v>
      </c>
      <c r="BJ125" s="50">
        <v>0</v>
      </c>
      <c r="BK125" s="49">
        <v>0</v>
      </c>
      <c r="BL125" s="49">
        <v>0</v>
      </c>
      <c r="BM125" s="49">
        <v>0</v>
      </c>
      <c r="BN125" s="49">
        <v>100</v>
      </c>
      <c r="BO125" s="49">
        <v>0</v>
      </c>
      <c r="BP125" s="49">
        <v>100</v>
      </c>
      <c r="BQ125" s="49">
        <v>100</v>
      </c>
      <c r="BR125" s="49">
        <v>0</v>
      </c>
      <c r="BS125" s="49">
        <v>0</v>
      </c>
      <c r="BT125" s="49">
        <v>0</v>
      </c>
      <c r="BU125" s="50">
        <v>0</v>
      </c>
      <c r="BV125" s="49">
        <v>0</v>
      </c>
      <c r="BW125" s="50">
        <v>0</v>
      </c>
      <c r="BX125" s="49">
        <v>0</v>
      </c>
      <c r="BY125" s="49">
        <v>0</v>
      </c>
      <c r="BZ125" s="49">
        <v>0</v>
      </c>
      <c r="CA125" s="49">
        <v>100</v>
      </c>
      <c r="CB125" s="49">
        <v>0</v>
      </c>
      <c r="CC125" s="49">
        <v>100</v>
      </c>
      <c r="CD125" s="49">
        <v>100</v>
      </c>
      <c r="CE125" s="49">
        <v>0</v>
      </c>
      <c r="CF125" s="49">
        <v>0</v>
      </c>
      <c r="CG125" s="49">
        <v>0</v>
      </c>
      <c r="CH125" s="50">
        <v>0</v>
      </c>
      <c r="CI125" s="49">
        <v>0</v>
      </c>
      <c r="CJ125" s="50">
        <v>0</v>
      </c>
      <c r="CK125" s="49">
        <v>0</v>
      </c>
      <c r="CL125" s="49">
        <v>0</v>
      </c>
      <c r="CM125" s="49">
        <v>0</v>
      </c>
      <c r="CN125" s="49">
        <v>100</v>
      </c>
      <c r="CO125" s="10" t="s">
        <v>1724</v>
      </c>
      <c r="CP125" s="51" t="s">
        <v>1725</v>
      </c>
    </row>
    <row r="126" spans="1:94" ht="70.349999999999994" customHeight="1" x14ac:dyDescent="0.25">
      <c r="A126" s="48" t="s">
        <v>1726</v>
      </c>
      <c r="B126" s="48" t="s">
        <v>1726</v>
      </c>
      <c r="C126" s="10" t="s">
        <v>463</v>
      </c>
      <c r="D126" s="10" t="s">
        <v>104</v>
      </c>
      <c r="E126" s="10" t="s">
        <v>1694</v>
      </c>
      <c r="F126" s="10" t="s">
        <v>1695</v>
      </c>
      <c r="G126" s="10"/>
      <c r="H126" s="10" t="s">
        <v>1696</v>
      </c>
      <c r="I126" s="10" t="s">
        <v>1697</v>
      </c>
      <c r="J126" s="10" t="s">
        <v>1698</v>
      </c>
      <c r="K126" s="10" t="s">
        <v>1699</v>
      </c>
      <c r="L126" s="10" t="s">
        <v>1637</v>
      </c>
      <c r="M126" s="10" t="s">
        <v>724</v>
      </c>
      <c r="N126" s="10" t="s">
        <v>1638</v>
      </c>
      <c r="O126" s="10" t="s">
        <v>464</v>
      </c>
      <c r="P126" s="10" t="s">
        <v>465</v>
      </c>
      <c r="Q126" s="10" t="s">
        <v>466</v>
      </c>
      <c r="R126" s="10" t="s">
        <v>467</v>
      </c>
      <c r="S126" s="10" t="s">
        <v>1727</v>
      </c>
      <c r="T126" s="10" t="s">
        <v>1728</v>
      </c>
      <c r="U126" s="10" t="s">
        <v>1729</v>
      </c>
      <c r="V126" s="10" t="s">
        <v>1730</v>
      </c>
      <c r="W126" s="10" t="s">
        <v>1731</v>
      </c>
      <c r="X126" s="10" t="s">
        <v>790</v>
      </c>
      <c r="Y126" s="10" t="s">
        <v>125</v>
      </c>
      <c r="Z126" s="10" t="s">
        <v>126</v>
      </c>
      <c r="AA126" s="49">
        <v>4</v>
      </c>
      <c r="AB126" s="10" t="s">
        <v>127</v>
      </c>
      <c r="AC126" s="10" t="s">
        <v>1634</v>
      </c>
      <c r="AD126" s="49">
        <v>1</v>
      </c>
      <c r="AE126" s="49">
        <v>1</v>
      </c>
      <c r="AF126" s="49">
        <v>1</v>
      </c>
      <c r="AG126" s="49">
        <v>1</v>
      </c>
      <c r="AH126" s="10" t="s">
        <v>5665</v>
      </c>
      <c r="AI126" s="10" t="s">
        <v>5666</v>
      </c>
      <c r="AJ126" s="10" t="s">
        <v>5667</v>
      </c>
      <c r="AK126" s="10" t="s">
        <v>5668</v>
      </c>
      <c r="AL126" s="10" t="s">
        <v>5668</v>
      </c>
      <c r="AM126" s="10" t="s">
        <v>5205</v>
      </c>
      <c r="AN126" s="10" t="s">
        <v>5669</v>
      </c>
      <c r="AO126" s="49">
        <v>0</v>
      </c>
      <c r="AP126" s="49">
        <v>100</v>
      </c>
      <c r="AQ126" s="49">
        <v>100</v>
      </c>
      <c r="AR126" s="49">
        <v>0</v>
      </c>
      <c r="AS126" s="49">
        <v>0</v>
      </c>
      <c r="AT126" s="49">
        <v>0</v>
      </c>
      <c r="AU126" s="49">
        <v>0</v>
      </c>
      <c r="AV126" s="49">
        <v>0</v>
      </c>
      <c r="AW126" s="50">
        <v>0</v>
      </c>
      <c r="AX126" s="49">
        <v>0</v>
      </c>
      <c r="AY126" s="49">
        <v>0</v>
      </c>
      <c r="AZ126" s="49">
        <v>0</v>
      </c>
      <c r="BA126" s="49">
        <v>100</v>
      </c>
      <c r="BB126" s="49">
        <v>0</v>
      </c>
      <c r="BC126" s="49">
        <v>100</v>
      </c>
      <c r="BD126" s="49">
        <v>100</v>
      </c>
      <c r="BE126" s="49">
        <v>0</v>
      </c>
      <c r="BF126" s="49">
        <v>0</v>
      </c>
      <c r="BG126" s="49">
        <v>0</v>
      </c>
      <c r="BH126" s="49">
        <v>0</v>
      </c>
      <c r="BI126" s="49">
        <v>0</v>
      </c>
      <c r="BJ126" s="50">
        <v>0</v>
      </c>
      <c r="BK126" s="49">
        <v>0</v>
      </c>
      <c r="BL126" s="49">
        <v>0</v>
      </c>
      <c r="BM126" s="49">
        <v>0</v>
      </c>
      <c r="BN126" s="49">
        <v>100</v>
      </c>
      <c r="BO126" s="49">
        <v>0</v>
      </c>
      <c r="BP126" s="49">
        <v>100</v>
      </c>
      <c r="BQ126" s="49">
        <v>100</v>
      </c>
      <c r="BR126" s="49">
        <v>0</v>
      </c>
      <c r="BS126" s="49">
        <v>0</v>
      </c>
      <c r="BT126" s="49">
        <v>0</v>
      </c>
      <c r="BU126" s="50">
        <v>0</v>
      </c>
      <c r="BV126" s="49">
        <v>0</v>
      </c>
      <c r="BW126" s="50">
        <v>0</v>
      </c>
      <c r="BX126" s="49">
        <v>0</v>
      </c>
      <c r="BY126" s="49">
        <v>0</v>
      </c>
      <c r="BZ126" s="49">
        <v>0</v>
      </c>
      <c r="CA126" s="49">
        <v>100</v>
      </c>
      <c r="CB126" s="49">
        <v>0</v>
      </c>
      <c r="CC126" s="49">
        <v>100</v>
      </c>
      <c r="CD126" s="49">
        <v>100</v>
      </c>
      <c r="CE126" s="49">
        <v>0</v>
      </c>
      <c r="CF126" s="49">
        <v>0</v>
      </c>
      <c r="CG126" s="49">
        <v>0</v>
      </c>
      <c r="CH126" s="50">
        <v>0</v>
      </c>
      <c r="CI126" s="49">
        <v>0</v>
      </c>
      <c r="CJ126" s="50">
        <v>0</v>
      </c>
      <c r="CK126" s="49">
        <v>0</v>
      </c>
      <c r="CL126" s="49">
        <v>0</v>
      </c>
      <c r="CM126" s="49">
        <v>0</v>
      </c>
      <c r="CN126" s="49">
        <v>100</v>
      </c>
      <c r="CO126" s="10" t="s">
        <v>1737</v>
      </c>
      <c r="CP126" s="51" t="s">
        <v>1738</v>
      </c>
    </row>
    <row r="127" spans="1:94" ht="70.349999999999994" customHeight="1" x14ac:dyDescent="0.25">
      <c r="A127" s="48" t="s">
        <v>1739</v>
      </c>
      <c r="B127" s="48" t="s">
        <v>1739</v>
      </c>
      <c r="C127" s="10" t="s">
        <v>478</v>
      </c>
      <c r="D127" s="10" t="s">
        <v>104</v>
      </c>
      <c r="E127" s="10" t="s">
        <v>1694</v>
      </c>
      <c r="F127" s="10" t="s">
        <v>1695</v>
      </c>
      <c r="G127" s="10"/>
      <c r="H127" s="10" t="s">
        <v>1696</v>
      </c>
      <c r="I127" s="10" t="s">
        <v>1697</v>
      </c>
      <c r="J127" s="10" t="s">
        <v>1698</v>
      </c>
      <c r="K127" s="10" t="s">
        <v>1699</v>
      </c>
      <c r="L127" s="10" t="s">
        <v>1637</v>
      </c>
      <c r="M127" s="10" t="s">
        <v>724</v>
      </c>
      <c r="N127" s="10" t="s">
        <v>1638</v>
      </c>
      <c r="O127" s="10" t="s">
        <v>464</v>
      </c>
      <c r="P127" s="10" t="s">
        <v>465</v>
      </c>
      <c r="Q127" s="10" t="s">
        <v>466</v>
      </c>
      <c r="R127" s="10" t="s">
        <v>467</v>
      </c>
      <c r="S127" s="10" t="s">
        <v>1740</v>
      </c>
      <c r="T127" s="10" t="s">
        <v>1741</v>
      </c>
      <c r="U127" s="10" t="s">
        <v>1740</v>
      </c>
      <c r="V127" s="10" t="s">
        <v>1742</v>
      </c>
      <c r="W127" s="10" t="s">
        <v>1743</v>
      </c>
      <c r="X127" s="10" t="s">
        <v>1719</v>
      </c>
      <c r="Y127" s="10" t="s">
        <v>247</v>
      </c>
      <c r="Z127" s="10" t="s">
        <v>126</v>
      </c>
      <c r="AA127" s="49">
        <v>2</v>
      </c>
      <c r="AB127" s="10" t="s">
        <v>127</v>
      </c>
      <c r="AC127" s="10" t="s">
        <v>1634</v>
      </c>
      <c r="AD127" s="49">
        <v>0</v>
      </c>
      <c r="AE127" s="49">
        <v>0</v>
      </c>
      <c r="AF127" s="49">
        <v>1</v>
      </c>
      <c r="AG127" s="49">
        <v>1</v>
      </c>
      <c r="AH127" s="10"/>
      <c r="AI127" s="10"/>
      <c r="AJ127" s="10"/>
      <c r="AK127" s="10" t="s">
        <v>5670</v>
      </c>
      <c r="AL127" s="10"/>
      <c r="AM127" s="10" t="s">
        <v>5426</v>
      </c>
      <c r="AN127" s="10" t="s">
        <v>5671</v>
      </c>
      <c r="AO127" s="49">
        <v>0</v>
      </c>
      <c r="AP127" s="49">
        <v>0</v>
      </c>
      <c r="AQ127" s="49">
        <v>0</v>
      </c>
      <c r="AR127" s="49">
        <v>0</v>
      </c>
      <c r="AS127" s="49">
        <v>0</v>
      </c>
      <c r="AT127" s="49">
        <v>0</v>
      </c>
      <c r="AU127" s="49">
        <v>0</v>
      </c>
      <c r="AV127" s="49">
        <v>0</v>
      </c>
      <c r="AW127" s="50">
        <v>0</v>
      </c>
      <c r="AX127" s="49">
        <v>0</v>
      </c>
      <c r="AY127" s="49">
        <v>0</v>
      </c>
      <c r="AZ127" s="49">
        <v>0</v>
      </c>
      <c r="BA127" s="49">
        <v>0</v>
      </c>
      <c r="BB127" s="49">
        <v>0</v>
      </c>
      <c r="BC127" s="49">
        <v>0</v>
      </c>
      <c r="BD127" s="49">
        <v>0</v>
      </c>
      <c r="BE127" s="49">
        <v>0</v>
      </c>
      <c r="BF127" s="49">
        <v>0</v>
      </c>
      <c r="BG127" s="49">
        <v>0</v>
      </c>
      <c r="BH127" s="49">
        <v>0</v>
      </c>
      <c r="BI127" s="49">
        <v>0</v>
      </c>
      <c r="BJ127" s="50">
        <v>0</v>
      </c>
      <c r="BK127" s="49">
        <v>1250</v>
      </c>
      <c r="BL127" s="49">
        <v>0</v>
      </c>
      <c r="BM127" s="49">
        <v>0</v>
      </c>
      <c r="BN127" s="49">
        <v>1250</v>
      </c>
      <c r="BO127" s="49">
        <v>0</v>
      </c>
      <c r="BP127" s="49">
        <v>0</v>
      </c>
      <c r="BQ127" s="49">
        <v>0</v>
      </c>
      <c r="BR127" s="49">
        <v>0</v>
      </c>
      <c r="BS127" s="49">
        <v>0</v>
      </c>
      <c r="BT127" s="49">
        <v>0</v>
      </c>
      <c r="BU127" s="50">
        <v>0</v>
      </c>
      <c r="BV127" s="49">
        <v>0</v>
      </c>
      <c r="BW127" s="50">
        <v>0</v>
      </c>
      <c r="BX127" s="49">
        <v>1250</v>
      </c>
      <c r="BY127" s="49">
        <v>0</v>
      </c>
      <c r="BZ127" s="49">
        <v>0</v>
      </c>
      <c r="CA127" s="49">
        <v>1250</v>
      </c>
      <c r="CB127" s="49">
        <v>0</v>
      </c>
      <c r="CC127" s="49">
        <v>0</v>
      </c>
      <c r="CD127" s="49">
        <v>0</v>
      </c>
      <c r="CE127" s="49">
        <v>0</v>
      </c>
      <c r="CF127" s="49">
        <v>0</v>
      </c>
      <c r="CG127" s="49">
        <v>0</v>
      </c>
      <c r="CH127" s="50">
        <v>0</v>
      </c>
      <c r="CI127" s="49">
        <v>0</v>
      </c>
      <c r="CJ127" s="50">
        <v>0</v>
      </c>
      <c r="CK127" s="49">
        <v>0</v>
      </c>
      <c r="CL127" s="49">
        <v>0</v>
      </c>
      <c r="CM127" s="49">
        <v>0</v>
      </c>
      <c r="CN127" s="49">
        <v>0</v>
      </c>
      <c r="CO127" s="10" t="s">
        <v>1745</v>
      </c>
      <c r="CP127" s="51" t="s">
        <v>1746</v>
      </c>
    </row>
    <row r="128" spans="1:94" ht="70.349999999999994" customHeight="1" x14ac:dyDescent="0.25">
      <c r="A128" s="48" t="s">
        <v>1747</v>
      </c>
      <c r="B128" s="48" t="s">
        <v>1747</v>
      </c>
      <c r="C128" s="10" t="s">
        <v>668</v>
      </c>
      <c r="D128" s="10" t="s">
        <v>104</v>
      </c>
      <c r="E128" s="10" t="s">
        <v>1694</v>
      </c>
      <c r="F128" s="10" t="s">
        <v>1695</v>
      </c>
      <c r="G128" s="10"/>
      <c r="H128" s="10" t="s">
        <v>1696</v>
      </c>
      <c r="I128" s="10" t="s">
        <v>1697</v>
      </c>
      <c r="J128" s="10" t="s">
        <v>1698</v>
      </c>
      <c r="K128" s="10" t="s">
        <v>1699</v>
      </c>
      <c r="L128" s="10" t="s">
        <v>1637</v>
      </c>
      <c r="M128" s="10" t="s">
        <v>724</v>
      </c>
      <c r="N128" s="10" t="s">
        <v>1638</v>
      </c>
      <c r="O128" s="10" t="s">
        <v>464</v>
      </c>
      <c r="P128" s="10" t="s">
        <v>465</v>
      </c>
      <c r="Q128" s="10" t="s">
        <v>466</v>
      </c>
      <c r="R128" s="10" t="s">
        <v>467</v>
      </c>
      <c r="S128" s="10" t="s">
        <v>1748</v>
      </c>
      <c r="T128" s="10" t="s">
        <v>1749</v>
      </c>
      <c r="U128" s="10" t="s">
        <v>1748</v>
      </c>
      <c r="V128" s="10" t="s">
        <v>1750</v>
      </c>
      <c r="W128" s="10" t="s">
        <v>1751</v>
      </c>
      <c r="X128" s="10" t="s">
        <v>1752</v>
      </c>
      <c r="Y128" s="10" t="s">
        <v>247</v>
      </c>
      <c r="Z128" s="10" t="s">
        <v>126</v>
      </c>
      <c r="AA128" s="49">
        <v>1</v>
      </c>
      <c r="AB128" s="10" t="s">
        <v>127</v>
      </c>
      <c r="AC128" s="10" t="s">
        <v>1634</v>
      </c>
      <c r="AD128" s="49">
        <v>0</v>
      </c>
      <c r="AE128" s="49">
        <v>1</v>
      </c>
      <c r="AF128" s="49">
        <v>0</v>
      </c>
      <c r="AG128" s="49">
        <v>0</v>
      </c>
      <c r="AH128" s="10"/>
      <c r="AI128" s="10" t="s">
        <v>5672</v>
      </c>
      <c r="AJ128" s="10" t="s">
        <v>5673</v>
      </c>
      <c r="AK128" s="10" t="s">
        <v>5674</v>
      </c>
      <c r="AL128" s="10"/>
      <c r="AM128" s="10" t="s">
        <v>5426</v>
      </c>
      <c r="AN128" s="10" t="s">
        <v>5675</v>
      </c>
      <c r="AO128" s="49">
        <v>0</v>
      </c>
      <c r="AP128" s="49">
        <v>0</v>
      </c>
      <c r="AQ128" s="49">
        <v>0</v>
      </c>
      <c r="AR128" s="49">
        <v>0</v>
      </c>
      <c r="AS128" s="49">
        <v>0</v>
      </c>
      <c r="AT128" s="49">
        <v>0</v>
      </c>
      <c r="AU128" s="49">
        <v>0</v>
      </c>
      <c r="AV128" s="49">
        <v>0</v>
      </c>
      <c r="AW128" s="50">
        <v>0</v>
      </c>
      <c r="AX128" s="49">
        <v>0</v>
      </c>
      <c r="AY128" s="49">
        <v>0</v>
      </c>
      <c r="AZ128" s="49">
        <v>0</v>
      </c>
      <c r="BA128" s="49">
        <v>0</v>
      </c>
      <c r="BB128" s="49">
        <v>0</v>
      </c>
      <c r="BC128" s="49">
        <v>0</v>
      </c>
      <c r="BD128" s="49">
        <v>0</v>
      </c>
      <c r="BE128" s="49">
        <v>0</v>
      </c>
      <c r="BF128" s="49">
        <v>0</v>
      </c>
      <c r="BG128" s="49">
        <v>0</v>
      </c>
      <c r="BH128" s="49">
        <v>0</v>
      </c>
      <c r="BI128" s="49">
        <v>0</v>
      </c>
      <c r="BJ128" s="50">
        <v>0</v>
      </c>
      <c r="BK128" s="49">
        <v>0</v>
      </c>
      <c r="BL128" s="49">
        <v>0</v>
      </c>
      <c r="BM128" s="49">
        <v>0</v>
      </c>
      <c r="BN128" s="49">
        <v>0</v>
      </c>
      <c r="BO128" s="49">
        <v>0</v>
      </c>
      <c r="BP128" s="49">
        <v>0</v>
      </c>
      <c r="BQ128" s="49">
        <v>0</v>
      </c>
      <c r="BR128" s="49">
        <v>0</v>
      </c>
      <c r="BS128" s="49">
        <v>0</v>
      </c>
      <c r="BT128" s="49">
        <v>0</v>
      </c>
      <c r="BU128" s="50">
        <v>0</v>
      </c>
      <c r="BV128" s="49">
        <v>0</v>
      </c>
      <c r="BW128" s="50">
        <v>0</v>
      </c>
      <c r="BX128" s="49">
        <v>1500</v>
      </c>
      <c r="BY128" s="49">
        <v>0</v>
      </c>
      <c r="BZ128" s="49">
        <v>0</v>
      </c>
      <c r="CA128" s="49">
        <v>1500</v>
      </c>
      <c r="CB128" s="49">
        <v>0</v>
      </c>
      <c r="CC128" s="49">
        <v>0</v>
      </c>
      <c r="CD128" s="49">
        <v>0</v>
      </c>
      <c r="CE128" s="49">
        <v>0</v>
      </c>
      <c r="CF128" s="49">
        <v>0</v>
      </c>
      <c r="CG128" s="49">
        <v>0</v>
      </c>
      <c r="CH128" s="50">
        <v>0</v>
      </c>
      <c r="CI128" s="49">
        <v>0</v>
      </c>
      <c r="CJ128" s="50">
        <v>0</v>
      </c>
      <c r="CK128" s="49">
        <v>0</v>
      </c>
      <c r="CL128" s="49">
        <v>0</v>
      </c>
      <c r="CM128" s="49">
        <v>0</v>
      </c>
      <c r="CN128" s="49">
        <v>0</v>
      </c>
      <c r="CO128" s="10"/>
      <c r="CP128" s="51" t="s">
        <v>1756</v>
      </c>
    </row>
    <row r="129" spans="1:94" ht="70.349999999999994" customHeight="1" x14ac:dyDescent="0.25">
      <c r="A129" s="48" t="s">
        <v>1757</v>
      </c>
      <c r="B129" s="48" t="s">
        <v>1757</v>
      </c>
      <c r="C129" s="10" t="s">
        <v>682</v>
      </c>
      <c r="D129" s="10" t="s">
        <v>104</v>
      </c>
      <c r="E129" s="10" t="s">
        <v>1694</v>
      </c>
      <c r="F129" s="10" t="s">
        <v>1695</v>
      </c>
      <c r="G129" s="10"/>
      <c r="H129" s="10" t="s">
        <v>1696</v>
      </c>
      <c r="I129" s="10" t="s">
        <v>1697</v>
      </c>
      <c r="J129" s="10" t="s">
        <v>1698</v>
      </c>
      <c r="K129" s="10" t="s">
        <v>1699</v>
      </c>
      <c r="L129" s="10" t="s">
        <v>1637</v>
      </c>
      <c r="M129" s="10" t="s">
        <v>724</v>
      </c>
      <c r="N129" s="10" t="s">
        <v>1638</v>
      </c>
      <c r="O129" s="10" t="s">
        <v>464</v>
      </c>
      <c r="P129" s="10" t="s">
        <v>465</v>
      </c>
      <c r="Q129" s="10" t="s">
        <v>466</v>
      </c>
      <c r="R129" s="10" t="s">
        <v>467</v>
      </c>
      <c r="S129" s="10" t="s">
        <v>1758</v>
      </c>
      <c r="T129" s="10" t="s">
        <v>1759</v>
      </c>
      <c r="U129" s="10" t="s">
        <v>1758</v>
      </c>
      <c r="V129" s="10" t="s">
        <v>1760</v>
      </c>
      <c r="W129" s="10" t="s">
        <v>1761</v>
      </c>
      <c r="X129" s="10" t="s">
        <v>1762</v>
      </c>
      <c r="Y129" s="10" t="s">
        <v>125</v>
      </c>
      <c r="Z129" s="10" t="s">
        <v>126</v>
      </c>
      <c r="AA129" s="49">
        <v>3</v>
      </c>
      <c r="AB129" s="10" t="s">
        <v>127</v>
      </c>
      <c r="AC129" s="10" t="s">
        <v>1634</v>
      </c>
      <c r="AD129" s="49">
        <v>2</v>
      </c>
      <c r="AE129" s="49">
        <v>1</v>
      </c>
      <c r="AF129" s="49">
        <v>0</v>
      </c>
      <c r="AG129" s="49">
        <v>0</v>
      </c>
      <c r="AH129" s="10" t="s">
        <v>5676</v>
      </c>
      <c r="AI129" s="10" t="s">
        <v>5677</v>
      </c>
      <c r="AJ129" s="10"/>
      <c r="AK129" s="10"/>
      <c r="AL129" s="10"/>
      <c r="AM129" s="10" t="s">
        <v>5426</v>
      </c>
      <c r="AN129" s="10" t="s">
        <v>5678</v>
      </c>
      <c r="AO129" s="49">
        <v>0</v>
      </c>
      <c r="AP129" s="49">
        <v>0</v>
      </c>
      <c r="AQ129" s="49">
        <v>0</v>
      </c>
      <c r="AR129" s="49">
        <v>0</v>
      </c>
      <c r="AS129" s="49">
        <v>0</v>
      </c>
      <c r="AT129" s="49">
        <v>0</v>
      </c>
      <c r="AU129" s="49">
        <v>0</v>
      </c>
      <c r="AV129" s="49">
        <v>0</v>
      </c>
      <c r="AW129" s="50">
        <v>0</v>
      </c>
      <c r="AX129" s="49">
        <v>3344.1959919999999</v>
      </c>
      <c r="AY129" s="49">
        <v>0</v>
      </c>
      <c r="AZ129" s="49">
        <v>0</v>
      </c>
      <c r="BA129" s="49">
        <v>3344.1959919999999</v>
      </c>
      <c r="BB129" s="49">
        <v>0</v>
      </c>
      <c r="BC129" s="49">
        <v>0</v>
      </c>
      <c r="BD129" s="49">
        <v>0</v>
      </c>
      <c r="BE129" s="49">
        <v>0</v>
      </c>
      <c r="BF129" s="49">
        <v>0</v>
      </c>
      <c r="BG129" s="49">
        <v>0</v>
      </c>
      <c r="BH129" s="49">
        <v>0</v>
      </c>
      <c r="BI129" s="49">
        <v>0</v>
      </c>
      <c r="BJ129" s="50">
        <v>0</v>
      </c>
      <c r="BK129" s="49">
        <v>0</v>
      </c>
      <c r="BL129" s="49">
        <v>0</v>
      </c>
      <c r="BM129" s="49">
        <v>0</v>
      </c>
      <c r="BN129" s="49">
        <v>0</v>
      </c>
      <c r="BO129" s="49">
        <v>0</v>
      </c>
      <c r="BP129" s="49">
        <v>0</v>
      </c>
      <c r="BQ129" s="49">
        <v>0</v>
      </c>
      <c r="BR129" s="49">
        <v>0</v>
      </c>
      <c r="BS129" s="49">
        <v>0</v>
      </c>
      <c r="BT129" s="49">
        <v>0</v>
      </c>
      <c r="BU129" s="50">
        <v>0</v>
      </c>
      <c r="BV129" s="49">
        <v>0</v>
      </c>
      <c r="BW129" s="50">
        <v>0</v>
      </c>
      <c r="BX129" s="49">
        <v>0</v>
      </c>
      <c r="BY129" s="49">
        <v>0</v>
      </c>
      <c r="BZ129" s="49">
        <v>0</v>
      </c>
      <c r="CA129" s="49">
        <v>0</v>
      </c>
      <c r="CB129" s="49">
        <v>0</v>
      </c>
      <c r="CC129" s="49">
        <v>0</v>
      </c>
      <c r="CD129" s="49">
        <v>0</v>
      </c>
      <c r="CE129" s="49">
        <v>0</v>
      </c>
      <c r="CF129" s="49">
        <v>0</v>
      </c>
      <c r="CG129" s="49">
        <v>0</v>
      </c>
      <c r="CH129" s="50">
        <v>0</v>
      </c>
      <c r="CI129" s="49">
        <v>0</v>
      </c>
      <c r="CJ129" s="50">
        <v>0</v>
      </c>
      <c r="CK129" s="49">
        <v>0</v>
      </c>
      <c r="CL129" s="49">
        <v>0</v>
      </c>
      <c r="CM129" s="49">
        <v>0</v>
      </c>
      <c r="CN129" s="49">
        <v>0</v>
      </c>
      <c r="CO129" s="10"/>
      <c r="CP129" s="51" t="s">
        <v>1765</v>
      </c>
    </row>
    <row r="130" spans="1:94" ht="70.349999999999994" customHeight="1" x14ac:dyDescent="0.25">
      <c r="A130" s="48" t="s">
        <v>1766</v>
      </c>
      <c r="B130" s="48" t="s">
        <v>1766</v>
      </c>
      <c r="C130" s="10" t="s">
        <v>113</v>
      </c>
      <c r="D130" s="10" t="s">
        <v>104</v>
      </c>
      <c r="E130" s="10" t="s">
        <v>1694</v>
      </c>
      <c r="F130" s="10" t="s">
        <v>1695</v>
      </c>
      <c r="G130" s="10"/>
      <c r="H130" s="10" t="s">
        <v>1696</v>
      </c>
      <c r="I130" s="10" t="s">
        <v>1697</v>
      </c>
      <c r="J130" s="10" t="s">
        <v>1698</v>
      </c>
      <c r="K130" s="10" t="s">
        <v>1699</v>
      </c>
      <c r="L130" s="10" t="s">
        <v>1637</v>
      </c>
      <c r="M130" s="10" t="s">
        <v>734</v>
      </c>
      <c r="N130" s="10" t="s">
        <v>1767</v>
      </c>
      <c r="O130" s="10" t="s">
        <v>464</v>
      </c>
      <c r="P130" s="10" t="s">
        <v>465</v>
      </c>
      <c r="Q130" s="10" t="s">
        <v>1768</v>
      </c>
      <c r="R130" s="10" t="s">
        <v>1769</v>
      </c>
      <c r="S130" s="10" t="s">
        <v>1770</v>
      </c>
      <c r="T130" s="10" t="s">
        <v>1771</v>
      </c>
      <c r="U130" s="10" t="s">
        <v>1770</v>
      </c>
      <c r="V130" s="10" t="s">
        <v>1772</v>
      </c>
      <c r="W130" s="10" t="s">
        <v>1773</v>
      </c>
      <c r="X130" s="10" t="s">
        <v>1774</v>
      </c>
      <c r="Y130" s="10" t="s">
        <v>125</v>
      </c>
      <c r="Z130" s="10" t="s">
        <v>126</v>
      </c>
      <c r="AA130" s="49">
        <v>1</v>
      </c>
      <c r="AB130" s="10" t="s">
        <v>127</v>
      </c>
      <c r="AC130" s="10" t="s">
        <v>1634</v>
      </c>
      <c r="AD130" s="49">
        <v>0</v>
      </c>
      <c r="AE130" s="49">
        <v>0</v>
      </c>
      <c r="AF130" s="49">
        <v>0</v>
      </c>
      <c r="AG130" s="49">
        <v>1</v>
      </c>
      <c r="AH130" s="10"/>
      <c r="AI130" s="10"/>
      <c r="AJ130" s="10"/>
      <c r="AK130" s="10"/>
      <c r="AL130" s="10" t="s">
        <v>5679</v>
      </c>
      <c r="AM130" s="10" t="s">
        <v>5237</v>
      </c>
      <c r="AN130" s="10" t="s">
        <v>5680</v>
      </c>
      <c r="AO130" s="49">
        <v>0</v>
      </c>
      <c r="AP130" s="49">
        <v>0</v>
      </c>
      <c r="AQ130" s="49">
        <v>0</v>
      </c>
      <c r="AR130" s="49">
        <v>0</v>
      </c>
      <c r="AS130" s="49">
        <v>0</v>
      </c>
      <c r="AT130" s="49">
        <v>0</v>
      </c>
      <c r="AU130" s="49">
        <v>0</v>
      </c>
      <c r="AV130" s="49">
        <v>0</v>
      </c>
      <c r="AW130" s="50">
        <v>0</v>
      </c>
      <c r="AX130" s="49">
        <v>0</v>
      </c>
      <c r="AY130" s="49">
        <v>0</v>
      </c>
      <c r="AZ130" s="49">
        <v>0</v>
      </c>
      <c r="BA130" s="49">
        <v>0</v>
      </c>
      <c r="BB130" s="49">
        <v>0</v>
      </c>
      <c r="BC130" s="49">
        <v>0</v>
      </c>
      <c r="BD130" s="49">
        <v>0</v>
      </c>
      <c r="BE130" s="49">
        <v>0</v>
      </c>
      <c r="BF130" s="49">
        <v>0</v>
      </c>
      <c r="BG130" s="49">
        <v>0</v>
      </c>
      <c r="BH130" s="49">
        <v>0</v>
      </c>
      <c r="BI130" s="49">
        <v>0</v>
      </c>
      <c r="BJ130" s="50">
        <v>0</v>
      </c>
      <c r="BK130" s="49">
        <v>0</v>
      </c>
      <c r="BL130" s="49">
        <v>0</v>
      </c>
      <c r="BM130" s="49">
        <v>0</v>
      </c>
      <c r="BN130" s="49">
        <v>0</v>
      </c>
      <c r="BO130" s="49">
        <v>0</v>
      </c>
      <c r="BP130" s="49">
        <v>0</v>
      </c>
      <c r="BQ130" s="49">
        <v>0</v>
      </c>
      <c r="BR130" s="49">
        <v>0</v>
      </c>
      <c r="BS130" s="49">
        <v>0</v>
      </c>
      <c r="BT130" s="49">
        <v>0</v>
      </c>
      <c r="BU130" s="50">
        <v>0</v>
      </c>
      <c r="BV130" s="49">
        <v>0</v>
      </c>
      <c r="BW130" s="50">
        <v>0</v>
      </c>
      <c r="BX130" s="49">
        <v>0</v>
      </c>
      <c r="BY130" s="49">
        <v>0</v>
      </c>
      <c r="BZ130" s="49">
        <v>0</v>
      </c>
      <c r="CA130" s="49">
        <v>0</v>
      </c>
      <c r="CB130" s="49">
        <v>0</v>
      </c>
      <c r="CC130" s="49">
        <v>0</v>
      </c>
      <c r="CD130" s="49">
        <v>0</v>
      </c>
      <c r="CE130" s="49">
        <v>0</v>
      </c>
      <c r="CF130" s="49">
        <v>0</v>
      </c>
      <c r="CG130" s="49">
        <v>0</v>
      </c>
      <c r="CH130" s="50">
        <v>0</v>
      </c>
      <c r="CI130" s="49">
        <v>0</v>
      </c>
      <c r="CJ130" s="50">
        <v>0</v>
      </c>
      <c r="CK130" s="49">
        <v>0</v>
      </c>
      <c r="CL130" s="49">
        <v>0</v>
      </c>
      <c r="CM130" s="49">
        <v>0</v>
      </c>
      <c r="CN130" s="49">
        <v>0</v>
      </c>
      <c r="CO130" s="10"/>
      <c r="CP130" s="51" t="s">
        <v>1776</v>
      </c>
    </row>
    <row r="131" spans="1:94" ht="70.349999999999994" customHeight="1" x14ac:dyDescent="0.25">
      <c r="A131" s="48" t="s">
        <v>1777</v>
      </c>
      <c r="B131" s="48" t="s">
        <v>1777</v>
      </c>
      <c r="C131" s="10" t="s">
        <v>103</v>
      </c>
      <c r="D131" s="10" t="s">
        <v>104</v>
      </c>
      <c r="E131" s="10" t="s">
        <v>1631</v>
      </c>
      <c r="F131" s="10" t="s">
        <v>1632</v>
      </c>
      <c r="G131" s="10"/>
      <c r="H131" s="10" t="s">
        <v>108</v>
      </c>
      <c r="I131" s="10" t="s">
        <v>1634</v>
      </c>
      <c r="J131" s="10" t="s">
        <v>1635</v>
      </c>
      <c r="K131" s="10" t="s">
        <v>1636</v>
      </c>
      <c r="L131" s="10" t="s">
        <v>1637</v>
      </c>
      <c r="M131" s="10" t="s">
        <v>734</v>
      </c>
      <c r="N131" s="10" t="s">
        <v>1767</v>
      </c>
      <c r="O131" s="10" t="s">
        <v>464</v>
      </c>
      <c r="P131" s="10" t="s">
        <v>465</v>
      </c>
      <c r="Q131" s="10" t="s">
        <v>1768</v>
      </c>
      <c r="R131" s="10" t="s">
        <v>1769</v>
      </c>
      <c r="S131" s="10" t="s">
        <v>1778</v>
      </c>
      <c r="T131" s="10" t="s">
        <v>1779</v>
      </c>
      <c r="U131" s="10" t="s">
        <v>1780</v>
      </c>
      <c r="V131" s="10" t="s">
        <v>1781</v>
      </c>
      <c r="W131" s="10" t="s">
        <v>1782</v>
      </c>
      <c r="X131" s="10" t="s">
        <v>1783</v>
      </c>
      <c r="Y131" s="10" t="s">
        <v>125</v>
      </c>
      <c r="Z131" s="10" t="s">
        <v>126</v>
      </c>
      <c r="AA131" s="49">
        <v>400</v>
      </c>
      <c r="AB131" s="10" t="s">
        <v>127</v>
      </c>
      <c r="AC131" s="10" t="s">
        <v>1634</v>
      </c>
      <c r="AD131" s="49">
        <v>100</v>
      </c>
      <c r="AE131" s="49">
        <v>100</v>
      </c>
      <c r="AF131" s="49">
        <v>100</v>
      </c>
      <c r="AG131" s="49">
        <v>100</v>
      </c>
      <c r="AH131" s="10" t="s">
        <v>5681</v>
      </c>
      <c r="AI131" s="10" t="s">
        <v>5682</v>
      </c>
      <c r="AJ131" s="10" t="s">
        <v>5683</v>
      </c>
      <c r="AK131" s="10" t="s">
        <v>5684</v>
      </c>
      <c r="AL131" s="10" t="s">
        <v>5684</v>
      </c>
      <c r="AM131" s="10" t="s">
        <v>5205</v>
      </c>
      <c r="AN131" s="10"/>
      <c r="AO131" s="49">
        <v>500</v>
      </c>
      <c r="AP131" s="49">
        <v>0</v>
      </c>
      <c r="AQ131" s="49">
        <v>500</v>
      </c>
      <c r="AR131" s="49">
        <v>0</v>
      </c>
      <c r="AS131" s="49">
        <v>0</v>
      </c>
      <c r="AT131" s="49">
        <v>0</v>
      </c>
      <c r="AU131" s="49">
        <v>0</v>
      </c>
      <c r="AV131" s="49">
        <v>0</v>
      </c>
      <c r="AW131" s="50">
        <v>0</v>
      </c>
      <c r="AX131" s="49">
        <v>0</v>
      </c>
      <c r="AY131" s="49">
        <v>0</v>
      </c>
      <c r="AZ131" s="49">
        <v>0</v>
      </c>
      <c r="BA131" s="49">
        <v>500</v>
      </c>
      <c r="BB131" s="49">
        <v>500</v>
      </c>
      <c r="BC131" s="49">
        <v>0</v>
      </c>
      <c r="BD131" s="49">
        <v>500</v>
      </c>
      <c r="BE131" s="49">
        <v>0</v>
      </c>
      <c r="BF131" s="49">
        <v>0</v>
      </c>
      <c r="BG131" s="49">
        <v>0</v>
      </c>
      <c r="BH131" s="49">
        <v>0</v>
      </c>
      <c r="BI131" s="49">
        <v>0</v>
      </c>
      <c r="BJ131" s="50">
        <v>0</v>
      </c>
      <c r="BK131" s="49">
        <v>0</v>
      </c>
      <c r="BL131" s="49">
        <v>0</v>
      </c>
      <c r="BM131" s="49">
        <v>0</v>
      </c>
      <c r="BN131" s="49">
        <v>500</v>
      </c>
      <c r="BO131" s="49">
        <v>500</v>
      </c>
      <c r="BP131" s="49">
        <v>0</v>
      </c>
      <c r="BQ131" s="49">
        <v>500</v>
      </c>
      <c r="BR131" s="49">
        <v>0</v>
      </c>
      <c r="BS131" s="49">
        <v>0</v>
      </c>
      <c r="BT131" s="49">
        <v>0</v>
      </c>
      <c r="BU131" s="50">
        <v>0</v>
      </c>
      <c r="BV131" s="49">
        <v>0</v>
      </c>
      <c r="BW131" s="50">
        <v>0</v>
      </c>
      <c r="BX131" s="49">
        <v>0</v>
      </c>
      <c r="BY131" s="49">
        <v>0</v>
      </c>
      <c r="BZ131" s="49">
        <v>0</v>
      </c>
      <c r="CA131" s="49">
        <v>500</v>
      </c>
      <c r="CB131" s="49">
        <v>500</v>
      </c>
      <c r="CC131" s="49">
        <v>0</v>
      </c>
      <c r="CD131" s="49">
        <v>500</v>
      </c>
      <c r="CE131" s="49">
        <v>0</v>
      </c>
      <c r="CF131" s="49">
        <v>0</v>
      </c>
      <c r="CG131" s="49">
        <v>0</v>
      </c>
      <c r="CH131" s="50">
        <v>0</v>
      </c>
      <c r="CI131" s="49">
        <v>0</v>
      </c>
      <c r="CJ131" s="50">
        <v>0</v>
      </c>
      <c r="CK131" s="49">
        <v>0</v>
      </c>
      <c r="CL131" s="49">
        <v>0</v>
      </c>
      <c r="CM131" s="49">
        <v>0</v>
      </c>
      <c r="CN131" s="49">
        <v>500</v>
      </c>
      <c r="CO131" s="10" t="s">
        <v>1789</v>
      </c>
      <c r="CP131" s="51" t="s">
        <v>1790</v>
      </c>
    </row>
    <row r="132" spans="1:94" ht="70.349999999999994" customHeight="1" x14ac:dyDescent="0.25">
      <c r="A132" s="48" t="s">
        <v>1791</v>
      </c>
      <c r="B132" s="48" t="s">
        <v>1791</v>
      </c>
      <c r="C132" s="10" t="s">
        <v>139</v>
      </c>
      <c r="D132" s="10" t="s">
        <v>104</v>
      </c>
      <c r="E132" s="10" t="s">
        <v>1631</v>
      </c>
      <c r="F132" s="10" t="s">
        <v>1632</v>
      </c>
      <c r="G132" s="10"/>
      <c r="H132" s="10" t="s">
        <v>108</v>
      </c>
      <c r="I132" s="10" t="s">
        <v>1634</v>
      </c>
      <c r="J132" s="10" t="s">
        <v>1635</v>
      </c>
      <c r="K132" s="10" t="s">
        <v>1636</v>
      </c>
      <c r="L132" s="10" t="s">
        <v>1637</v>
      </c>
      <c r="M132" s="10" t="s">
        <v>734</v>
      </c>
      <c r="N132" s="10" t="s">
        <v>1767</v>
      </c>
      <c r="O132" s="10" t="s">
        <v>464</v>
      </c>
      <c r="P132" s="10" t="s">
        <v>465</v>
      </c>
      <c r="Q132" s="10" t="s">
        <v>1768</v>
      </c>
      <c r="R132" s="10" t="s">
        <v>1769</v>
      </c>
      <c r="S132" s="10" t="s">
        <v>1792</v>
      </c>
      <c r="T132" s="10" t="s">
        <v>1793</v>
      </c>
      <c r="U132" s="10" t="s">
        <v>1794</v>
      </c>
      <c r="V132" s="10" t="s">
        <v>1795</v>
      </c>
      <c r="W132" s="10" t="s">
        <v>1796</v>
      </c>
      <c r="X132" s="10" t="s">
        <v>1797</v>
      </c>
      <c r="Y132" s="10" t="s">
        <v>125</v>
      </c>
      <c r="Z132" s="10" t="s">
        <v>126</v>
      </c>
      <c r="AA132" s="49">
        <v>40</v>
      </c>
      <c r="AB132" s="10" t="s">
        <v>127</v>
      </c>
      <c r="AC132" s="10" t="s">
        <v>1634</v>
      </c>
      <c r="AD132" s="49">
        <v>10</v>
      </c>
      <c r="AE132" s="49">
        <v>10</v>
      </c>
      <c r="AF132" s="49">
        <v>10</v>
      </c>
      <c r="AG132" s="49">
        <v>10</v>
      </c>
      <c r="AH132" s="10" t="s">
        <v>5685</v>
      </c>
      <c r="AI132" s="10" t="s">
        <v>5686</v>
      </c>
      <c r="AJ132" s="10" t="s">
        <v>5687</v>
      </c>
      <c r="AK132" s="10" t="s">
        <v>5688</v>
      </c>
      <c r="AL132" s="10" t="s">
        <v>5688</v>
      </c>
      <c r="AM132" s="10" t="s">
        <v>5205</v>
      </c>
      <c r="AN132" s="10"/>
      <c r="AO132" s="49">
        <v>135</v>
      </c>
      <c r="AP132" s="49">
        <v>0</v>
      </c>
      <c r="AQ132" s="49">
        <v>135</v>
      </c>
      <c r="AR132" s="49">
        <v>0</v>
      </c>
      <c r="AS132" s="49">
        <v>0</v>
      </c>
      <c r="AT132" s="49">
        <v>0</v>
      </c>
      <c r="AU132" s="49">
        <v>0</v>
      </c>
      <c r="AV132" s="49">
        <v>0</v>
      </c>
      <c r="AW132" s="50">
        <v>0</v>
      </c>
      <c r="AX132" s="49">
        <v>0</v>
      </c>
      <c r="AY132" s="49">
        <v>0</v>
      </c>
      <c r="AZ132" s="49">
        <v>0</v>
      </c>
      <c r="BA132" s="49">
        <v>135</v>
      </c>
      <c r="BB132" s="49">
        <v>150</v>
      </c>
      <c r="BC132" s="49">
        <v>0</v>
      </c>
      <c r="BD132" s="49">
        <v>150</v>
      </c>
      <c r="BE132" s="49">
        <v>0</v>
      </c>
      <c r="BF132" s="49">
        <v>0</v>
      </c>
      <c r="BG132" s="49">
        <v>0</v>
      </c>
      <c r="BH132" s="49">
        <v>0</v>
      </c>
      <c r="BI132" s="49">
        <v>0</v>
      </c>
      <c r="BJ132" s="50">
        <v>0</v>
      </c>
      <c r="BK132" s="49">
        <v>0</v>
      </c>
      <c r="BL132" s="49">
        <v>0</v>
      </c>
      <c r="BM132" s="49">
        <v>0</v>
      </c>
      <c r="BN132" s="49">
        <v>150</v>
      </c>
      <c r="BO132" s="49">
        <v>0</v>
      </c>
      <c r="BP132" s="49">
        <v>0</v>
      </c>
      <c r="BQ132" s="49">
        <v>0</v>
      </c>
      <c r="BR132" s="49">
        <v>0</v>
      </c>
      <c r="BS132" s="49">
        <v>0</v>
      </c>
      <c r="BT132" s="49">
        <v>0</v>
      </c>
      <c r="BU132" s="50">
        <v>0</v>
      </c>
      <c r="BV132" s="49">
        <v>0</v>
      </c>
      <c r="BW132" s="50">
        <v>0</v>
      </c>
      <c r="BX132" s="49">
        <v>0</v>
      </c>
      <c r="BY132" s="49">
        <v>0</v>
      </c>
      <c r="BZ132" s="49">
        <v>0</v>
      </c>
      <c r="CA132" s="49">
        <v>0</v>
      </c>
      <c r="CB132" s="49">
        <v>160</v>
      </c>
      <c r="CC132" s="49">
        <v>0</v>
      </c>
      <c r="CD132" s="49">
        <v>160</v>
      </c>
      <c r="CE132" s="49">
        <v>0</v>
      </c>
      <c r="CF132" s="49">
        <v>0</v>
      </c>
      <c r="CG132" s="49">
        <v>0</v>
      </c>
      <c r="CH132" s="50">
        <v>0</v>
      </c>
      <c r="CI132" s="49">
        <v>0</v>
      </c>
      <c r="CJ132" s="50">
        <v>0</v>
      </c>
      <c r="CK132" s="49">
        <v>0</v>
      </c>
      <c r="CL132" s="49">
        <v>0</v>
      </c>
      <c r="CM132" s="49">
        <v>0</v>
      </c>
      <c r="CN132" s="49">
        <v>160</v>
      </c>
      <c r="CO132" s="10"/>
      <c r="CP132" s="51" t="s">
        <v>1803</v>
      </c>
    </row>
    <row r="133" spans="1:94" ht="70.349999999999994" customHeight="1" x14ac:dyDescent="0.25">
      <c r="A133" s="48" t="s">
        <v>1804</v>
      </c>
      <c r="B133" s="48" t="s">
        <v>1804</v>
      </c>
      <c r="C133" s="10" t="s">
        <v>179</v>
      </c>
      <c r="D133" s="10" t="s">
        <v>104</v>
      </c>
      <c r="E133" s="10" t="s">
        <v>1631</v>
      </c>
      <c r="F133" s="10" t="s">
        <v>1632</v>
      </c>
      <c r="G133" s="10"/>
      <c r="H133" s="10" t="s">
        <v>108</v>
      </c>
      <c r="I133" s="10" t="s">
        <v>1634</v>
      </c>
      <c r="J133" s="10" t="s">
        <v>1635</v>
      </c>
      <c r="K133" s="10" t="s">
        <v>1636</v>
      </c>
      <c r="L133" s="10" t="s">
        <v>1637</v>
      </c>
      <c r="M133" s="10" t="s">
        <v>734</v>
      </c>
      <c r="N133" s="10" t="s">
        <v>1767</v>
      </c>
      <c r="O133" s="10" t="s">
        <v>464</v>
      </c>
      <c r="P133" s="10" t="s">
        <v>465</v>
      </c>
      <c r="Q133" s="10" t="s">
        <v>1768</v>
      </c>
      <c r="R133" s="10" t="s">
        <v>1769</v>
      </c>
      <c r="S133" s="10" t="s">
        <v>1805</v>
      </c>
      <c r="T133" s="10" t="s">
        <v>1806</v>
      </c>
      <c r="U133" s="10" t="s">
        <v>1807</v>
      </c>
      <c r="V133" s="10" t="s">
        <v>1808</v>
      </c>
      <c r="W133" s="10" t="s">
        <v>1809</v>
      </c>
      <c r="X133" s="10" t="s">
        <v>1783</v>
      </c>
      <c r="Y133" s="10" t="s">
        <v>125</v>
      </c>
      <c r="Z133" s="10" t="s">
        <v>126</v>
      </c>
      <c r="AA133" s="49">
        <v>1400</v>
      </c>
      <c r="AB133" s="10" t="s">
        <v>127</v>
      </c>
      <c r="AC133" s="10" t="s">
        <v>1634</v>
      </c>
      <c r="AD133" s="49">
        <v>350</v>
      </c>
      <c r="AE133" s="49">
        <v>350</v>
      </c>
      <c r="AF133" s="49">
        <v>350</v>
      </c>
      <c r="AG133" s="49">
        <v>350</v>
      </c>
      <c r="AH133" s="10" t="s">
        <v>5689</v>
      </c>
      <c r="AI133" s="10" t="s">
        <v>5690</v>
      </c>
      <c r="AJ133" s="10" t="s">
        <v>5691</v>
      </c>
      <c r="AK133" s="10" t="s">
        <v>5692</v>
      </c>
      <c r="AL133" s="10" t="s">
        <v>5692</v>
      </c>
      <c r="AM133" s="10" t="s">
        <v>5205</v>
      </c>
      <c r="AN133" s="10"/>
      <c r="AO133" s="49">
        <v>0</v>
      </c>
      <c r="AP133" s="49">
        <v>300</v>
      </c>
      <c r="AQ133" s="49">
        <v>300</v>
      </c>
      <c r="AR133" s="49">
        <v>0</v>
      </c>
      <c r="AS133" s="49">
        <v>0</v>
      </c>
      <c r="AT133" s="49">
        <v>0</v>
      </c>
      <c r="AU133" s="49">
        <v>0</v>
      </c>
      <c r="AV133" s="49">
        <v>0</v>
      </c>
      <c r="AW133" s="50">
        <v>0</v>
      </c>
      <c r="AX133" s="49">
        <v>0</v>
      </c>
      <c r="AY133" s="49">
        <v>0</v>
      </c>
      <c r="AZ133" s="49">
        <v>0</v>
      </c>
      <c r="BA133" s="49">
        <v>300</v>
      </c>
      <c r="BB133" s="49">
        <v>0</v>
      </c>
      <c r="BC133" s="49">
        <v>300</v>
      </c>
      <c r="BD133" s="49">
        <v>300</v>
      </c>
      <c r="BE133" s="49">
        <v>0</v>
      </c>
      <c r="BF133" s="49">
        <v>0</v>
      </c>
      <c r="BG133" s="49">
        <v>0</v>
      </c>
      <c r="BH133" s="49">
        <v>0</v>
      </c>
      <c r="BI133" s="49">
        <v>0</v>
      </c>
      <c r="BJ133" s="50">
        <v>0</v>
      </c>
      <c r="BK133" s="49">
        <v>0</v>
      </c>
      <c r="BL133" s="49">
        <v>0</v>
      </c>
      <c r="BM133" s="49">
        <v>0</v>
      </c>
      <c r="BN133" s="49">
        <v>300</v>
      </c>
      <c r="BO133" s="49">
        <v>0</v>
      </c>
      <c r="BP133" s="49">
        <v>310</v>
      </c>
      <c r="BQ133" s="49">
        <v>310</v>
      </c>
      <c r="BR133" s="49">
        <v>0</v>
      </c>
      <c r="BS133" s="49">
        <v>0</v>
      </c>
      <c r="BT133" s="49">
        <v>0</v>
      </c>
      <c r="BU133" s="50">
        <v>0</v>
      </c>
      <c r="BV133" s="49">
        <v>0</v>
      </c>
      <c r="BW133" s="50">
        <v>0</v>
      </c>
      <c r="BX133" s="49">
        <v>0</v>
      </c>
      <c r="BY133" s="49">
        <v>0</v>
      </c>
      <c r="BZ133" s="49">
        <v>0</v>
      </c>
      <c r="CA133" s="49">
        <v>310</v>
      </c>
      <c r="CB133" s="49">
        <v>0</v>
      </c>
      <c r="CC133" s="49">
        <v>0</v>
      </c>
      <c r="CD133" s="49">
        <v>0</v>
      </c>
      <c r="CE133" s="49">
        <v>0</v>
      </c>
      <c r="CF133" s="49">
        <v>0</v>
      </c>
      <c r="CG133" s="49">
        <v>0</v>
      </c>
      <c r="CH133" s="50">
        <v>0</v>
      </c>
      <c r="CI133" s="49">
        <v>0</v>
      </c>
      <c r="CJ133" s="50">
        <v>0</v>
      </c>
      <c r="CK133" s="49">
        <v>0</v>
      </c>
      <c r="CL133" s="49">
        <v>0</v>
      </c>
      <c r="CM133" s="49">
        <v>0</v>
      </c>
      <c r="CN133" s="49">
        <v>0</v>
      </c>
      <c r="CO133" s="10"/>
      <c r="CP133" s="51" t="s">
        <v>1815</v>
      </c>
    </row>
    <row r="134" spans="1:94" ht="70.349999999999994" customHeight="1" x14ac:dyDescent="0.25">
      <c r="A134" s="48" t="s">
        <v>1816</v>
      </c>
      <c r="B134" s="48" t="s">
        <v>1816</v>
      </c>
      <c r="C134" s="10" t="s">
        <v>254</v>
      </c>
      <c r="D134" s="10" t="s">
        <v>104</v>
      </c>
      <c r="E134" s="10" t="s">
        <v>1631</v>
      </c>
      <c r="F134" s="10" t="s">
        <v>1632</v>
      </c>
      <c r="G134" s="10"/>
      <c r="H134" s="10" t="s">
        <v>108</v>
      </c>
      <c r="I134" s="10" t="s">
        <v>1634</v>
      </c>
      <c r="J134" s="10" t="s">
        <v>1635</v>
      </c>
      <c r="K134" s="10" t="s">
        <v>1636</v>
      </c>
      <c r="L134" s="10" t="s">
        <v>1637</v>
      </c>
      <c r="M134" s="10" t="s">
        <v>734</v>
      </c>
      <c r="N134" s="10" t="s">
        <v>1767</v>
      </c>
      <c r="O134" s="10" t="s">
        <v>464</v>
      </c>
      <c r="P134" s="10" t="s">
        <v>465</v>
      </c>
      <c r="Q134" s="10" t="s">
        <v>1768</v>
      </c>
      <c r="R134" s="10" t="s">
        <v>1769</v>
      </c>
      <c r="S134" s="10" t="s">
        <v>1817</v>
      </c>
      <c r="T134" s="10" t="s">
        <v>1818</v>
      </c>
      <c r="U134" s="10" t="s">
        <v>1819</v>
      </c>
      <c r="V134" s="10" t="s">
        <v>1820</v>
      </c>
      <c r="W134" s="10" t="s">
        <v>1821</v>
      </c>
      <c r="X134" s="10" t="s">
        <v>1822</v>
      </c>
      <c r="Y134" s="10" t="s">
        <v>125</v>
      </c>
      <c r="Z134" s="10" t="s">
        <v>126</v>
      </c>
      <c r="AA134" s="49">
        <v>200</v>
      </c>
      <c r="AB134" s="10" t="s">
        <v>127</v>
      </c>
      <c r="AC134" s="10" t="s">
        <v>1634</v>
      </c>
      <c r="AD134" s="49">
        <v>200</v>
      </c>
      <c r="AE134" s="49">
        <v>0</v>
      </c>
      <c r="AF134" s="49">
        <v>0</v>
      </c>
      <c r="AG134" s="49">
        <v>0</v>
      </c>
      <c r="AH134" s="10" t="s">
        <v>5693</v>
      </c>
      <c r="AI134" s="10" t="s">
        <v>5694</v>
      </c>
      <c r="AJ134" s="10" t="s">
        <v>5695</v>
      </c>
      <c r="AK134" s="10" t="s">
        <v>5696</v>
      </c>
      <c r="AL134" s="10" t="s">
        <v>5696</v>
      </c>
      <c r="AM134" s="10" t="s">
        <v>5205</v>
      </c>
      <c r="AN134" s="10"/>
      <c r="AO134" s="49">
        <v>0</v>
      </c>
      <c r="AP134" s="49">
        <v>500</v>
      </c>
      <c r="AQ134" s="49">
        <v>500</v>
      </c>
      <c r="AR134" s="49">
        <v>0</v>
      </c>
      <c r="AS134" s="49">
        <v>0</v>
      </c>
      <c r="AT134" s="49">
        <v>0</v>
      </c>
      <c r="AU134" s="49">
        <v>0</v>
      </c>
      <c r="AV134" s="49">
        <v>0</v>
      </c>
      <c r="AW134" s="50">
        <v>0</v>
      </c>
      <c r="AX134" s="49">
        <v>0</v>
      </c>
      <c r="AY134" s="49">
        <v>0</v>
      </c>
      <c r="AZ134" s="49">
        <v>0</v>
      </c>
      <c r="BA134" s="49">
        <v>500</v>
      </c>
      <c r="BB134" s="49">
        <v>0</v>
      </c>
      <c r="BC134" s="49">
        <v>500</v>
      </c>
      <c r="BD134" s="49">
        <v>500</v>
      </c>
      <c r="BE134" s="49">
        <v>0</v>
      </c>
      <c r="BF134" s="49">
        <v>0</v>
      </c>
      <c r="BG134" s="49">
        <v>0</v>
      </c>
      <c r="BH134" s="49">
        <v>500</v>
      </c>
      <c r="BI134" s="49">
        <v>6500</v>
      </c>
      <c r="BJ134" s="50">
        <v>0</v>
      </c>
      <c r="BK134" s="49">
        <v>0</v>
      </c>
      <c r="BL134" s="49">
        <v>0</v>
      </c>
      <c r="BM134" s="49">
        <v>500</v>
      </c>
      <c r="BN134" s="49">
        <v>7500</v>
      </c>
      <c r="BO134" s="49">
        <v>0</v>
      </c>
      <c r="BP134" s="49">
        <v>300</v>
      </c>
      <c r="BQ134" s="49">
        <v>300</v>
      </c>
      <c r="BR134" s="49">
        <v>0</v>
      </c>
      <c r="BS134" s="49">
        <v>0</v>
      </c>
      <c r="BT134" s="49">
        <v>0</v>
      </c>
      <c r="BU134" s="50">
        <v>0</v>
      </c>
      <c r="BV134" s="49">
        <v>0</v>
      </c>
      <c r="BW134" s="50">
        <v>0</v>
      </c>
      <c r="BX134" s="49">
        <v>0</v>
      </c>
      <c r="BY134" s="49">
        <v>0</v>
      </c>
      <c r="BZ134" s="49">
        <v>0</v>
      </c>
      <c r="CA134" s="49">
        <v>300</v>
      </c>
      <c r="CB134" s="49">
        <v>0</v>
      </c>
      <c r="CC134" s="49">
        <v>600</v>
      </c>
      <c r="CD134" s="49">
        <v>600</v>
      </c>
      <c r="CE134" s="49">
        <v>0</v>
      </c>
      <c r="CF134" s="49">
        <v>0</v>
      </c>
      <c r="CG134" s="49">
        <v>0</v>
      </c>
      <c r="CH134" s="50">
        <v>600</v>
      </c>
      <c r="CI134" s="49">
        <v>0</v>
      </c>
      <c r="CJ134" s="50">
        <v>0</v>
      </c>
      <c r="CK134" s="49">
        <v>0</v>
      </c>
      <c r="CL134" s="49">
        <v>0</v>
      </c>
      <c r="CM134" s="49">
        <v>600</v>
      </c>
      <c r="CN134" s="49">
        <v>1200</v>
      </c>
      <c r="CO134" s="10"/>
      <c r="CP134" s="51" t="s">
        <v>1828</v>
      </c>
    </row>
    <row r="135" spans="1:94" ht="70.349999999999994" customHeight="1" x14ac:dyDescent="0.25">
      <c r="A135" s="48" t="s">
        <v>1829</v>
      </c>
      <c r="B135" s="48" t="s">
        <v>1829</v>
      </c>
      <c r="C135" s="10" t="s">
        <v>374</v>
      </c>
      <c r="D135" s="10" t="s">
        <v>104</v>
      </c>
      <c r="E135" s="10" t="s">
        <v>1694</v>
      </c>
      <c r="F135" s="10" t="s">
        <v>1695</v>
      </c>
      <c r="G135" s="10"/>
      <c r="H135" s="10" t="s">
        <v>1696</v>
      </c>
      <c r="I135" s="10" t="s">
        <v>1697</v>
      </c>
      <c r="J135" s="10" t="s">
        <v>1698</v>
      </c>
      <c r="K135" s="10" t="s">
        <v>1699</v>
      </c>
      <c r="L135" s="10" t="s">
        <v>1637</v>
      </c>
      <c r="M135" s="10" t="s">
        <v>734</v>
      </c>
      <c r="N135" s="10" t="s">
        <v>1767</v>
      </c>
      <c r="O135" s="10" t="s">
        <v>464</v>
      </c>
      <c r="P135" s="10" t="s">
        <v>465</v>
      </c>
      <c r="Q135" s="10" t="s">
        <v>1768</v>
      </c>
      <c r="R135" s="10" t="s">
        <v>1769</v>
      </c>
      <c r="S135" s="10" t="s">
        <v>1830</v>
      </c>
      <c r="T135" s="10" t="s">
        <v>1831</v>
      </c>
      <c r="U135" s="10" t="s">
        <v>1830</v>
      </c>
      <c r="V135" s="10" t="s">
        <v>1832</v>
      </c>
      <c r="W135" s="10" t="s">
        <v>1761</v>
      </c>
      <c r="X135" s="10" t="s">
        <v>1833</v>
      </c>
      <c r="Y135" s="10" t="s">
        <v>125</v>
      </c>
      <c r="Z135" s="10" t="s">
        <v>126</v>
      </c>
      <c r="AA135" s="49">
        <v>1</v>
      </c>
      <c r="AB135" s="10" t="s">
        <v>127</v>
      </c>
      <c r="AC135" s="10" t="s">
        <v>1634</v>
      </c>
      <c r="AD135" s="49">
        <v>1</v>
      </c>
      <c r="AE135" s="49">
        <v>0</v>
      </c>
      <c r="AF135" s="49">
        <v>0</v>
      </c>
      <c r="AG135" s="49">
        <v>0</v>
      </c>
      <c r="AH135" s="10" t="s">
        <v>5697</v>
      </c>
      <c r="AI135" s="10"/>
      <c r="AJ135" s="10"/>
      <c r="AK135" s="10"/>
      <c r="AL135" s="10" t="s">
        <v>5698</v>
      </c>
      <c r="AM135" s="10" t="s">
        <v>5237</v>
      </c>
      <c r="AN135" s="10" t="s">
        <v>5699</v>
      </c>
      <c r="AO135" s="49">
        <v>0</v>
      </c>
      <c r="AP135" s="49">
        <v>0</v>
      </c>
      <c r="AQ135" s="49">
        <v>0</v>
      </c>
      <c r="AR135" s="49">
        <v>0</v>
      </c>
      <c r="AS135" s="49">
        <v>0</v>
      </c>
      <c r="AT135" s="49">
        <v>0</v>
      </c>
      <c r="AU135" s="49">
        <v>0</v>
      </c>
      <c r="AV135" s="49">
        <v>0</v>
      </c>
      <c r="AW135" s="50">
        <v>0</v>
      </c>
      <c r="AX135" s="49">
        <v>0</v>
      </c>
      <c r="AY135" s="49">
        <v>0</v>
      </c>
      <c r="AZ135" s="49">
        <v>0</v>
      </c>
      <c r="BA135" s="49">
        <v>0</v>
      </c>
      <c r="BB135" s="49">
        <v>0</v>
      </c>
      <c r="BC135" s="49">
        <v>0</v>
      </c>
      <c r="BD135" s="49">
        <v>0</v>
      </c>
      <c r="BE135" s="49">
        <v>0</v>
      </c>
      <c r="BF135" s="49">
        <v>0</v>
      </c>
      <c r="BG135" s="49">
        <v>0</v>
      </c>
      <c r="BH135" s="49">
        <v>0</v>
      </c>
      <c r="BI135" s="49">
        <v>0</v>
      </c>
      <c r="BJ135" s="50">
        <v>0</v>
      </c>
      <c r="BK135" s="49">
        <v>0</v>
      </c>
      <c r="BL135" s="49">
        <v>0</v>
      </c>
      <c r="BM135" s="49">
        <v>0</v>
      </c>
      <c r="BN135" s="49">
        <v>0</v>
      </c>
      <c r="BO135" s="49">
        <v>0</v>
      </c>
      <c r="BP135" s="49">
        <v>0</v>
      </c>
      <c r="BQ135" s="49">
        <v>0</v>
      </c>
      <c r="BR135" s="49">
        <v>0</v>
      </c>
      <c r="BS135" s="49">
        <v>0</v>
      </c>
      <c r="BT135" s="49">
        <v>0</v>
      </c>
      <c r="BU135" s="50">
        <v>0</v>
      </c>
      <c r="BV135" s="49">
        <v>0</v>
      </c>
      <c r="BW135" s="50">
        <v>0</v>
      </c>
      <c r="BX135" s="49">
        <v>0</v>
      </c>
      <c r="BY135" s="49">
        <v>0</v>
      </c>
      <c r="BZ135" s="49">
        <v>0</v>
      </c>
      <c r="CA135" s="49">
        <v>0</v>
      </c>
      <c r="CB135" s="49">
        <v>0</v>
      </c>
      <c r="CC135" s="49">
        <v>0</v>
      </c>
      <c r="CD135" s="49">
        <v>0</v>
      </c>
      <c r="CE135" s="49">
        <v>0</v>
      </c>
      <c r="CF135" s="49">
        <v>0</v>
      </c>
      <c r="CG135" s="49">
        <v>0</v>
      </c>
      <c r="CH135" s="50">
        <v>0</v>
      </c>
      <c r="CI135" s="49">
        <v>0</v>
      </c>
      <c r="CJ135" s="50">
        <v>0</v>
      </c>
      <c r="CK135" s="49">
        <v>0</v>
      </c>
      <c r="CL135" s="49">
        <v>0</v>
      </c>
      <c r="CM135" s="49">
        <v>0</v>
      </c>
      <c r="CN135" s="49">
        <v>0</v>
      </c>
      <c r="CO135" s="10"/>
      <c r="CP135" s="51" t="s">
        <v>1836</v>
      </c>
    </row>
    <row r="136" spans="1:94" ht="70.349999999999994" customHeight="1" x14ac:dyDescent="0.25">
      <c r="A136" s="48" t="s">
        <v>1837</v>
      </c>
      <c r="B136" s="48" t="s">
        <v>1837</v>
      </c>
      <c r="C136" s="10" t="s">
        <v>444</v>
      </c>
      <c r="D136" s="10" t="s">
        <v>104</v>
      </c>
      <c r="E136" s="10" t="s">
        <v>1631</v>
      </c>
      <c r="F136" s="10" t="s">
        <v>1632</v>
      </c>
      <c r="G136" s="10"/>
      <c r="H136" s="10" t="s">
        <v>108</v>
      </c>
      <c r="I136" s="10" t="s">
        <v>1634</v>
      </c>
      <c r="J136" s="10" t="s">
        <v>1635</v>
      </c>
      <c r="K136" s="10" t="s">
        <v>1636</v>
      </c>
      <c r="L136" s="10" t="s">
        <v>1637</v>
      </c>
      <c r="M136" s="10" t="s">
        <v>734</v>
      </c>
      <c r="N136" s="10" t="s">
        <v>1767</v>
      </c>
      <c r="O136" s="10" t="s">
        <v>464</v>
      </c>
      <c r="P136" s="10" t="s">
        <v>465</v>
      </c>
      <c r="Q136" s="10" t="s">
        <v>1768</v>
      </c>
      <c r="R136" s="10" t="s">
        <v>1769</v>
      </c>
      <c r="S136" s="10" t="s">
        <v>1838</v>
      </c>
      <c r="T136" s="10" t="s">
        <v>1839</v>
      </c>
      <c r="U136" s="10" t="s">
        <v>1840</v>
      </c>
      <c r="V136" s="10" t="s">
        <v>1841</v>
      </c>
      <c r="W136" s="10" t="s">
        <v>1842</v>
      </c>
      <c r="X136" s="10" t="s">
        <v>1843</v>
      </c>
      <c r="Y136" s="10" t="s">
        <v>125</v>
      </c>
      <c r="Z136" s="10" t="s">
        <v>126</v>
      </c>
      <c r="AA136" s="49">
        <v>28</v>
      </c>
      <c r="AB136" s="10" t="s">
        <v>127</v>
      </c>
      <c r="AC136" s="10" t="s">
        <v>1634</v>
      </c>
      <c r="AD136" s="49">
        <v>7</v>
      </c>
      <c r="AE136" s="49">
        <v>7</v>
      </c>
      <c r="AF136" s="49">
        <v>7</v>
      </c>
      <c r="AG136" s="49">
        <v>7</v>
      </c>
      <c r="AH136" s="10" t="s">
        <v>5700</v>
      </c>
      <c r="AI136" s="10" t="s">
        <v>5701</v>
      </c>
      <c r="AJ136" s="10" t="s">
        <v>5702</v>
      </c>
      <c r="AK136" s="10" t="s">
        <v>5684</v>
      </c>
      <c r="AL136" s="10" t="s">
        <v>5684</v>
      </c>
      <c r="AM136" s="10" t="s">
        <v>5205</v>
      </c>
      <c r="AN136" s="10"/>
      <c r="AO136" s="49">
        <v>0</v>
      </c>
      <c r="AP136" s="49">
        <v>3863.6892499999999</v>
      </c>
      <c r="AQ136" s="49">
        <v>3863.6892499999999</v>
      </c>
      <c r="AR136" s="49">
        <v>0</v>
      </c>
      <c r="AS136" s="49">
        <v>0</v>
      </c>
      <c r="AT136" s="49">
        <v>0</v>
      </c>
      <c r="AU136" s="49">
        <v>0</v>
      </c>
      <c r="AV136" s="49">
        <v>0</v>
      </c>
      <c r="AW136" s="50">
        <v>0</v>
      </c>
      <c r="AX136" s="49">
        <v>0</v>
      </c>
      <c r="AY136" s="49">
        <v>0</v>
      </c>
      <c r="AZ136" s="49">
        <v>0</v>
      </c>
      <c r="BA136" s="49">
        <v>3863.6892499999999</v>
      </c>
      <c r="BB136" s="49">
        <v>0</v>
      </c>
      <c r="BC136" s="49">
        <v>3863.6892499999999</v>
      </c>
      <c r="BD136" s="49">
        <v>3863.6892499999999</v>
      </c>
      <c r="BE136" s="49">
        <v>0</v>
      </c>
      <c r="BF136" s="49">
        <v>0</v>
      </c>
      <c r="BG136" s="49">
        <v>0</v>
      </c>
      <c r="BH136" s="49">
        <v>0</v>
      </c>
      <c r="BI136" s="49">
        <v>0</v>
      </c>
      <c r="BJ136" s="50">
        <v>0</v>
      </c>
      <c r="BK136" s="49">
        <v>0</v>
      </c>
      <c r="BL136" s="49">
        <v>0</v>
      </c>
      <c r="BM136" s="49">
        <v>0</v>
      </c>
      <c r="BN136" s="49">
        <v>3863.6892499999999</v>
      </c>
      <c r="BO136" s="49">
        <v>0</v>
      </c>
      <c r="BP136" s="49">
        <v>3863.6892499999999</v>
      </c>
      <c r="BQ136" s="49">
        <v>3863.6892499999999</v>
      </c>
      <c r="BR136" s="49">
        <v>0</v>
      </c>
      <c r="BS136" s="49">
        <v>0</v>
      </c>
      <c r="BT136" s="49">
        <v>0</v>
      </c>
      <c r="BU136" s="50">
        <v>0</v>
      </c>
      <c r="BV136" s="49">
        <v>0</v>
      </c>
      <c r="BW136" s="50">
        <v>0</v>
      </c>
      <c r="BX136" s="49">
        <v>0</v>
      </c>
      <c r="BY136" s="49">
        <v>0</v>
      </c>
      <c r="BZ136" s="49">
        <v>0</v>
      </c>
      <c r="CA136" s="49">
        <v>3863.6892499999999</v>
      </c>
      <c r="CB136" s="49">
        <v>0</v>
      </c>
      <c r="CC136" s="49">
        <v>3863.6892499999999</v>
      </c>
      <c r="CD136" s="49">
        <v>3863.6892499999999</v>
      </c>
      <c r="CE136" s="49">
        <v>0</v>
      </c>
      <c r="CF136" s="49">
        <v>0</v>
      </c>
      <c r="CG136" s="49">
        <v>0</v>
      </c>
      <c r="CH136" s="50">
        <v>0</v>
      </c>
      <c r="CI136" s="49">
        <v>0</v>
      </c>
      <c r="CJ136" s="50">
        <v>0</v>
      </c>
      <c r="CK136" s="49">
        <v>0</v>
      </c>
      <c r="CL136" s="49">
        <v>0</v>
      </c>
      <c r="CM136" s="49">
        <v>0</v>
      </c>
      <c r="CN136" s="49">
        <v>3863.6892499999999</v>
      </c>
      <c r="CO136" s="10" t="s">
        <v>1847</v>
      </c>
      <c r="CP136" s="51" t="s">
        <v>1848</v>
      </c>
    </row>
    <row r="137" spans="1:94" ht="70.349999999999994" customHeight="1" x14ac:dyDescent="0.25">
      <c r="A137" s="48" t="s">
        <v>1849</v>
      </c>
      <c r="B137" s="48" t="s">
        <v>1849</v>
      </c>
      <c r="C137" s="10" t="s">
        <v>113</v>
      </c>
      <c r="D137" s="10" t="s">
        <v>104</v>
      </c>
      <c r="E137" s="10" t="s">
        <v>1631</v>
      </c>
      <c r="F137" s="10" t="s">
        <v>1632</v>
      </c>
      <c r="G137" s="10"/>
      <c r="H137" s="10" t="s">
        <v>108</v>
      </c>
      <c r="I137" s="10" t="s">
        <v>1634</v>
      </c>
      <c r="J137" s="10" t="s">
        <v>1635</v>
      </c>
      <c r="K137" s="10" t="s">
        <v>1636</v>
      </c>
      <c r="L137" s="10" t="s">
        <v>1637</v>
      </c>
      <c r="M137" s="10" t="s">
        <v>748</v>
      </c>
      <c r="N137" s="10" t="s">
        <v>1850</v>
      </c>
      <c r="O137" s="10" t="s">
        <v>464</v>
      </c>
      <c r="P137" s="10" t="s">
        <v>465</v>
      </c>
      <c r="Q137" s="10" t="s">
        <v>1768</v>
      </c>
      <c r="R137" s="10" t="s">
        <v>1769</v>
      </c>
      <c r="S137" s="10" t="s">
        <v>525</v>
      </c>
      <c r="T137" s="10" t="s">
        <v>1851</v>
      </c>
      <c r="U137" s="10" t="s">
        <v>527</v>
      </c>
      <c r="V137" s="10" t="s">
        <v>1852</v>
      </c>
      <c r="W137" s="10" t="s">
        <v>529</v>
      </c>
      <c r="X137" s="10" t="s">
        <v>530</v>
      </c>
      <c r="Y137" s="10" t="s">
        <v>247</v>
      </c>
      <c r="Z137" s="10" t="s">
        <v>126</v>
      </c>
      <c r="AA137" s="49">
        <v>1</v>
      </c>
      <c r="AB137" s="10" t="s">
        <v>127</v>
      </c>
      <c r="AC137" s="10" t="s">
        <v>1634</v>
      </c>
      <c r="AD137" s="49">
        <v>0</v>
      </c>
      <c r="AE137" s="49">
        <v>1</v>
      </c>
      <c r="AF137" s="49">
        <v>0</v>
      </c>
      <c r="AG137" s="49">
        <v>0</v>
      </c>
      <c r="AH137" s="10"/>
      <c r="AI137" s="10" t="s">
        <v>5703</v>
      </c>
      <c r="AJ137" s="10" t="s">
        <v>5704</v>
      </c>
      <c r="AK137" s="10"/>
      <c r="AL137" s="10"/>
      <c r="AM137" s="10" t="s">
        <v>5205</v>
      </c>
      <c r="AN137" s="10"/>
      <c r="AO137" s="49">
        <v>0</v>
      </c>
      <c r="AP137" s="49">
        <v>30</v>
      </c>
      <c r="AQ137" s="49">
        <v>30</v>
      </c>
      <c r="AR137" s="49">
        <v>0</v>
      </c>
      <c r="AS137" s="49">
        <v>0</v>
      </c>
      <c r="AT137" s="49">
        <v>0</v>
      </c>
      <c r="AU137" s="49">
        <v>0</v>
      </c>
      <c r="AV137" s="49">
        <v>0</v>
      </c>
      <c r="AW137" s="50">
        <v>0</v>
      </c>
      <c r="AX137" s="49">
        <v>0</v>
      </c>
      <c r="AY137" s="49">
        <v>0</v>
      </c>
      <c r="AZ137" s="49">
        <v>0</v>
      </c>
      <c r="BA137" s="49">
        <v>30</v>
      </c>
      <c r="BB137" s="49">
        <v>0</v>
      </c>
      <c r="BC137" s="49">
        <v>30</v>
      </c>
      <c r="BD137" s="49">
        <v>30</v>
      </c>
      <c r="BE137" s="49">
        <v>0</v>
      </c>
      <c r="BF137" s="49">
        <v>0</v>
      </c>
      <c r="BG137" s="49">
        <v>0</v>
      </c>
      <c r="BH137" s="49">
        <v>0</v>
      </c>
      <c r="BI137" s="49">
        <v>0</v>
      </c>
      <c r="BJ137" s="50">
        <v>0</v>
      </c>
      <c r="BK137" s="49">
        <v>0</v>
      </c>
      <c r="BL137" s="49">
        <v>0</v>
      </c>
      <c r="BM137" s="49">
        <v>0</v>
      </c>
      <c r="BN137" s="49">
        <v>30</v>
      </c>
      <c r="BO137" s="49">
        <v>0</v>
      </c>
      <c r="BP137" s="49">
        <v>30</v>
      </c>
      <c r="BQ137" s="49">
        <v>30</v>
      </c>
      <c r="BR137" s="49">
        <v>0</v>
      </c>
      <c r="BS137" s="49">
        <v>0</v>
      </c>
      <c r="BT137" s="49">
        <v>0</v>
      </c>
      <c r="BU137" s="50">
        <v>0</v>
      </c>
      <c r="BV137" s="49">
        <v>0</v>
      </c>
      <c r="BW137" s="50">
        <v>0</v>
      </c>
      <c r="BX137" s="49">
        <v>0</v>
      </c>
      <c r="BY137" s="49">
        <v>0</v>
      </c>
      <c r="BZ137" s="49">
        <v>0</v>
      </c>
      <c r="CA137" s="49">
        <v>30</v>
      </c>
      <c r="CB137" s="49">
        <v>0</v>
      </c>
      <c r="CC137" s="49">
        <v>30</v>
      </c>
      <c r="CD137" s="49">
        <v>30</v>
      </c>
      <c r="CE137" s="49">
        <v>0</v>
      </c>
      <c r="CF137" s="49">
        <v>0</v>
      </c>
      <c r="CG137" s="49">
        <v>0</v>
      </c>
      <c r="CH137" s="50">
        <v>0</v>
      </c>
      <c r="CI137" s="49">
        <v>0</v>
      </c>
      <c r="CJ137" s="50">
        <v>0</v>
      </c>
      <c r="CK137" s="49">
        <v>0</v>
      </c>
      <c r="CL137" s="49">
        <v>0</v>
      </c>
      <c r="CM137" s="49">
        <v>0</v>
      </c>
      <c r="CN137" s="49">
        <v>30</v>
      </c>
      <c r="CO137" s="10"/>
      <c r="CP137" s="51" t="s">
        <v>1855</v>
      </c>
    </row>
    <row r="138" spans="1:94" ht="70.349999999999994" customHeight="1" x14ac:dyDescent="0.25">
      <c r="A138" s="48" t="s">
        <v>1856</v>
      </c>
      <c r="B138" s="48" t="s">
        <v>1856</v>
      </c>
      <c r="C138" s="10" t="s">
        <v>103</v>
      </c>
      <c r="D138" s="10" t="s">
        <v>104</v>
      </c>
      <c r="E138" s="10" t="s">
        <v>1631</v>
      </c>
      <c r="F138" s="10" t="s">
        <v>1632</v>
      </c>
      <c r="G138" s="10"/>
      <c r="H138" s="10" t="s">
        <v>108</v>
      </c>
      <c r="I138" s="10" t="s">
        <v>1634</v>
      </c>
      <c r="J138" s="10" t="s">
        <v>1635</v>
      </c>
      <c r="K138" s="10" t="s">
        <v>1636</v>
      </c>
      <c r="L138" s="10" t="s">
        <v>1637</v>
      </c>
      <c r="M138" s="10" t="s">
        <v>748</v>
      </c>
      <c r="N138" s="10" t="s">
        <v>1850</v>
      </c>
      <c r="O138" s="10" t="s">
        <v>464</v>
      </c>
      <c r="P138" s="10" t="s">
        <v>465</v>
      </c>
      <c r="Q138" s="10" t="s">
        <v>1768</v>
      </c>
      <c r="R138" s="10" t="s">
        <v>1769</v>
      </c>
      <c r="S138" s="10" t="s">
        <v>144</v>
      </c>
      <c r="T138" s="10" t="s">
        <v>1857</v>
      </c>
      <c r="U138" s="10" t="s">
        <v>1858</v>
      </c>
      <c r="V138" s="10" t="s">
        <v>1859</v>
      </c>
      <c r="W138" s="10" t="s">
        <v>1860</v>
      </c>
      <c r="X138" s="10" t="s">
        <v>1861</v>
      </c>
      <c r="Y138" s="10" t="s">
        <v>125</v>
      </c>
      <c r="Z138" s="10" t="s">
        <v>126</v>
      </c>
      <c r="AA138" s="49">
        <v>16</v>
      </c>
      <c r="AB138" s="10" t="s">
        <v>127</v>
      </c>
      <c r="AC138" s="10" t="s">
        <v>1634</v>
      </c>
      <c r="AD138" s="49">
        <v>4</v>
      </c>
      <c r="AE138" s="49">
        <v>4</v>
      </c>
      <c r="AF138" s="49">
        <v>4</v>
      </c>
      <c r="AG138" s="49">
        <v>4</v>
      </c>
      <c r="AH138" s="10" t="s">
        <v>5705</v>
      </c>
      <c r="AI138" s="10" t="s">
        <v>5706</v>
      </c>
      <c r="AJ138" s="10" t="s">
        <v>5707</v>
      </c>
      <c r="AK138" s="10" t="s">
        <v>5708</v>
      </c>
      <c r="AL138" s="10" t="s">
        <v>5708</v>
      </c>
      <c r="AM138" s="10" t="s">
        <v>5205</v>
      </c>
      <c r="AN138" s="10"/>
      <c r="AO138" s="49">
        <v>0</v>
      </c>
      <c r="AP138" s="49">
        <v>100</v>
      </c>
      <c r="AQ138" s="49">
        <v>100</v>
      </c>
      <c r="AR138" s="49">
        <v>0</v>
      </c>
      <c r="AS138" s="49">
        <v>0</v>
      </c>
      <c r="AT138" s="49">
        <v>0</v>
      </c>
      <c r="AU138" s="49">
        <v>0</v>
      </c>
      <c r="AV138" s="49">
        <v>0</v>
      </c>
      <c r="AW138" s="50">
        <v>0</v>
      </c>
      <c r="AX138" s="49">
        <v>0</v>
      </c>
      <c r="AY138" s="49">
        <v>0</v>
      </c>
      <c r="AZ138" s="49">
        <v>0</v>
      </c>
      <c r="BA138" s="49">
        <v>100</v>
      </c>
      <c r="BB138" s="49">
        <v>0</v>
      </c>
      <c r="BC138" s="49">
        <v>120</v>
      </c>
      <c r="BD138" s="49">
        <v>120</v>
      </c>
      <c r="BE138" s="49">
        <v>0</v>
      </c>
      <c r="BF138" s="49">
        <v>0</v>
      </c>
      <c r="BG138" s="49">
        <v>0</v>
      </c>
      <c r="BH138" s="49">
        <v>0</v>
      </c>
      <c r="BI138" s="49">
        <v>0</v>
      </c>
      <c r="BJ138" s="50">
        <v>0</v>
      </c>
      <c r="BK138" s="49">
        <v>0</v>
      </c>
      <c r="BL138" s="49">
        <v>0</v>
      </c>
      <c r="BM138" s="49">
        <v>0</v>
      </c>
      <c r="BN138" s="49">
        <v>120</v>
      </c>
      <c r="BO138" s="49">
        <v>0</v>
      </c>
      <c r="BP138" s="49">
        <v>140</v>
      </c>
      <c r="BQ138" s="49">
        <v>140</v>
      </c>
      <c r="BR138" s="49">
        <v>0</v>
      </c>
      <c r="BS138" s="49">
        <v>0</v>
      </c>
      <c r="BT138" s="49">
        <v>0</v>
      </c>
      <c r="BU138" s="50">
        <v>0</v>
      </c>
      <c r="BV138" s="49">
        <v>0</v>
      </c>
      <c r="BW138" s="50">
        <v>0</v>
      </c>
      <c r="BX138" s="49">
        <v>0</v>
      </c>
      <c r="BY138" s="49">
        <v>0</v>
      </c>
      <c r="BZ138" s="49">
        <v>0</v>
      </c>
      <c r="CA138" s="49">
        <v>140</v>
      </c>
      <c r="CB138" s="49">
        <v>0</v>
      </c>
      <c r="CC138" s="49">
        <v>150</v>
      </c>
      <c r="CD138" s="49">
        <v>150</v>
      </c>
      <c r="CE138" s="49">
        <v>0</v>
      </c>
      <c r="CF138" s="49">
        <v>0</v>
      </c>
      <c r="CG138" s="49">
        <v>0</v>
      </c>
      <c r="CH138" s="50">
        <v>0</v>
      </c>
      <c r="CI138" s="49">
        <v>0</v>
      </c>
      <c r="CJ138" s="50">
        <v>0</v>
      </c>
      <c r="CK138" s="49">
        <v>0</v>
      </c>
      <c r="CL138" s="49">
        <v>0</v>
      </c>
      <c r="CM138" s="49">
        <v>0</v>
      </c>
      <c r="CN138" s="49">
        <v>150</v>
      </c>
      <c r="CO138" s="10" t="s">
        <v>1867</v>
      </c>
      <c r="CP138" s="51" t="s">
        <v>1678</v>
      </c>
    </row>
    <row r="139" spans="1:94" ht="70.349999999999994" customHeight="1" x14ac:dyDescent="0.25">
      <c r="A139" s="48" t="s">
        <v>1868</v>
      </c>
      <c r="B139" s="48" t="s">
        <v>1868</v>
      </c>
      <c r="C139" s="10" t="s">
        <v>139</v>
      </c>
      <c r="D139" s="10" t="s">
        <v>104</v>
      </c>
      <c r="E139" s="10" t="s">
        <v>1631</v>
      </c>
      <c r="F139" s="10" t="s">
        <v>1632</v>
      </c>
      <c r="G139" s="10"/>
      <c r="H139" s="10" t="s">
        <v>108</v>
      </c>
      <c r="I139" s="10" t="s">
        <v>1634</v>
      </c>
      <c r="J139" s="10" t="s">
        <v>1635</v>
      </c>
      <c r="K139" s="10" t="s">
        <v>1636</v>
      </c>
      <c r="L139" s="10" t="s">
        <v>1637</v>
      </c>
      <c r="M139" s="10" t="s">
        <v>748</v>
      </c>
      <c r="N139" s="10" t="s">
        <v>1850</v>
      </c>
      <c r="O139" s="10" t="s">
        <v>140</v>
      </c>
      <c r="P139" s="10" t="s">
        <v>141</v>
      </c>
      <c r="Q139" s="10" t="s">
        <v>1042</v>
      </c>
      <c r="R139" s="10" t="s">
        <v>1043</v>
      </c>
      <c r="S139" s="10" t="s">
        <v>1869</v>
      </c>
      <c r="T139" s="10" t="s">
        <v>1870</v>
      </c>
      <c r="U139" s="10" t="s">
        <v>1869</v>
      </c>
      <c r="V139" s="10" t="s">
        <v>1871</v>
      </c>
      <c r="W139" s="10" t="s">
        <v>1872</v>
      </c>
      <c r="X139" s="10" t="s">
        <v>837</v>
      </c>
      <c r="Y139" s="10" t="s">
        <v>247</v>
      </c>
      <c r="Z139" s="10" t="s">
        <v>126</v>
      </c>
      <c r="AA139" s="49">
        <v>1</v>
      </c>
      <c r="AB139" s="10" t="s">
        <v>127</v>
      </c>
      <c r="AC139" s="10" t="s">
        <v>1634</v>
      </c>
      <c r="AD139" s="49">
        <v>0</v>
      </c>
      <c r="AE139" s="49">
        <v>0</v>
      </c>
      <c r="AF139" s="49">
        <v>0</v>
      </c>
      <c r="AG139" s="49">
        <v>1</v>
      </c>
      <c r="AH139" s="10"/>
      <c r="AI139" s="10"/>
      <c r="AJ139" s="10"/>
      <c r="AK139" s="10"/>
      <c r="AL139" s="10" t="s">
        <v>5709</v>
      </c>
      <c r="AM139" s="10" t="s">
        <v>5205</v>
      </c>
      <c r="AN139" s="10"/>
      <c r="AO139" s="49">
        <v>0</v>
      </c>
      <c r="AP139" s="49">
        <v>600</v>
      </c>
      <c r="AQ139" s="49">
        <v>600</v>
      </c>
      <c r="AR139" s="49">
        <v>0</v>
      </c>
      <c r="AS139" s="49">
        <v>0</v>
      </c>
      <c r="AT139" s="49">
        <v>0</v>
      </c>
      <c r="AU139" s="49">
        <v>0</v>
      </c>
      <c r="AV139" s="49">
        <v>0</v>
      </c>
      <c r="AW139" s="50">
        <v>0</v>
      </c>
      <c r="AX139" s="49">
        <v>0</v>
      </c>
      <c r="AY139" s="49">
        <v>0</v>
      </c>
      <c r="AZ139" s="49">
        <v>0</v>
      </c>
      <c r="BA139" s="49">
        <v>600</v>
      </c>
      <c r="BB139" s="49">
        <v>0</v>
      </c>
      <c r="BC139" s="49">
        <v>600</v>
      </c>
      <c r="BD139" s="49">
        <v>600</v>
      </c>
      <c r="BE139" s="49">
        <v>0</v>
      </c>
      <c r="BF139" s="49">
        <v>0</v>
      </c>
      <c r="BG139" s="49">
        <v>0</v>
      </c>
      <c r="BH139" s="49">
        <v>0</v>
      </c>
      <c r="BI139" s="49">
        <v>0</v>
      </c>
      <c r="BJ139" s="50">
        <v>0</v>
      </c>
      <c r="BK139" s="49">
        <v>0</v>
      </c>
      <c r="BL139" s="49">
        <v>0</v>
      </c>
      <c r="BM139" s="49">
        <v>0</v>
      </c>
      <c r="BN139" s="49">
        <v>600</v>
      </c>
      <c r="BO139" s="49">
        <v>0</v>
      </c>
      <c r="BP139" s="49">
        <v>0</v>
      </c>
      <c r="BQ139" s="49">
        <v>0</v>
      </c>
      <c r="BR139" s="49">
        <v>0</v>
      </c>
      <c r="BS139" s="49">
        <v>0</v>
      </c>
      <c r="BT139" s="49">
        <v>0</v>
      </c>
      <c r="BU139" s="50">
        <v>0</v>
      </c>
      <c r="BV139" s="49">
        <v>0</v>
      </c>
      <c r="BW139" s="50">
        <v>0</v>
      </c>
      <c r="BX139" s="49">
        <v>0</v>
      </c>
      <c r="BY139" s="49">
        <v>0</v>
      </c>
      <c r="BZ139" s="49">
        <v>0</v>
      </c>
      <c r="CA139" s="49">
        <v>0</v>
      </c>
      <c r="CB139" s="49">
        <v>0</v>
      </c>
      <c r="CC139" s="49">
        <v>0</v>
      </c>
      <c r="CD139" s="49">
        <v>0</v>
      </c>
      <c r="CE139" s="49">
        <v>0</v>
      </c>
      <c r="CF139" s="49">
        <v>0</v>
      </c>
      <c r="CG139" s="49">
        <v>0</v>
      </c>
      <c r="CH139" s="50">
        <v>0</v>
      </c>
      <c r="CI139" s="49">
        <v>0</v>
      </c>
      <c r="CJ139" s="50">
        <v>0</v>
      </c>
      <c r="CK139" s="49">
        <v>0</v>
      </c>
      <c r="CL139" s="49">
        <v>0</v>
      </c>
      <c r="CM139" s="49">
        <v>0</v>
      </c>
      <c r="CN139" s="49">
        <v>0</v>
      </c>
      <c r="CO139" s="10"/>
      <c r="CP139" s="51"/>
    </row>
    <row r="140" spans="1:94" ht="70.349999999999994" customHeight="1" x14ac:dyDescent="0.25">
      <c r="A140" s="48" t="s">
        <v>1874</v>
      </c>
      <c r="B140" s="48" t="s">
        <v>1874</v>
      </c>
      <c r="C140" s="10" t="s">
        <v>113</v>
      </c>
      <c r="D140" s="10" t="s">
        <v>104</v>
      </c>
      <c r="E140" s="10" t="s">
        <v>1875</v>
      </c>
      <c r="F140" s="10" t="s">
        <v>1876</v>
      </c>
      <c r="G140" s="10" t="s">
        <v>126</v>
      </c>
      <c r="H140" s="10" t="s">
        <v>108</v>
      </c>
      <c r="I140" s="10" t="s">
        <v>1877</v>
      </c>
      <c r="J140" s="10" t="s">
        <v>1878</v>
      </c>
      <c r="K140" s="10" t="s">
        <v>1879</v>
      </c>
      <c r="L140" s="10" t="s">
        <v>1880</v>
      </c>
      <c r="M140" s="10" t="s">
        <v>761</v>
      </c>
      <c r="N140" s="10" t="s">
        <v>1881</v>
      </c>
      <c r="O140" s="10" t="s">
        <v>1882</v>
      </c>
      <c r="P140" s="10" t="s">
        <v>964</v>
      </c>
      <c r="Q140" s="10" t="s">
        <v>1881</v>
      </c>
      <c r="R140" s="10" t="s">
        <v>1397</v>
      </c>
      <c r="S140" s="10" t="s">
        <v>1883</v>
      </c>
      <c r="T140" s="10" t="s">
        <v>1884</v>
      </c>
      <c r="U140" s="10" t="s">
        <v>257</v>
      </c>
      <c r="V140" s="10" t="s">
        <v>1885</v>
      </c>
      <c r="W140" s="10" t="s">
        <v>1886</v>
      </c>
      <c r="X140" s="10" t="s">
        <v>149</v>
      </c>
      <c r="Y140" s="10" t="s">
        <v>125</v>
      </c>
      <c r="Z140" s="10" t="s">
        <v>126</v>
      </c>
      <c r="AA140" s="49">
        <v>300</v>
      </c>
      <c r="AB140" s="10" t="s">
        <v>127</v>
      </c>
      <c r="AC140" s="10" t="s">
        <v>1887</v>
      </c>
      <c r="AD140" s="49">
        <v>0</v>
      </c>
      <c r="AE140" s="49">
        <v>0</v>
      </c>
      <c r="AF140" s="49">
        <v>150</v>
      </c>
      <c r="AG140" s="49">
        <v>150</v>
      </c>
      <c r="AH140" s="10"/>
      <c r="AI140" s="10"/>
      <c r="AJ140" s="10"/>
      <c r="AK140" s="10" t="s">
        <v>5710</v>
      </c>
      <c r="AL140" s="10" t="s">
        <v>5711</v>
      </c>
      <c r="AM140" s="10" t="s">
        <v>5205</v>
      </c>
      <c r="AN140" s="10"/>
      <c r="AO140" s="49">
        <v>0</v>
      </c>
      <c r="AP140" s="49">
        <v>50</v>
      </c>
      <c r="AQ140" s="49">
        <v>50</v>
      </c>
      <c r="AR140" s="49">
        <v>0</v>
      </c>
      <c r="AS140" s="49">
        <v>0</v>
      </c>
      <c r="AT140" s="49">
        <v>0</v>
      </c>
      <c r="AU140" s="49">
        <v>0</v>
      </c>
      <c r="AV140" s="49">
        <v>0</v>
      </c>
      <c r="AW140" s="50">
        <v>0</v>
      </c>
      <c r="AX140" s="49">
        <v>0</v>
      </c>
      <c r="AY140" s="49">
        <v>0</v>
      </c>
      <c r="AZ140" s="49">
        <v>0</v>
      </c>
      <c r="BA140" s="49">
        <v>50</v>
      </c>
      <c r="BB140" s="49">
        <v>0</v>
      </c>
      <c r="BC140" s="49">
        <v>175</v>
      </c>
      <c r="BD140" s="49">
        <v>175</v>
      </c>
      <c r="BE140" s="49">
        <v>0</v>
      </c>
      <c r="BF140" s="49">
        <v>0</v>
      </c>
      <c r="BG140" s="49">
        <v>0</v>
      </c>
      <c r="BH140" s="49">
        <v>0</v>
      </c>
      <c r="BI140" s="49">
        <v>0</v>
      </c>
      <c r="BJ140" s="50">
        <v>0</v>
      </c>
      <c r="BK140" s="49">
        <v>0</v>
      </c>
      <c r="BL140" s="49">
        <v>0</v>
      </c>
      <c r="BM140" s="49">
        <v>0</v>
      </c>
      <c r="BN140" s="49">
        <v>175</v>
      </c>
      <c r="BO140" s="49">
        <v>0</v>
      </c>
      <c r="BP140" s="49">
        <v>200</v>
      </c>
      <c r="BQ140" s="49">
        <v>200</v>
      </c>
      <c r="BR140" s="49">
        <v>0</v>
      </c>
      <c r="BS140" s="49">
        <v>0</v>
      </c>
      <c r="BT140" s="49">
        <v>0</v>
      </c>
      <c r="BU140" s="50">
        <v>0</v>
      </c>
      <c r="BV140" s="49">
        <v>0</v>
      </c>
      <c r="BW140" s="50">
        <v>0</v>
      </c>
      <c r="BX140" s="49">
        <v>0</v>
      </c>
      <c r="BY140" s="49">
        <v>0</v>
      </c>
      <c r="BZ140" s="49">
        <v>0</v>
      </c>
      <c r="CA140" s="49">
        <v>200</v>
      </c>
      <c r="CB140" s="49">
        <v>0</v>
      </c>
      <c r="CC140" s="49">
        <v>225</v>
      </c>
      <c r="CD140" s="49">
        <v>225</v>
      </c>
      <c r="CE140" s="49">
        <v>0</v>
      </c>
      <c r="CF140" s="49">
        <v>0</v>
      </c>
      <c r="CG140" s="49">
        <v>0</v>
      </c>
      <c r="CH140" s="50">
        <v>0</v>
      </c>
      <c r="CI140" s="49">
        <v>0</v>
      </c>
      <c r="CJ140" s="50">
        <v>0</v>
      </c>
      <c r="CK140" s="49">
        <v>0</v>
      </c>
      <c r="CL140" s="49">
        <v>0</v>
      </c>
      <c r="CM140" s="49">
        <v>0</v>
      </c>
      <c r="CN140" s="49">
        <v>225</v>
      </c>
      <c r="CO140" s="10"/>
      <c r="CP140" s="51" t="s">
        <v>5712</v>
      </c>
    </row>
    <row r="141" spans="1:94" ht="70.349999999999994" customHeight="1" x14ac:dyDescent="0.25">
      <c r="A141" s="48" t="s">
        <v>1891</v>
      </c>
      <c r="B141" s="48" t="s">
        <v>1891</v>
      </c>
      <c r="C141" s="10" t="s">
        <v>103</v>
      </c>
      <c r="D141" s="10" t="s">
        <v>104</v>
      </c>
      <c r="E141" s="10" t="s">
        <v>1875</v>
      </c>
      <c r="F141" s="10" t="s">
        <v>1876</v>
      </c>
      <c r="G141" s="10" t="s">
        <v>126</v>
      </c>
      <c r="H141" s="10" t="s">
        <v>108</v>
      </c>
      <c r="I141" s="10" t="s">
        <v>1877</v>
      </c>
      <c r="J141" s="10" t="s">
        <v>1878</v>
      </c>
      <c r="K141" s="10" t="s">
        <v>1879</v>
      </c>
      <c r="L141" s="10" t="s">
        <v>1880</v>
      </c>
      <c r="M141" s="10" t="s">
        <v>761</v>
      </c>
      <c r="N141" s="10" t="s">
        <v>1881</v>
      </c>
      <c r="O141" s="10" t="s">
        <v>1882</v>
      </c>
      <c r="P141" s="10" t="s">
        <v>964</v>
      </c>
      <c r="Q141" s="10" t="s">
        <v>1881</v>
      </c>
      <c r="R141" s="10" t="s">
        <v>1397</v>
      </c>
      <c r="S141" s="10" t="s">
        <v>1892</v>
      </c>
      <c r="T141" s="10" t="s">
        <v>1893</v>
      </c>
      <c r="U141" s="10" t="s">
        <v>257</v>
      </c>
      <c r="V141" s="10" t="s">
        <v>1894</v>
      </c>
      <c r="W141" s="10" t="s">
        <v>1895</v>
      </c>
      <c r="X141" s="10" t="s">
        <v>149</v>
      </c>
      <c r="Y141" s="10" t="s">
        <v>125</v>
      </c>
      <c r="Z141" s="10" t="s">
        <v>126</v>
      </c>
      <c r="AA141" s="49">
        <v>126</v>
      </c>
      <c r="AB141" s="10" t="s">
        <v>127</v>
      </c>
      <c r="AC141" s="10" t="s">
        <v>1887</v>
      </c>
      <c r="AD141" s="49">
        <v>0</v>
      </c>
      <c r="AE141" s="49">
        <v>126</v>
      </c>
      <c r="AF141" s="49">
        <v>0</v>
      </c>
      <c r="AG141" s="49">
        <v>0</v>
      </c>
      <c r="AH141" s="10"/>
      <c r="AI141" s="10" t="s">
        <v>5713</v>
      </c>
      <c r="AJ141" s="10"/>
      <c r="AK141" s="10"/>
      <c r="AL141" s="10"/>
      <c r="AM141" s="10" t="s">
        <v>5426</v>
      </c>
      <c r="AN141" s="10" t="s">
        <v>5714</v>
      </c>
      <c r="AO141" s="49">
        <v>0</v>
      </c>
      <c r="AP141" s="49">
        <v>0</v>
      </c>
      <c r="AQ141" s="49">
        <v>0</v>
      </c>
      <c r="AR141" s="49">
        <v>0</v>
      </c>
      <c r="AS141" s="49">
        <v>0</v>
      </c>
      <c r="AT141" s="49">
        <v>0</v>
      </c>
      <c r="AU141" s="49">
        <v>0</v>
      </c>
      <c r="AV141" s="49">
        <v>0</v>
      </c>
      <c r="AW141" s="50">
        <v>0</v>
      </c>
      <c r="AX141" s="49">
        <v>340</v>
      </c>
      <c r="AY141" s="49">
        <v>0</v>
      </c>
      <c r="AZ141" s="49">
        <v>0</v>
      </c>
      <c r="BA141" s="49">
        <v>340</v>
      </c>
      <c r="BB141" s="49">
        <v>0</v>
      </c>
      <c r="BC141" s="49">
        <v>0</v>
      </c>
      <c r="BD141" s="49">
        <v>0</v>
      </c>
      <c r="BE141" s="49">
        <v>0</v>
      </c>
      <c r="BF141" s="49">
        <v>0</v>
      </c>
      <c r="BG141" s="49">
        <v>0</v>
      </c>
      <c r="BH141" s="49">
        <v>0</v>
      </c>
      <c r="BI141" s="49">
        <v>0</v>
      </c>
      <c r="BJ141" s="50">
        <v>0</v>
      </c>
      <c r="BK141" s="49">
        <v>315</v>
      </c>
      <c r="BL141" s="49">
        <v>0</v>
      </c>
      <c r="BM141" s="49">
        <v>0</v>
      </c>
      <c r="BN141" s="49">
        <v>315</v>
      </c>
      <c r="BO141" s="49">
        <v>0</v>
      </c>
      <c r="BP141" s="49">
        <v>0</v>
      </c>
      <c r="BQ141" s="49">
        <v>0</v>
      </c>
      <c r="BR141" s="49">
        <v>0</v>
      </c>
      <c r="BS141" s="49">
        <v>0</v>
      </c>
      <c r="BT141" s="49">
        <v>0</v>
      </c>
      <c r="BU141" s="50">
        <v>0</v>
      </c>
      <c r="BV141" s="49">
        <v>0</v>
      </c>
      <c r="BW141" s="50">
        <v>0</v>
      </c>
      <c r="BX141" s="49">
        <v>0</v>
      </c>
      <c r="BY141" s="49">
        <v>0</v>
      </c>
      <c r="BZ141" s="49">
        <v>0</v>
      </c>
      <c r="CA141" s="49">
        <v>0</v>
      </c>
      <c r="CB141" s="49">
        <v>0</v>
      </c>
      <c r="CC141" s="49">
        <v>0</v>
      </c>
      <c r="CD141" s="49">
        <v>0</v>
      </c>
      <c r="CE141" s="49">
        <v>0</v>
      </c>
      <c r="CF141" s="49">
        <v>0</v>
      </c>
      <c r="CG141" s="49">
        <v>0</v>
      </c>
      <c r="CH141" s="50">
        <v>0</v>
      </c>
      <c r="CI141" s="49">
        <v>0</v>
      </c>
      <c r="CJ141" s="50">
        <v>0</v>
      </c>
      <c r="CK141" s="49">
        <v>0</v>
      </c>
      <c r="CL141" s="49">
        <v>0</v>
      </c>
      <c r="CM141" s="49">
        <v>0</v>
      </c>
      <c r="CN141" s="49">
        <v>0</v>
      </c>
      <c r="CO141" s="10"/>
      <c r="CP141" s="51"/>
    </row>
    <row r="142" spans="1:94" ht="70.349999999999994" customHeight="1" x14ac:dyDescent="0.25">
      <c r="A142" s="48" t="s">
        <v>1897</v>
      </c>
      <c r="B142" s="48" t="s">
        <v>1897</v>
      </c>
      <c r="C142" s="10" t="s">
        <v>139</v>
      </c>
      <c r="D142" s="10" t="s">
        <v>104</v>
      </c>
      <c r="E142" s="10" t="s">
        <v>1875</v>
      </c>
      <c r="F142" s="10" t="s">
        <v>1876</v>
      </c>
      <c r="G142" s="10" t="s">
        <v>126</v>
      </c>
      <c r="H142" s="10" t="s">
        <v>108</v>
      </c>
      <c r="I142" s="10" t="s">
        <v>1877</v>
      </c>
      <c r="J142" s="10" t="s">
        <v>1878</v>
      </c>
      <c r="K142" s="10" t="s">
        <v>1879</v>
      </c>
      <c r="L142" s="10" t="s">
        <v>1880</v>
      </c>
      <c r="M142" s="10" t="s">
        <v>761</v>
      </c>
      <c r="N142" s="10" t="s">
        <v>1881</v>
      </c>
      <c r="O142" s="10" t="s">
        <v>1882</v>
      </c>
      <c r="P142" s="10" t="s">
        <v>964</v>
      </c>
      <c r="Q142" s="10" t="s">
        <v>1881</v>
      </c>
      <c r="R142" s="10" t="s">
        <v>1397</v>
      </c>
      <c r="S142" s="10" t="s">
        <v>1898</v>
      </c>
      <c r="T142" s="10" t="s">
        <v>1899</v>
      </c>
      <c r="U142" s="10" t="s">
        <v>1900</v>
      </c>
      <c r="V142" s="10" t="s">
        <v>1901</v>
      </c>
      <c r="W142" s="10" t="s">
        <v>1902</v>
      </c>
      <c r="X142" s="10" t="s">
        <v>1903</v>
      </c>
      <c r="Y142" s="10" t="s">
        <v>125</v>
      </c>
      <c r="Z142" s="10" t="s">
        <v>531</v>
      </c>
      <c r="AA142" s="49">
        <v>172</v>
      </c>
      <c r="AB142" s="10" t="s">
        <v>127</v>
      </c>
      <c r="AC142" s="10" t="s">
        <v>1887</v>
      </c>
      <c r="AD142" s="49">
        <v>42</v>
      </c>
      <c r="AE142" s="49">
        <v>43</v>
      </c>
      <c r="AF142" s="49">
        <v>43</v>
      </c>
      <c r="AG142" s="49">
        <v>44</v>
      </c>
      <c r="AH142" s="10" t="s">
        <v>5715</v>
      </c>
      <c r="AI142" s="10" t="s">
        <v>5716</v>
      </c>
      <c r="AJ142" s="10" t="s">
        <v>5717</v>
      </c>
      <c r="AK142" s="10" t="s">
        <v>5718</v>
      </c>
      <c r="AL142" s="10" t="s">
        <v>5718</v>
      </c>
      <c r="AM142" s="10" t="s">
        <v>5205</v>
      </c>
      <c r="AN142" s="10" t="s">
        <v>5719</v>
      </c>
      <c r="AO142" s="49">
        <v>0</v>
      </c>
      <c r="AP142" s="49">
        <v>840</v>
      </c>
      <c r="AQ142" s="49">
        <v>840</v>
      </c>
      <c r="AR142" s="49">
        <v>0</v>
      </c>
      <c r="AS142" s="49">
        <v>0</v>
      </c>
      <c r="AT142" s="49">
        <v>0</v>
      </c>
      <c r="AU142" s="49">
        <v>0</v>
      </c>
      <c r="AV142" s="49">
        <v>0</v>
      </c>
      <c r="AW142" s="50">
        <v>0</v>
      </c>
      <c r="AX142" s="49">
        <v>0</v>
      </c>
      <c r="AY142" s="49">
        <v>0</v>
      </c>
      <c r="AZ142" s="49">
        <v>0</v>
      </c>
      <c r="BA142" s="49">
        <v>840</v>
      </c>
      <c r="BB142" s="49">
        <v>0</v>
      </c>
      <c r="BC142" s="49">
        <v>990</v>
      </c>
      <c r="BD142" s="49">
        <v>990</v>
      </c>
      <c r="BE142" s="49">
        <v>0</v>
      </c>
      <c r="BF142" s="49">
        <v>0</v>
      </c>
      <c r="BG142" s="49">
        <v>0</v>
      </c>
      <c r="BH142" s="49">
        <v>0</v>
      </c>
      <c r="BI142" s="49">
        <v>0</v>
      </c>
      <c r="BJ142" s="50">
        <v>0</v>
      </c>
      <c r="BK142" s="49">
        <v>0</v>
      </c>
      <c r="BL142" s="49">
        <v>0</v>
      </c>
      <c r="BM142" s="49">
        <v>0</v>
      </c>
      <c r="BN142" s="49">
        <v>990</v>
      </c>
      <c r="BO142" s="49">
        <v>0</v>
      </c>
      <c r="BP142" s="49">
        <v>1060</v>
      </c>
      <c r="BQ142" s="49">
        <v>1060</v>
      </c>
      <c r="BR142" s="49">
        <v>0</v>
      </c>
      <c r="BS142" s="49">
        <v>0</v>
      </c>
      <c r="BT142" s="49">
        <v>0</v>
      </c>
      <c r="BU142" s="50">
        <v>0</v>
      </c>
      <c r="BV142" s="49">
        <v>0</v>
      </c>
      <c r="BW142" s="50">
        <v>0</v>
      </c>
      <c r="BX142" s="49">
        <v>0</v>
      </c>
      <c r="BY142" s="49">
        <v>0</v>
      </c>
      <c r="BZ142" s="49">
        <v>0</v>
      </c>
      <c r="CA142" s="49">
        <v>1060</v>
      </c>
      <c r="CB142" s="49">
        <v>0</v>
      </c>
      <c r="CC142" s="49">
        <v>1210</v>
      </c>
      <c r="CD142" s="49">
        <v>1210</v>
      </c>
      <c r="CE142" s="49">
        <v>0</v>
      </c>
      <c r="CF142" s="49">
        <v>0</v>
      </c>
      <c r="CG142" s="49">
        <v>0</v>
      </c>
      <c r="CH142" s="50">
        <v>0</v>
      </c>
      <c r="CI142" s="49">
        <v>0</v>
      </c>
      <c r="CJ142" s="50">
        <v>0</v>
      </c>
      <c r="CK142" s="49">
        <v>0</v>
      </c>
      <c r="CL142" s="49">
        <v>0</v>
      </c>
      <c r="CM142" s="49">
        <v>0</v>
      </c>
      <c r="CN142" s="49">
        <v>1210</v>
      </c>
      <c r="CO142" s="10" t="s">
        <v>1909</v>
      </c>
      <c r="CP142" s="51" t="s">
        <v>5720</v>
      </c>
    </row>
    <row r="143" spans="1:94" ht="70.349999999999994" customHeight="1" x14ac:dyDescent="0.25">
      <c r="A143" s="48" t="s">
        <v>1911</v>
      </c>
      <c r="B143" s="48" t="s">
        <v>1911</v>
      </c>
      <c r="C143" s="10" t="s">
        <v>179</v>
      </c>
      <c r="D143" s="10" t="s">
        <v>104</v>
      </c>
      <c r="E143" s="10" t="s">
        <v>1875</v>
      </c>
      <c r="F143" s="10" t="s">
        <v>1876</v>
      </c>
      <c r="G143" s="10" t="s">
        <v>126</v>
      </c>
      <c r="H143" s="10" t="s">
        <v>108</v>
      </c>
      <c r="I143" s="10" t="s">
        <v>1877</v>
      </c>
      <c r="J143" s="10" t="s">
        <v>1878</v>
      </c>
      <c r="K143" s="10" t="s">
        <v>1879</v>
      </c>
      <c r="L143" s="10" t="s">
        <v>1880</v>
      </c>
      <c r="M143" s="10" t="s">
        <v>761</v>
      </c>
      <c r="N143" s="10" t="s">
        <v>1881</v>
      </c>
      <c r="O143" s="10" t="s">
        <v>1882</v>
      </c>
      <c r="P143" s="10" t="s">
        <v>964</v>
      </c>
      <c r="Q143" s="10" t="s">
        <v>1881</v>
      </c>
      <c r="R143" s="10" t="s">
        <v>1397</v>
      </c>
      <c r="S143" s="10" t="s">
        <v>1912</v>
      </c>
      <c r="T143" s="10" t="s">
        <v>1913</v>
      </c>
      <c r="U143" s="10" t="s">
        <v>1914</v>
      </c>
      <c r="V143" s="10" t="s">
        <v>1915</v>
      </c>
      <c r="W143" s="10" t="s">
        <v>1916</v>
      </c>
      <c r="X143" s="10" t="s">
        <v>149</v>
      </c>
      <c r="Y143" s="10" t="s">
        <v>125</v>
      </c>
      <c r="Z143" s="10" t="s">
        <v>126</v>
      </c>
      <c r="AA143" s="49">
        <v>150</v>
      </c>
      <c r="AB143" s="10" t="s">
        <v>127</v>
      </c>
      <c r="AC143" s="10" t="s">
        <v>1887</v>
      </c>
      <c r="AD143" s="49">
        <v>0</v>
      </c>
      <c r="AE143" s="49">
        <v>40</v>
      </c>
      <c r="AF143" s="49">
        <v>40</v>
      </c>
      <c r="AG143" s="49">
        <v>70</v>
      </c>
      <c r="AH143" s="10"/>
      <c r="AI143" s="10" t="s">
        <v>5721</v>
      </c>
      <c r="AJ143" s="10" t="s">
        <v>5722</v>
      </c>
      <c r="AK143" s="10" t="s">
        <v>5723</v>
      </c>
      <c r="AL143" s="10" t="s">
        <v>5724</v>
      </c>
      <c r="AM143" s="10" t="s">
        <v>5247</v>
      </c>
      <c r="AN143" s="10" t="s">
        <v>5725</v>
      </c>
      <c r="AO143" s="49">
        <v>0</v>
      </c>
      <c r="AP143" s="49">
        <v>15</v>
      </c>
      <c r="AQ143" s="49">
        <v>15</v>
      </c>
      <c r="AR143" s="49">
        <v>0</v>
      </c>
      <c r="AS143" s="49">
        <v>0</v>
      </c>
      <c r="AT143" s="49">
        <v>0</v>
      </c>
      <c r="AU143" s="49">
        <v>0</v>
      </c>
      <c r="AV143" s="49">
        <v>0</v>
      </c>
      <c r="AW143" s="50">
        <v>0</v>
      </c>
      <c r="AX143" s="49">
        <v>0</v>
      </c>
      <c r="AY143" s="49">
        <v>0</v>
      </c>
      <c r="AZ143" s="49">
        <v>0</v>
      </c>
      <c r="BA143" s="49">
        <v>15</v>
      </c>
      <c r="BB143" s="49">
        <v>0</v>
      </c>
      <c r="BC143" s="49">
        <v>15</v>
      </c>
      <c r="BD143" s="49">
        <v>15</v>
      </c>
      <c r="BE143" s="49">
        <v>0</v>
      </c>
      <c r="BF143" s="49">
        <v>0</v>
      </c>
      <c r="BG143" s="49">
        <v>0</v>
      </c>
      <c r="BH143" s="49">
        <v>0</v>
      </c>
      <c r="BI143" s="49">
        <v>0</v>
      </c>
      <c r="BJ143" s="50">
        <v>0</v>
      </c>
      <c r="BK143" s="49">
        <v>0</v>
      </c>
      <c r="BL143" s="49">
        <v>0</v>
      </c>
      <c r="BM143" s="49">
        <v>0</v>
      </c>
      <c r="BN143" s="49">
        <v>15</v>
      </c>
      <c r="BO143" s="49">
        <v>0</v>
      </c>
      <c r="BP143" s="49">
        <v>15</v>
      </c>
      <c r="BQ143" s="49">
        <v>15</v>
      </c>
      <c r="BR143" s="49">
        <v>0</v>
      </c>
      <c r="BS143" s="49">
        <v>0</v>
      </c>
      <c r="BT143" s="49">
        <v>0</v>
      </c>
      <c r="BU143" s="50">
        <v>0</v>
      </c>
      <c r="BV143" s="49">
        <v>0</v>
      </c>
      <c r="BW143" s="50">
        <v>0</v>
      </c>
      <c r="BX143" s="49">
        <v>0</v>
      </c>
      <c r="BY143" s="49">
        <v>0</v>
      </c>
      <c r="BZ143" s="49">
        <v>0</v>
      </c>
      <c r="CA143" s="49">
        <v>15</v>
      </c>
      <c r="CB143" s="49">
        <v>0</v>
      </c>
      <c r="CC143" s="49">
        <v>15</v>
      </c>
      <c r="CD143" s="49">
        <v>15</v>
      </c>
      <c r="CE143" s="49">
        <v>0</v>
      </c>
      <c r="CF143" s="49">
        <v>0</v>
      </c>
      <c r="CG143" s="49">
        <v>0</v>
      </c>
      <c r="CH143" s="50">
        <v>0</v>
      </c>
      <c r="CI143" s="49">
        <v>0</v>
      </c>
      <c r="CJ143" s="50">
        <v>0</v>
      </c>
      <c r="CK143" s="49">
        <v>1000</v>
      </c>
      <c r="CL143" s="49">
        <v>0</v>
      </c>
      <c r="CM143" s="49">
        <v>0</v>
      </c>
      <c r="CN143" s="49">
        <v>1015</v>
      </c>
      <c r="CO143" s="10"/>
      <c r="CP143" s="51" t="s">
        <v>1922</v>
      </c>
    </row>
    <row r="144" spans="1:94" ht="70.349999999999994" customHeight="1" x14ac:dyDescent="0.25">
      <c r="A144" s="48" t="s">
        <v>1923</v>
      </c>
      <c r="B144" s="48" t="s">
        <v>1923</v>
      </c>
      <c r="C144" s="10" t="s">
        <v>254</v>
      </c>
      <c r="D144" s="10" t="s">
        <v>104</v>
      </c>
      <c r="E144" s="10" t="s">
        <v>1924</v>
      </c>
      <c r="F144" s="10" t="s">
        <v>1925</v>
      </c>
      <c r="G144" s="10" t="s">
        <v>1926</v>
      </c>
      <c r="H144" s="10" t="s">
        <v>108</v>
      </c>
      <c r="I144" s="10" t="s">
        <v>1887</v>
      </c>
      <c r="J144" s="10" t="s">
        <v>1927</v>
      </c>
      <c r="K144" s="10" t="s">
        <v>1928</v>
      </c>
      <c r="L144" s="10" t="s">
        <v>1880</v>
      </c>
      <c r="M144" s="10" t="s">
        <v>761</v>
      </c>
      <c r="N144" s="10" t="s">
        <v>1881</v>
      </c>
      <c r="O144" s="10" t="s">
        <v>1882</v>
      </c>
      <c r="P144" s="10" t="s">
        <v>964</v>
      </c>
      <c r="Q144" s="10" t="s">
        <v>1881</v>
      </c>
      <c r="R144" s="10" t="s">
        <v>1397</v>
      </c>
      <c r="S144" s="10" t="s">
        <v>1929</v>
      </c>
      <c r="T144" s="10" t="s">
        <v>1930</v>
      </c>
      <c r="U144" s="10" t="s">
        <v>1914</v>
      </c>
      <c r="V144" s="10" t="s">
        <v>1931</v>
      </c>
      <c r="W144" s="10" t="s">
        <v>1932</v>
      </c>
      <c r="X144" s="10" t="s">
        <v>149</v>
      </c>
      <c r="Y144" s="10" t="s">
        <v>125</v>
      </c>
      <c r="Z144" s="10" t="s">
        <v>126</v>
      </c>
      <c r="AA144" s="49">
        <v>70</v>
      </c>
      <c r="AB144" s="10" t="s">
        <v>186</v>
      </c>
      <c r="AC144" s="10" t="s">
        <v>1887</v>
      </c>
      <c r="AD144" s="49">
        <v>70</v>
      </c>
      <c r="AE144" s="49">
        <v>70</v>
      </c>
      <c r="AF144" s="49">
        <v>70</v>
      </c>
      <c r="AG144" s="49">
        <v>70</v>
      </c>
      <c r="AH144" s="10" t="s">
        <v>5726</v>
      </c>
      <c r="AI144" s="10" t="s">
        <v>5727</v>
      </c>
      <c r="AJ144" s="10"/>
      <c r="AK144" s="10" t="s">
        <v>5728</v>
      </c>
      <c r="AL144" s="10" t="s">
        <v>5728</v>
      </c>
      <c r="AM144" s="10" t="s">
        <v>5205</v>
      </c>
      <c r="AN144" s="10"/>
      <c r="AO144" s="49">
        <v>0</v>
      </c>
      <c r="AP144" s="49">
        <v>25</v>
      </c>
      <c r="AQ144" s="49">
        <v>25</v>
      </c>
      <c r="AR144" s="49">
        <v>0</v>
      </c>
      <c r="AS144" s="49">
        <v>0</v>
      </c>
      <c r="AT144" s="49">
        <v>0</v>
      </c>
      <c r="AU144" s="49">
        <v>0</v>
      </c>
      <c r="AV144" s="49">
        <v>0</v>
      </c>
      <c r="AW144" s="50">
        <v>0</v>
      </c>
      <c r="AX144" s="49">
        <v>0</v>
      </c>
      <c r="AY144" s="49">
        <v>0</v>
      </c>
      <c r="AZ144" s="49">
        <v>0</v>
      </c>
      <c r="BA144" s="49">
        <v>25</v>
      </c>
      <c r="BB144" s="49">
        <v>0</v>
      </c>
      <c r="BC144" s="49">
        <v>35</v>
      </c>
      <c r="BD144" s="49">
        <v>35</v>
      </c>
      <c r="BE144" s="49">
        <v>0</v>
      </c>
      <c r="BF144" s="49">
        <v>0</v>
      </c>
      <c r="BG144" s="49">
        <v>0</v>
      </c>
      <c r="BH144" s="49">
        <v>0</v>
      </c>
      <c r="BI144" s="49">
        <v>0</v>
      </c>
      <c r="BJ144" s="50">
        <v>0</v>
      </c>
      <c r="BK144" s="49">
        <v>0</v>
      </c>
      <c r="BL144" s="49">
        <v>0</v>
      </c>
      <c r="BM144" s="49">
        <v>0</v>
      </c>
      <c r="BN144" s="49">
        <v>35</v>
      </c>
      <c r="BO144" s="49">
        <v>0</v>
      </c>
      <c r="BP144" s="49">
        <v>40</v>
      </c>
      <c r="BQ144" s="49">
        <v>40</v>
      </c>
      <c r="BR144" s="49">
        <v>0</v>
      </c>
      <c r="BS144" s="49">
        <v>0</v>
      </c>
      <c r="BT144" s="49">
        <v>0</v>
      </c>
      <c r="BU144" s="50">
        <v>0</v>
      </c>
      <c r="BV144" s="49">
        <v>0</v>
      </c>
      <c r="BW144" s="50">
        <v>0</v>
      </c>
      <c r="BX144" s="49">
        <v>0</v>
      </c>
      <c r="BY144" s="49">
        <v>0</v>
      </c>
      <c r="BZ144" s="49">
        <v>0</v>
      </c>
      <c r="CA144" s="49">
        <v>40</v>
      </c>
      <c r="CB144" s="49">
        <v>0</v>
      </c>
      <c r="CC144" s="49">
        <v>45</v>
      </c>
      <c r="CD144" s="49">
        <v>45</v>
      </c>
      <c r="CE144" s="49">
        <v>0</v>
      </c>
      <c r="CF144" s="49">
        <v>0</v>
      </c>
      <c r="CG144" s="49">
        <v>0</v>
      </c>
      <c r="CH144" s="50">
        <v>0</v>
      </c>
      <c r="CI144" s="49">
        <v>0</v>
      </c>
      <c r="CJ144" s="50">
        <v>0</v>
      </c>
      <c r="CK144" s="49">
        <v>0</v>
      </c>
      <c r="CL144" s="49">
        <v>0</v>
      </c>
      <c r="CM144" s="49">
        <v>0</v>
      </c>
      <c r="CN144" s="49">
        <v>45</v>
      </c>
      <c r="CO144" s="10" t="s">
        <v>1938</v>
      </c>
      <c r="CP144" s="51" t="s">
        <v>1936</v>
      </c>
    </row>
    <row r="145" spans="1:94" ht="70.349999999999994" customHeight="1" x14ac:dyDescent="0.25">
      <c r="A145" s="48" t="s">
        <v>1939</v>
      </c>
      <c r="B145" s="48" t="s">
        <v>1939</v>
      </c>
      <c r="C145" s="10" t="s">
        <v>374</v>
      </c>
      <c r="D145" s="10" t="s">
        <v>104</v>
      </c>
      <c r="E145" s="10" t="s">
        <v>1875</v>
      </c>
      <c r="F145" s="10" t="s">
        <v>1876</v>
      </c>
      <c r="G145" s="10" t="s">
        <v>126</v>
      </c>
      <c r="H145" s="10" t="s">
        <v>108</v>
      </c>
      <c r="I145" s="10" t="s">
        <v>1877</v>
      </c>
      <c r="J145" s="10" t="s">
        <v>1878</v>
      </c>
      <c r="K145" s="10" t="s">
        <v>1879</v>
      </c>
      <c r="L145" s="10" t="s">
        <v>1880</v>
      </c>
      <c r="M145" s="10" t="s">
        <v>761</v>
      </c>
      <c r="N145" s="10" t="s">
        <v>1881</v>
      </c>
      <c r="O145" s="10" t="s">
        <v>1882</v>
      </c>
      <c r="P145" s="10" t="s">
        <v>964</v>
      </c>
      <c r="Q145" s="10" t="s">
        <v>1881</v>
      </c>
      <c r="R145" s="10" t="s">
        <v>1397</v>
      </c>
      <c r="S145" s="10" t="s">
        <v>1940</v>
      </c>
      <c r="T145" s="10" t="s">
        <v>1941</v>
      </c>
      <c r="U145" s="10" t="s">
        <v>1914</v>
      </c>
      <c r="V145" s="10" t="s">
        <v>1942</v>
      </c>
      <c r="W145" s="10" t="s">
        <v>1943</v>
      </c>
      <c r="X145" s="10" t="s">
        <v>149</v>
      </c>
      <c r="Y145" s="10" t="s">
        <v>125</v>
      </c>
      <c r="Z145" s="10" t="s">
        <v>126</v>
      </c>
      <c r="AA145" s="49">
        <v>400</v>
      </c>
      <c r="AB145" s="10" t="s">
        <v>127</v>
      </c>
      <c r="AC145" s="10" t="s">
        <v>1887</v>
      </c>
      <c r="AD145" s="49">
        <v>100</v>
      </c>
      <c r="AE145" s="49">
        <v>100</v>
      </c>
      <c r="AF145" s="49">
        <v>100</v>
      </c>
      <c r="AG145" s="49">
        <v>100</v>
      </c>
      <c r="AH145" s="10" t="s">
        <v>5729</v>
      </c>
      <c r="AI145" s="10" t="s">
        <v>5730</v>
      </c>
      <c r="AJ145" s="10" t="s">
        <v>5731</v>
      </c>
      <c r="AK145" s="10" t="s">
        <v>5732</v>
      </c>
      <c r="AL145" s="10" t="s">
        <v>5732</v>
      </c>
      <c r="AM145" s="10" t="s">
        <v>5205</v>
      </c>
      <c r="AN145" s="10" t="s">
        <v>5733</v>
      </c>
      <c r="AO145" s="49">
        <v>0</v>
      </c>
      <c r="AP145" s="49">
        <v>30</v>
      </c>
      <c r="AQ145" s="49">
        <v>30</v>
      </c>
      <c r="AR145" s="49">
        <v>0</v>
      </c>
      <c r="AS145" s="49">
        <v>0</v>
      </c>
      <c r="AT145" s="49">
        <v>0</v>
      </c>
      <c r="AU145" s="49">
        <v>0</v>
      </c>
      <c r="AV145" s="49">
        <v>0</v>
      </c>
      <c r="AW145" s="50">
        <v>0</v>
      </c>
      <c r="AX145" s="49">
        <v>0</v>
      </c>
      <c r="AY145" s="49">
        <v>0</v>
      </c>
      <c r="AZ145" s="49">
        <v>0</v>
      </c>
      <c r="BA145" s="49">
        <v>30</v>
      </c>
      <c r="BB145" s="49">
        <v>0</v>
      </c>
      <c r="BC145" s="49">
        <v>30</v>
      </c>
      <c r="BD145" s="49">
        <v>30</v>
      </c>
      <c r="BE145" s="49">
        <v>0</v>
      </c>
      <c r="BF145" s="49">
        <v>0</v>
      </c>
      <c r="BG145" s="49">
        <v>0</v>
      </c>
      <c r="BH145" s="49">
        <v>0</v>
      </c>
      <c r="BI145" s="49">
        <v>0</v>
      </c>
      <c r="BJ145" s="50">
        <v>0</v>
      </c>
      <c r="BK145" s="49">
        <v>0</v>
      </c>
      <c r="BL145" s="49">
        <v>0</v>
      </c>
      <c r="BM145" s="49">
        <v>0</v>
      </c>
      <c r="BN145" s="49">
        <v>30</v>
      </c>
      <c r="BO145" s="49">
        <v>0</v>
      </c>
      <c r="BP145" s="49">
        <v>30</v>
      </c>
      <c r="BQ145" s="49">
        <v>30</v>
      </c>
      <c r="BR145" s="49">
        <v>0</v>
      </c>
      <c r="BS145" s="49">
        <v>0</v>
      </c>
      <c r="BT145" s="49">
        <v>0</v>
      </c>
      <c r="BU145" s="50">
        <v>0</v>
      </c>
      <c r="BV145" s="49">
        <v>0</v>
      </c>
      <c r="BW145" s="50">
        <v>0</v>
      </c>
      <c r="BX145" s="49">
        <v>0</v>
      </c>
      <c r="BY145" s="49">
        <v>0</v>
      </c>
      <c r="BZ145" s="49">
        <v>0</v>
      </c>
      <c r="CA145" s="49">
        <v>30</v>
      </c>
      <c r="CB145" s="49">
        <v>0</v>
      </c>
      <c r="CC145" s="49">
        <v>30</v>
      </c>
      <c r="CD145" s="49">
        <v>30</v>
      </c>
      <c r="CE145" s="49">
        <v>0</v>
      </c>
      <c r="CF145" s="49">
        <v>0</v>
      </c>
      <c r="CG145" s="49">
        <v>0</v>
      </c>
      <c r="CH145" s="50">
        <v>0</v>
      </c>
      <c r="CI145" s="49">
        <v>0</v>
      </c>
      <c r="CJ145" s="50">
        <v>0</v>
      </c>
      <c r="CK145" s="49">
        <v>0</v>
      </c>
      <c r="CL145" s="49">
        <v>0</v>
      </c>
      <c r="CM145" s="49">
        <v>0</v>
      </c>
      <c r="CN145" s="49">
        <v>30</v>
      </c>
      <c r="CO145" s="10"/>
      <c r="CP145" s="51" t="s">
        <v>1950</v>
      </c>
    </row>
    <row r="146" spans="1:94" ht="70.349999999999994" customHeight="1" x14ac:dyDescent="0.25">
      <c r="A146" s="48" t="s">
        <v>1951</v>
      </c>
      <c r="B146" s="48" t="s">
        <v>1951</v>
      </c>
      <c r="C146" s="10" t="s">
        <v>444</v>
      </c>
      <c r="D146" s="10" t="s">
        <v>104</v>
      </c>
      <c r="E146" s="10" t="s">
        <v>1875</v>
      </c>
      <c r="F146" s="10" t="s">
        <v>1876</v>
      </c>
      <c r="G146" s="10" t="s">
        <v>126</v>
      </c>
      <c r="H146" s="10" t="s">
        <v>108</v>
      </c>
      <c r="I146" s="10" t="s">
        <v>1877</v>
      </c>
      <c r="J146" s="10" t="s">
        <v>1878</v>
      </c>
      <c r="K146" s="10" t="s">
        <v>1879</v>
      </c>
      <c r="L146" s="10" t="s">
        <v>1880</v>
      </c>
      <c r="M146" s="10" t="s">
        <v>761</v>
      </c>
      <c r="N146" s="10" t="s">
        <v>1881</v>
      </c>
      <c r="O146" s="10" t="s">
        <v>1882</v>
      </c>
      <c r="P146" s="10" t="s">
        <v>964</v>
      </c>
      <c r="Q146" s="10" t="s">
        <v>1881</v>
      </c>
      <c r="R146" s="10" t="s">
        <v>1397</v>
      </c>
      <c r="S146" s="10" t="s">
        <v>1952</v>
      </c>
      <c r="T146" s="10" t="s">
        <v>1953</v>
      </c>
      <c r="U146" s="10" t="s">
        <v>1954</v>
      </c>
      <c r="V146" s="10" t="s">
        <v>1955</v>
      </c>
      <c r="W146" s="10" t="s">
        <v>1956</v>
      </c>
      <c r="X146" s="10" t="s">
        <v>530</v>
      </c>
      <c r="Y146" s="10" t="s">
        <v>247</v>
      </c>
      <c r="Z146" s="10" t="s">
        <v>126</v>
      </c>
      <c r="AA146" s="49">
        <v>1</v>
      </c>
      <c r="AB146" s="10" t="s">
        <v>127</v>
      </c>
      <c r="AC146" s="10" t="s">
        <v>1887</v>
      </c>
      <c r="AD146" s="49">
        <v>0</v>
      </c>
      <c r="AE146" s="49">
        <v>0</v>
      </c>
      <c r="AF146" s="49">
        <v>1</v>
      </c>
      <c r="AG146" s="49">
        <v>0</v>
      </c>
      <c r="AH146" s="10"/>
      <c r="AI146" s="10"/>
      <c r="AJ146" s="10"/>
      <c r="AK146" s="10" t="s">
        <v>5734</v>
      </c>
      <c r="AL146" s="10"/>
      <c r="AM146" s="10" t="s">
        <v>5205</v>
      </c>
      <c r="AN146" s="10"/>
      <c r="AO146" s="49">
        <v>0</v>
      </c>
      <c r="AP146" s="49">
        <v>0</v>
      </c>
      <c r="AQ146" s="49">
        <v>0</v>
      </c>
      <c r="AR146" s="49">
        <v>0</v>
      </c>
      <c r="AS146" s="49">
        <v>0</v>
      </c>
      <c r="AT146" s="49">
        <v>0</v>
      </c>
      <c r="AU146" s="49">
        <v>0</v>
      </c>
      <c r="AV146" s="49">
        <v>0</v>
      </c>
      <c r="AW146" s="50">
        <v>0</v>
      </c>
      <c r="AX146" s="49">
        <v>0</v>
      </c>
      <c r="AY146" s="49">
        <v>0</v>
      </c>
      <c r="AZ146" s="49">
        <v>0</v>
      </c>
      <c r="BA146" s="49">
        <v>0</v>
      </c>
      <c r="BB146" s="49">
        <v>0</v>
      </c>
      <c r="BC146" s="49">
        <v>300</v>
      </c>
      <c r="BD146" s="49">
        <v>300</v>
      </c>
      <c r="BE146" s="49">
        <v>0</v>
      </c>
      <c r="BF146" s="49">
        <v>0</v>
      </c>
      <c r="BG146" s="49">
        <v>0</v>
      </c>
      <c r="BH146" s="49">
        <v>0</v>
      </c>
      <c r="BI146" s="49">
        <v>0</v>
      </c>
      <c r="BJ146" s="50">
        <v>0</v>
      </c>
      <c r="BK146" s="49">
        <v>0</v>
      </c>
      <c r="BL146" s="49">
        <v>0</v>
      </c>
      <c r="BM146" s="49">
        <v>0</v>
      </c>
      <c r="BN146" s="49">
        <v>300</v>
      </c>
      <c r="BO146" s="49">
        <v>0</v>
      </c>
      <c r="BP146" s="49">
        <v>0</v>
      </c>
      <c r="BQ146" s="49">
        <v>0</v>
      </c>
      <c r="BR146" s="49">
        <v>0</v>
      </c>
      <c r="BS146" s="49">
        <v>0</v>
      </c>
      <c r="BT146" s="49">
        <v>0</v>
      </c>
      <c r="BU146" s="50">
        <v>0</v>
      </c>
      <c r="BV146" s="49">
        <v>0</v>
      </c>
      <c r="BW146" s="50">
        <v>0</v>
      </c>
      <c r="BX146" s="49">
        <v>0</v>
      </c>
      <c r="BY146" s="49">
        <v>0</v>
      </c>
      <c r="BZ146" s="49">
        <v>0</v>
      </c>
      <c r="CA146" s="49">
        <v>0</v>
      </c>
      <c r="CB146" s="49">
        <v>0</v>
      </c>
      <c r="CC146" s="49">
        <v>0</v>
      </c>
      <c r="CD146" s="49">
        <v>0</v>
      </c>
      <c r="CE146" s="49">
        <v>0</v>
      </c>
      <c r="CF146" s="49">
        <v>0</v>
      </c>
      <c r="CG146" s="49">
        <v>0</v>
      </c>
      <c r="CH146" s="50">
        <v>0</v>
      </c>
      <c r="CI146" s="49">
        <v>0</v>
      </c>
      <c r="CJ146" s="50">
        <v>0</v>
      </c>
      <c r="CK146" s="49">
        <v>0</v>
      </c>
      <c r="CL146" s="49">
        <v>0</v>
      </c>
      <c r="CM146" s="49">
        <v>0</v>
      </c>
      <c r="CN146" s="49">
        <v>0</v>
      </c>
      <c r="CO146" s="10"/>
      <c r="CP146" s="51" t="s">
        <v>1958</v>
      </c>
    </row>
    <row r="147" spans="1:94" ht="70.349999999999994" customHeight="1" x14ac:dyDescent="0.25">
      <c r="A147" s="48" t="s">
        <v>1959</v>
      </c>
      <c r="B147" s="48" t="s">
        <v>1959</v>
      </c>
      <c r="C147" s="10" t="s">
        <v>463</v>
      </c>
      <c r="D147" s="10" t="s">
        <v>104</v>
      </c>
      <c r="E147" s="10" t="s">
        <v>1875</v>
      </c>
      <c r="F147" s="10" t="s">
        <v>1876</v>
      </c>
      <c r="G147" s="10" t="s">
        <v>126</v>
      </c>
      <c r="H147" s="10" t="s">
        <v>108</v>
      </c>
      <c r="I147" s="10" t="s">
        <v>1877</v>
      </c>
      <c r="J147" s="10" t="s">
        <v>1878</v>
      </c>
      <c r="K147" s="10" t="s">
        <v>1879</v>
      </c>
      <c r="L147" s="10" t="s">
        <v>1880</v>
      </c>
      <c r="M147" s="10" t="s">
        <v>761</v>
      </c>
      <c r="N147" s="10" t="s">
        <v>1881</v>
      </c>
      <c r="O147" s="10" t="s">
        <v>1882</v>
      </c>
      <c r="P147" s="10" t="s">
        <v>964</v>
      </c>
      <c r="Q147" s="10" t="s">
        <v>1881</v>
      </c>
      <c r="R147" s="10" t="s">
        <v>1397</v>
      </c>
      <c r="S147" s="10" t="s">
        <v>1960</v>
      </c>
      <c r="T147" s="10" t="s">
        <v>1961</v>
      </c>
      <c r="U147" s="10" t="s">
        <v>1962</v>
      </c>
      <c r="V147" s="10" t="s">
        <v>1963</v>
      </c>
      <c r="W147" s="10" t="s">
        <v>1964</v>
      </c>
      <c r="X147" s="10" t="s">
        <v>1965</v>
      </c>
      <c r="Y147" s="10" t="s">
        <v>125</v>
      </c>
      <c r="Z147" s="10" t="s">
        <v>126</v>
      </c>
      <c r="AA147" s="49">
        <v>130</v>
      </c>
      <c r="AB147" s="10" t="s">
        <v>127</v>
      </c>
      <c r="AC147" s="10" t="s">
        <v>1887</v>
      </c>
      <c r="AD147" s="49">
        <v>15</v>
      </c>
      <c r="AE147" s="49">
        <v>35</v>
      </c>
      <c r="AF147" s="49">
        <v>40</v>
      </c>
      <c r="AG147" s="49">
        <v>40</v>
      </c>
      <c r="AH147" s="10" t="s">
        <v>5735</v>
      </c>
      <c r="AI147" s="10" t="s">
        <v>5736</v>
      </c>
      <c r="AJ147" s="10" t="s">
        <v>5737</v>
      </c>
      <c r="AK147" s="10" t="s">
        <v>5738</v>
      </c>
      <c r="AL147" s="10" t="s">
        <v>5738</v>
      </c>
      <c r="AM147" s="10" t="s">
        <v>5205</v>
      </c>
      <c r="AN147" s="10" t="s">
        <v>5739</v>
      </c>
      <c r="AO147" s="49">
        <v>0</v>
      </c>
      <c r="AP147" s="49">
        <v>130</v>
      </c>
      <c r="AQ147" s="49">
        <v>130</v>
      </c>
      <c r="AR147" s="49">
        <v>0</v>
      </c>
      <c r="AS147" s="49">
        <v>0</v>
      </c>
      <c r="AT147" s="49">
        <v>0</v>
      </c>
      <c r="AU147" s="49">
        <v>0</v>
      </c>
      <c r="AV147" s="49">
        <v>0</v>
      </c>
      <c r="AW147" s="50">
        <v>0</v>
      </c>
      <c r="AX147" s="49">
        <v>0</v>
      </c>
      <c r="AY147" s="49">
        <v>0</v>
      </c>
      <c r="AZ147" s="49">
        <v>0</v>
      </c>
      <c r="BA147" s="49">
        <v>130</v>
      </c>
      <c r="BB147" s="49">
        <v>0</v>
      </c>
      <c r="BC147" s="49">
        <v>180</v>
      </c>
      <c r="BD147" s="49">
        <v>180</v>
      </c>
      <c r="BE147" s="49">
        <v>0</v>
      </c>
      <c r="BF147" s="49">
        <v>0</v>
      </c>
      <c r="BG147" s="49">
        <v>0</v>
      </c>
      <c r="BH147" s="49">
        <v>0</v>
      </c>
      <c r="BI147" s="49">
        <v>0</v>
      </c>
      <c r="BJ147" s="50">
        <v>0</v>
      </c>
      <c r="BK147" s="49">
        <v>0</v>
      </c>
      <c r="BL147" s="49">
        <v>0</v>
      </c>
      <c r="BM147" s="49">
        <v>0</v>
      </c>
      <c r="BN147" s="49">
        <v>180</v>
      </c>
      <c r="BO147" s="49">
        <v>0</v>
      </c>
      <c r="BP147" s="49">
        <v>200</v>
      </c>
      <c r="BQ147" s="49">
        <v>200</v>
      </c>
      <c r="BR147" s="49">
        <v>0</v>
      </c>
      <c r="BS147" s="49">
        <v>0</v>
      </c>
      <c r="BT147" s="49">
        <v>0</v>
      </c>
      <c r="BU147" s="50">
        <v>0</v>
      </c>
      <c r="BV147" s="49">
        <v>0</v>
      </c>
      <c r="BW147" s="50">
        <v>0</v>
      </c>
      <c r="BX147" s="49">
        <v>0</v>
      </c>
      <c r="BY147" s="49">
        <v>0</v>
      </c>
      <c r="BZ147" s="49">
        <v>0</v>
      </c>
      <c r="CA147" s="49">
        <v>200</v>
      </c>
      <c r="CB147" s="49">
        <v>0</v>
      </c>
      <c r="CC147" s="49">
        <v>230</v>
      </c>
      <c r="CD147" s="49">
        <v>230</v>
      </c>
      <c r="CE147" s="49">
        <v>0</v>
      </c>
      <c r="CF147" s="49">
        <v>0</v>
      </c>
      <c r="CG147" s="49">
        <v>0</v>
      </c>
      <c r="CH147" s="50">
        <v>0</v>
      </c>
      <c r="CI147" s="49">
        <v>0</v>
      </c>
      <c r="CJ147" s="50">
        <v>0</v>
      </c>
      <c r="CK147" s="49">
        <v>0</v>
      </c>
      <c r="CL147" s="49">
        <v>0</v>
      </c>
      <c r="CM147" s="49">
        <v>0</v>
      </c>
      <c r="CN147" s="49">
        <v>230</v>
      </c>
      <c r="CO147" s="10" t="s">
        <v>1972</v>
      </c>
      <c r="CP147" s="51" t="s">
        <v>1973</v>
      </c>
    </row>
    <row r="148" spans="1:94" ht="70.349999999999994" customHeight="1" x14ac:dyDescent="0.25">
      <c r="A148" s="48" t="s">
        <v>1974</v>
      </c>
      <c r="B148" s="48" t="s">
        <v>1974</v>
      </c>
      <c r="C148" s="10" t="s">
        <v>478</v>
      </c>
      <c r="D148" s="10" t="s">
        <v>104</v>
      </c>
      <c r="E148" s="10" t="s">
        <v>1875</v>
      </c>
      <c r="F148" s="10" t="s">
        <v>1876</v>
      </c>
      <c r="G148" s="10" t="s">
        <v>126</v>
      </c>
      <c r="H148" s="10" t="s">
        <v>108</v>
      </c>
      <c r="I148" s="10" t="s">
        <v>1877</v>
      </c>
      <c r="J148" s="10" t="s">
        <v>1878</v>
      </c>
      <c r="K148" s="10" t="s">
        <v>1879</v>
      </c>
      <c r="L148" s="10" t="s">
        <v>1880</v>
      </c>
      <c r="M148" s="10" t="s">
        <v>761</v>
      </c>
      <c r="N148" s="10" t="s">
        <v>1881</v>
      </c>
      <c r="O148" s="10" t="s">
        <v>1882</v>
      </c>
      <c r="P148" s="10" t="s">
        <v>964</v>
      </c>
      <c r="Q148" s="10" t="s">
        <v>1881</v>
      </c>
      <c r="R148" s="10" t="s">
        <v>1397</v>
      </c>
      <c r="S148" s="10" t="s">
        <v>1975</v>
      </c>
      <c r="T148" s="10" t="s">
        <v>1976</v>
      </c>
      <c r="U148" s="10" t="s">
        <v>1977</v>
      </c>
      <c r="V148" s="10" t="s">
        <v>1978</v>
      </c>
      <c r="W148" s="10" t="s">
        <v>1979</v>
      </c>
      <c r="X148" s="10" t="s">
        <v>1980</v>
      </c>
      <c r="Y148" s="10" t="s">
        <v>125</v>
      </c>
      <c r="Z148" s="10" t="s">
        <v>126</v>
      </c>
      <c r="AA148" s="49">
        <v>117</v>
      </c>
      <c r="AB148" s="10" t="s">
        <v>127</v>
      </c>
      <c r="AC148" s="10" t="s">
        <v>1887</v>
      </c>
      <c r="AD148" s="49">
        <v>43</v>
      </c>
      <c r="AE148" s="49">
        <v>22</v>
      </c>
      <c r="AF148" s="49">
        <v>23</v>
      </c>
      <c r="AG148" s="49">
        <v>29</v>
      </c>
      <c r="AH148" s="10" t="s">
        <v>5740</v>
      </c>
      <c r="AI148" s="10" t="s">
        <v>5741</v>
      </c>
      <c r="AJ148" s="10" t="s">
        <v>5742</v>
      </c>
      <c r="AK148" s="10" t="s">
        <v>5743</v>
      </c>
      <c r="AL148" s="10" t="s">
        <v>5743</v>
      </c>
      <c r="AM148" s="10" t="s">
        <v>5247</v>
      </c>
      <c r="AN148" s="10" t="s">
        <v>5744</v>
      </c>
      <c r="AO148" s="49">
        <v>0</v>
      </c>
      <c r="AP148" s="49">
        <v>250</v>
      </c>
      <c r="AQ148" s="49">
        <v>250</v>
      </c>
      <c r="AR148" s="49">
        <v>0</v>
      </c>
      <c r="AS148" s="49">
        <v>0</v>
      </c>
      <c r="AT148" s="49">
        <v>0</v>
      </c>
      <c r="AU148" s="49">
        <v>0</v>
      </c>
      <c r="AV148" s="49">
        <v>0</v>
      </c>
      <c r="AW148" s="50">
        <v>0</v>
      </c>
      <c r="AX148" s="49">
        <v>1702</v>
      </c>
      <c r="AY148" s="49">
        <v>0</v>
      </c>
      <c r="AZ148" s="49">
        <v>0</v>
      </c>
      <c r="BA148" s="49">
        <v>1952</v>
      </c>
      <c r="BB148" s="49">
        <v>0</v>
      </c>
      <c r="BC148" s="49">
        <v>500</v>
      </c>
      <c r="BD148" s="49">
        <v>500</v>
      </c>
      <c r="BE148" s="49">
        <v>0</v>
      </c>
      <c r="BF148" s="49">
        <v>0</v>
      </c>
      <c r="BG148" s="49">
        <v>0</v>
      </c>
      <c r="BH148" s="49">
        <v>0</v>
      </c>
      <c r="BI148" s="49">
        <v>0</v>
      </c>
      <c r="BJ148" s="50">
        <v>0</v>
      </c>
      <c r="BK148" s="49">
        <v>0</v>
      </c>
      <c r="BL148" s="49">
        <v>0</v>
      </c>
      <c r="BM148" s="49">
        <v>0</v>
      </c>
      <c r="BN148" s="49">
        <v>500</v>
      </c>
      <c r="BO148" s="49">
        <v>0</v>
      </c>
      <c r="BP148" s="49">
        <v>500</v>
      </c>
      <c r="BQ148" s="49">
        <v>500</v>
      </c>
      <c r="BR148" s="49">
        <v>0</v>
      </c>
      <c r="BS148" s="49">
        <v>0</v>
      </c>
      <c r="BT148" s="49">
        <v>0</v>
      </c>
      <c r="BU148" s="50">
        <v>0</v>
      </c>
      <c r="BV148" s="49">
        <v>0</v>
      </c>
      <c r="BW148" s="50">
        <v>0</v>
      </c>
      <c r="BX148" s="49">
        <v>0</v>
      </c>
      <c r="BY148" s="49">
        <v>0</v>
      </c>
      <c r="BZ148" s="49">
        <v>0</v>
      </c>
      <c r="CA148" s="49">
        <v>500</v>
      </c>
      <c r="CB148" s="49">
        <v>0</v>
      </c>
      <c r="CC148" s="49">
        <v>500</v>
      </c>
      <c r="CD148" s="49">
        <v>500</v>
      </c>
      <c r="CE148" s="49">
        <v>0</v>
      </c>
      <c r="CF148" s="49">
        <v>0</v>
      </c>
      <c r="CG148" s="49">
        <v>0</v>
      </c>
      <c r="CH148" s="50">
        <v>0</v>
      </c>
      <c r="CI148" s="49">
        <v>0</v>
      </c>
      <c r="CJ148" s="50">
        <v>0</v>
      </c>
      <c r="CK148" s="49">
        <v>0</v>
      </c>
      <c r="CL148" s="49">
        <v>0</v>
      </c>
      <c r="CM148" s="49">
        <v>0</v>
      </c>
      <c r="CN148" s="49">
        <v>500</v>
      </c>
      <c r="CO148" s="10" t="s">
        <v>1986</v>
      </c>
      <c r="CP148" s="51" t="s">
        <v>5745</v>
      </c>
    </row>
    <row r="149" spans="1:94" ht="70.349999999999994" customHeight="1" x14ac:dyDescent="0.25">
      <c r="A149" s="48" t="s">
        <v>1988</v>
      </c>
      <c r="B149" s="48" t="s">
        <v>1988</v>
      </c>
      <c r="C149" s="10" t="s">
        <v>668</v>
      </c>
      <c r="D149" s="10" t="s">
        <v>104</v>
      </c>
      <c r="E149" s="10" t="s">
        <v>1989</v>
      </c>
      <c r="F149" s="10" t="s">
        <v>103</v>
      </c>
      <c r="G149" s="10" t="s">
        <v>126</v>
      </c>
      <c r="H149" s="10" t="s">
        <v>108</v>
      </c>
      <c r="I149" s="10" t="s">
        <v>1877</v>
      </c>
      <c r="J149" s="10" t="s">
        <v>374</v>
      </c>
      <c r="K149" s="10" t="s">
        <v>1990</v>
      </c>
      <c r="L149" s="10" t="s">
        <v>1880</v>
      </c>
      <c r="M149" s="10" t="s">
        <v>761</v>
      </c>
      <c r="N149" s="10" t="s">
        <v>1881</v>
      </c>
      <c r="O149" s="10" t="s">
        <v>1882</v>
      </c>
      <c r="P149" s="10" t="s">
        <v>964</v>
      </c>
      <c r="Q149" s="10" t="s">
        <v>1881</v>
      </c>
      <c r="R149" s="10" t="s">
        <v>1397</v>
      </c>
      <c r="S149" s="10" t="s">
        <v>1991</v>
      </c>
      <c r="T149" s="10" t="s">
        <v>1992</v>
      </c>
      <c r="U149" s="10" t="s">
        <v>1991</v>
      </c>
      <c r="V149" s="10" t="s">
        <v>1993</v>
      </c>
      <c r="W149" s="10" t="s">
        <v>1994</v>
      </c>
      <c r="X149" s="10" t="s">
        <v>1995</v>
      </c>
      <c r="Y149" s="10" t="s">
        <v>125</v>
      </c>
      <c r="Z149" s="10" t="s">
        <v>126</v>
      </c>
      <c r="AA149" s="49">
        <v>2</v>
      </c>
      <c r="AB149" s="10" t="s">
        <v>127</v>
      </c>
      <c r="AC149" s="10" t="s">
        <v>1887</v>
      </c>
      <c r="AD149" s="49">
        <v>0</v>
      </c>
      <c r="AE149" s="49">
        <v>1</v>
      </c>
      <c r="AF149" s="49">
        <v>0</v>
      </c>
      <c r="AG149" s="49">
        <v>1</v>
      </c>
      <c r="AH149" s="10"/>
      <c r="AI149" s="10" t="s">
        <v>5746</v>
      </c>
      <c r="AJ149" s="10"/>
      <c r="AK149" s="10"/>
      <c r="AL149" s="10" t="s">
        <v>5747</v>
      </c>
      <c r="AM149" s="10" t="s">
        <v>5247</v>
      </c>
      <c r="AN149" s="10"/>
      <c r="AO149" s="49">
        <v>0</v>
      </c>
      <c r="AP149" s="49">
        <v>0</v>
      </c>
      <c r="AQ149" s="49">
        <v>0</v>
      </c>
      <c r="AR149" s="49">
        <v>0</v>
      </c>
      <c r="AS149" s="49">
        <v>0</v>
      </c>
      <c r="AT149" s="49">
        <v>0</v>
      </c>
      <c r="AU149" s="49">
        <v>0</v>
      </c>
      <c r="AV149" s="49">
        <v>0</v>
      </c>
      <c r="AW149" s="50">
        <v>0</v>
      </c>
      <c r="AX149" s="49">
        <v>0</v>
      </c>
      <c r="AY149" s="49">
        <v>0</v>
      </c>
      <c r="AZ149" s="49">
        <v>0</v>
      </c>
      <c r="BA149" s="49">
        <v>0</v>
      </c>
      <c r="BB149" s="49">
        <v>0</v>
      </c>
      <c r="BC149" s="49">
        <v>300</v>
      </c>
      <c r="BD149" s="49">
        <v>300</v>
      </c>
      <c r="BE149" s="49">
        <v>0</v>
      </c>
      <c r="BF149" s="49">
        <v>0</v>
      </c>
      <c r="BG149" s="49">
        <v>0</v>
      </c>
      <c r="BH149" s="49">
        <v>0</v>
      </c>
      <c r="BI149" s="49">
        <v>0</v>
      </c>
      <c r="BJ149" s="50">
        <v>0</v>
      </c>
      <c r="BK149" s="49">
        <v>10000</v>
      </c>
      <c r="BL149" s="49">
        <v>0</v>
      </c>
      <c r="BM149" s="49">
        <v>0</v>
      </c>
      <c r="BN149" s="49">
        <v>10300</v>
      </c>
      <c r="BO149" s="49">
        <v>0</v>
      </c>
      <c r="BP149" s="49">
        <v>0</v>
      </c>
      <c r="BQ149" s="49">
        <v>0</v>
      </c>
      <c r="BR149" s="49">
        <v>0</v>
      </c>
      <c r="BS149" s="49">
        <v>0</v>
      </c>
      <c r="BT149" s="49">
        <v>0</v>
      </c>
      <c r="BU149" s="50">
        <v>0</v>
      </c>
      <c r="BV149" s="49">
        <v>0</v>
      </c>
      <c r="BW149" s="50">
        <v>0</v>
      </c>
      <c r="BX149" s="49">
        <v>0</v>
      </c>
      <c r="BY149" s="49">
        <v>4000</v>
      </c>
      <c r="BZ149" s="49">
        <v>4000</v>
      </c>
      <c r="CA149" s="49">
        <v>4000</v>
      </c>
      <c r="CB149" s="49">
        <v>0</v>
      </c>
      <c r="CC149" s="49">
        <v>0</v>
      </c>
      <c r="CD149" s="49">
        <v>0</v>
      </c>
      <c r="CE149" s="49">
        <v>0</v>
      </c>
      <c r="CF149" s="49">
        <v>0</v>
      </c>
      <c r="CG149" s="49">
        <v>0</v>
      </c>
      <c r="CH149" s="50">
        <v>0</v>
      </c>
      <c r="CI149" s="49">
        <v>0</v>
      </c>
      <c r="CJ149" s="50">
        <v>0</v>
      </c>
      <c r="CK149" s="49">
        <v>0</v>
      </c>
      <c r="CL149" s="49">
        <v>0</v>
      </c>
      <c r="CM149" s="49">
        <v>0</v>
      </c>
      <c r="CN149" s="49">
        <v>0</v>
      </c>
      <c r="CO149" s="10" t="s">
        <v>1998</v>
      </c>
      <c r="CP149" s="51" t="s">
        <v>5748</v>
      </c>
    </row>
    <row r="150" spans="1:94" ht="70.349999999999994" customHeight="1" x14ac:dyDescent="0.25">
      <c r="A150" s="48" t="s">
        <v>2000</v>
      </c>
      <c r="B150" s="48" t="s">
        <v>2000</v>
      </c>
      <c r="C150" s="10" t="s">
        <v>682</v>
      </c>
      <c r="D150" s="10" t="s">
        <v>104</v>
      </c>
      <c r="E150" s="10" t="s">
        <v>1989</v>
      </c>
      <c r="F150" s="10" t="s">
        <v>103</v>
      </c>
      <c r="G150" s="10" t="s">
        <v>126</v>
      </c>
      <c r="H150" s="10" t="s">
        <v>108</v>
      </c>
      <c r="I150" s="10" t="s">
        <v>1877</v>
      </c>
      <c r="J150" s="10" t="s">
        <v>374</v>
      </c>
      <c r="K150" s="10" t="s">
        <v>1990</v>
      </c>
      <c r="L150" s="10" t="s">
        <v>1880</v>
      </c>
      <c r="M150" s="10" t="s">
        <v>761</v>
      </c>
      <c r="N150" s="10" t="s">
        <v>1881</v>
      </c>
      <c r="O150" s="10" t="s">
        <v>1882</v>
      </c>
      <c r="P150" s="10" t="s">
        <v>964</v>
      </c>
      <c r="Q150" s="10" t="s">
        <v>1881</v>
      </c>
      <c r="R150" s="10" t="s">
        <v>1397</v>
      </c>
      <c r="S150" s="10" t="s">
        <v>2001</v>
      </c>
      <c r="T150" s="10" t="s">
        <v>2002</v>
      </c>
      <c r="U150" s="10" t="s">
        <v>2001</v>
      </c>
      <c r="V150" s="10" t="s">
        <v>2003</v>
      </c>
      <c r="W150" s="10" t="s">
        <v>2004</v>
      </c>
      <c r="X150" s="10" t="s">
        <v>1995</v>
      </c>
      <c r="Y150" s="10" t="s">
        <v>125</v>
      </c>
      <c r="Z150" s="10" t="s">
        <v>126</v>
      </c>
      <c r="AA150" s="49">
        <v>2</v>
      </c>
      <c r="AB150" s="10" t="s">
        <v>127</v>
      </c>
      <c r="AC150" s="10" t="s">
        <v>1887</v>
      </c>
      <c r="AD150" s="49">
        <v>0</v>
      </c>
      <c r="AE150" s="49">
        <v>1</v>
      </c>
      <c r="AF150" s="49">
        <v>0</v>
      </c>
      <c r="AG150" s="49">
        <v>1</v>
      </c>
      <c r="AH150" s="10"/>
      <c r="AI150" s="10" t="s">
        <v>5749</v>
      </c>
      <c r="AJ150" s="10"/>
      <c r="AK150" s="10"/>
      <c r="AL150" s="10" t="s">
        <v>5750</v>
      </c>
      <c r="AM150" s="10" t="s">
        <v>5426</v>
      </c>
      <c r="AN150" s="10" t="s">
        <v>5751</v>
      </c>
      <c r="AO150" s="49">
        <v>0</v>
      </c>
      <c r="AP150" s="49">
        <v>0</v>
      </c>
      <c r="AQ150" s="49">
        <v>0</v>
      </c>
      <c r="AR150" s="49">
        <v>0</v>
      </c>
      <c r="AS150" s="49">
        <v>0</v>
      </c>
      <c r="AT150" s="49">
        <v>0</v>
      </c>
      <c r="AU150" s="49">
        <v>0</v>
      </c>
      <c r="AV150" s="49">
        <v>0</v>
      </c>
      <c r="AW150" s="50">
        <v>0</v>
      </c>
      <c r="AX150" s="49">
        <v>10000</v>
      </c>
      <c r="AY150" s="49">
        <v>0</v>
      </c>
      <c r="AZ150" s="49">
        <v>0</v>
      </c>
      <c r="BA150" s="49">
        <v>10000</v>
      </c>
      <c r="BB150" s="49">
        <v>0</v>
      </c>
      <c r="BC150" s="49">
        <v>0</v>
      </c>
      <c r="BD150" s="49">
        <v>0</v>
      </c>
      <c r="BE150" s="49">
        <v>0</v>
      </c>
      <c r="BF150" s="49">
        <v>0</v>
      </c>
      <c r="BG150" s="49">
        <v>0</v>
      </c>
      <c r="BH150" s="49">
        <v>0</v>
      </c>
      <c r="BI150" s="49">
        <v>0</v>
      </c>
      <c r="BJ150" s="50">
        <v>0</v>
      </c>
      <c r="BK150" s="49">
        <v>0</v>
      </c>
      <c r="BL150" s="49">
        <v>0</v>
      </c>
      <c r="BM150" s="49">
        <v>0</v>
      </c>
      <c r="BN150" s="49">
        <v>0</v>
      </c>
      <c r="BO150" s="49">
        <v>0</v>
      </c>
      <c r="BP150" s="49">
        <v>0</v>
      </c>
      <c r="BQ150" s="49">
        <v>0</v>
      </c>
      <c r="BR150" s="49">
        <v>0</v>
      </c>
      <c r="BS150" s="49">
        <v>0</v>
      </c>
      <c r="BT150" s="49">
        <v>0</v>
      </c>
      <c r="BU150" s="50">
        <v>0</v>
      </c>
      <c r="BV150" s="49">
        <v>0</v>
      </c>
      <c r="BW150" s="50">
        <v>0</v>
      </c>
      <c r="BX150" s="49">
        <v>0</v>
      </c>
      <c r="BY150" s="49">
        <v>0</v>
      </c>
      <c r="BZ150" s="49">
        <v>0</v>
      </c>
      <c r="CA150" s="49">
        <v>0</v>
      </c>
      <c r="CB150" s="49">
        <v>0</v>
      </c>
      <c r="CC150" s="49">
        <v>0</v>
      </c>
      <c r="CD150" s="49">
        <v>0</v>
      </c>
      <c r="CE150" s="49">
        <v>0</v>
      </c>
      <c r="CF150" s="49">
        <v>0</v>
      </c>
      <c r="CG150" s="49">
        <v>0</v>
      </c>
      <c r="CH150" s="50">
        <v>0</v>
      </c>
      <c r="CI150" s="49">
        <v>0</v>
      </c>
      <c r="CJ150" s="50">
        <v>0</v>
      </c>
      <c r="CK150" s="49">
        <v>0</v>
      </c>
      <c r="CL150" s="49">
        <v>0</v>
      </c>
      <c r="CM150" s="49">
        <v>0</v>
      </c>
      <c r="CN150" s="49">
        <v>0</v>
      </c>
      <c r="CO150" s="10" t="s">
        <v>2007</v>
      </c>
      <c r="CP150" s="51" t="s">
        <v>5752</v>
      </c>
    </row>
    <row r="151" spans="1:94" ht="70.349999999999994" customHeight="1" x14ac:dyDescent="0.25">
      <c r="A151" s="48" t="s">
        <v>2009</v>
      </c>
      <c r="B151" s="48" t="s">
        <v>2009</v>
      </c>
      <c r="C151" s="10" t="s">
        <v>696</v>
      </c>
      <c r="D151" s="10" t="s">
        <v>104</v>
      </c>
      <c r="E151" s="10" t="s">
        <v>1875</v>
      </c>
      <c r="F151" s="10" t="s">
        <v>1876</v>
      </c>
      <c r="G151" s="10" t="s">
        <v>126</v>
      </c>
      <c r="H151" s="10" t="s">
        <v>108</v>
      </c>
      <c r="I151" s="10" t="s">
        <v>1877</v>
      </c>
      <c r="J151" s="10" t="s">
        <v>1878</v>
      </c>
      <c r="K151" s="10" t="s">
        <v>1879</v>
      </c>
      <c r="L151" s="10" t="s">
        <v>1880</v>
      </c>
      <c r="M151" s="10" t="s">
        <v>761</v>
      </c>
      <c r="N151" s="10" t="s">
        <v>1881</v>
      </c>
      <c r="O151" s="10" t="s">
        <v>1882</v>
      </c>
      <c r="P151" s="10" t="s">
        <v>964</v>
      </c>
      <c r="Q151" s="10" t="s">
        <v>1881</v>
      </c>
      <c r="R151" s="10" t="s">
        <v>1397</v>
      </c>
      <c r="S151" s="10" t="s">
        <v>2010</v>
      </c>
      <c r="T151" s="10" t="s">
        <v>2011</v>
      </c>
      <c r="U151" s="10" t="s">
        <v>1914</v>
      </c>
      <c r="V151" s="10" t="s">
        <v>2012</v>
      </c>
      <c r="W151" s="10" t="s">
        <v>2013</v>
      </c>
      <c r="X151" s="10" t="s">
        <v>149</v>
      </c>
      <c r="Y151" s="10" t="s">
        <v>125</v>
      </c>
      <c r="Z151" s="10" t="s">
        <v>126</v>
      </c>
      <c r="AA151" s="49">
        <v>400</v>
      </c>
      <c r="AB151" s="10" t="s">
        <v>127</v>
      </c>
      <c r="AC151" s="10" t="s">
        <v>1887</v>
      </c>
      <c r="AD151" s="49">
        <v>100</v>
      </c>
      <c r="AE151" s="49">
        <v>100</v>
      </c>
      <c r="AF151" s="49">
        <v>100</v>
      </c>
      <c r="AG151" s="49">
        <v>100</v>
      </c>
      <c r="AH151" s="10" t="s">
        <v>5753</v>
      </c>
      <c r="AI151" s="10" t="s">
        <v>5754</v>
      </c>
      <c r="AJ151" s="10" t="s">
        <v>5755</v>
      </c>
      <c r="AK151" s="10" t="s">
        <v>5756</v>
      </c>
      <c r="AL151" s="10" t="s">
        <v>5756</v>
      </c>
      <c r="AM151" s="10" t="s">
        <v>5205</v>
      </c>
      <c r="AN151" s="10"/>
      <c r="AO151" s="49">
        <v>0</v>
      </c>
      <c r="AP151" s="49">
        <v>20</v>
      </c>
      <c r="AQ151" s="49">
        <v>20</v>
      </c>
      <c r="AR151" s="49">
        <v>0</v>
      </c>
      <c r="AS151" s="49">
        <v>0</v>
      </c>
      <c r="AT151" s="49">
        <v>0</v>
      </c>
      <c r="AU151" s="49">
        <v>0</v>
      </c>
      <c r="AV151" s="49">
        <v>0</v>
      </c>
      <c r="AW151" s="50">
        <v>0</v>
      </c>
      <c r="AX151" s="49">
        <v>0</v>
      </c>
      <c r="AY151" s="49">
        <v>0</v>
      </c>
      <c r="AZ151" s="49">
        <v>0</v>
      </c>
      <c r="BA151" s="49">
        <v>20</v>
      </c>
      <c r="BB151" s="49">
        <v>0</v>
      </c>
      <c r="BC151" s="49">
        <v>23</v>
      </c>
      <c r="BD151" s="49">
        <v>23</v>
      </c>
      <c r="BE151" s="49">
        <v>0</v>
      </c>
      <c r="BF151" s="49">
        <v>0</v>
      </c>
      <c r="BG151" s="49">
        <v>0</v>
      </c>
      <c r="BH151" s="49">
        <v>0</v>
      </c>
      <c r="BI151" s="49">
        <v>0</v>
      </c>
      <c r="BJ151" s="50">
        <v>0</v>
      </c>
      <c r="BK151" s="49">
        <v>0</v>
      </c>
      <c r="BL151" s="49">
        <v>0</v>
      </c>
      <c r="BM151" s="49">
        <v>0</v>
      </c>
      <c r="BN151" s="49">
        <v>23</v>
      </c>
      <c r="BO151" s="49">
        <v>0</v>
      </c>
      <c r="BP151" s="49">
        <v>25</v>
      </c>
      <c r="BQ151" s="49">
        <v>25</v>
      </c>
      <c r="BR151" s="49">
        <v>0</v>
      </c>
      <c r="BS151" s="49">
        <v>0</v>
      </c>
      <c r="BT151" s="49">
        <v>0</v>
      </c>
      <c r="BU151" s="50">
        <v>0</v>
      </c>
      <c r="BV151" s="49">
        <v>0</v>
      </c>
      <c r="BW151" s="50">
        <v>0</v>
      </c>
      <c r="BX151" s="49">
        <v>0</v>
      </c>
      <c r="BY151" s="49">
        <v>0</v>
      </c>
      <c r="BZ151" s="49">
        <v>0</v>
      </c>
      <c r="CA151" s="49">
        <v>25</v>
      </c>
      <c r="CB151" s="49">
        <v>0</v>
      </c>
      <c r="CC151" s="49">
        <v>27</v>
      </c>
      <c r="CD151" s="49">
        <v>27</v>
      </c>
      <c r="CE151" s="49">
        <v>0</v>
      </c>
      <c r="CF151" s="49">
        <v>0</v>
      </c>
      <c r="CG151" s="49">
        <v>0</v>
      </c>
      <c r="CH151" s="50">
        <v>0</v>
      </c>
      <c r="CI151" s="49">
        <v>0</v>
      </c>
      <c r="CJ151" s="50">
        <v>0</v>
      </c>
      <c r="CK151" s="49">
        <v>0</v>
      </c>
      <c r="CL151" s="49">
        <v>0</v>
      </c>
      <c r="CM151" s="49">
        <v>0</v>
      </c>
      <c r="CN151" s="49">
        <v>27</v>
      </c>
      <c r="CO151" s="10"/>
      <c r="CP151" s="51" t="s">
        <v>2017</v>
      </c>
    </row>
    <row r="152" spans="1:94" ht="70.349999999999994" customHeight="1" x14ac:dyDescent="0.25">
      <c r="A152" s="48" t="s">
        <v>2019</v>
      </c>
      <c r="B152" s="48" t="s">
        <v>2019</v>
      </c>
      <c r="C152" s="10" t="s">
        <v>709</v>
      </c>
      <c r="D152" s="10" t="s">
        <v>104</v>
      </c>
      <c r="E152" s="10" t="s">
        <v>1875</v>
      </c>
      <c r="F152" s="10" t="s">
        <v>1876</v>
      </c>
      <c r="G152" s="10" t="s">
        <v>126</v>
      </c>
      <c r="H152" s="10" t="s">
        <v>108</v>
      </c>
      <c r="I152" s="10" t="s">
        <v>1877</v>
      </c>
      <c r="J152" s="10" t="s">
        <v>1878</v>
      </c>
      <c r="K152" s="10" t="s">
        <v>1879</v>
      </c>
      <c r="L152" s="10" t="s">
        <v>1880</v>
      </c>
      <c r="M152" s="10" t="s">
        <v>761</v>
      </c>
      <c r="N152" s="10" t="s">
        <v>1881</v>
      </c>
      <c r="O152" s="10" t="s">
        <v>1882</v>
      </c>
      <c r="P152" s="10" t="s">
        <v>964</v>
      </c>
      <c r="Q152" s="10" t="s">
        <v>1881</v>
      </c>
      <c r="R152" s="10" t="s">
        <v>1397</v>
      </c>
      <c r="S152" s="10" t="s">
        <v>2020</v>
      </c>
      <c r="T152" s="10" t="s">
        <v>2021</v>
      </c>
      <c r="U152" s="10" t="s">
        <v>2022</v>
      </c>
      <c r="V152" s="10" t="s">
        <v>2023</v>
      </c>
      <c r="W152" s="10" t="s">
        <v>2024</v>
      </c>
      <c r="X152" s="10" t="s">
        <v>2025</v>
      </c>
      <c r="Y152" s="10" t="s">
        <v>125</v>
      </c>
      <c r="Z152" s="10" t="s">
        <v>126</v>
      </c>
      <c r="AA152" s="49">
        <v>100</v>
      </c>
      <c r="AB152" s="10" t="s">
        <v>127</v>
      </c>
      <c r="AC152" s="10" t="s">
        <v>1887</v>
      </c>
      <c r="AD152" s="49">
        <v>39</v>
      </c>
      <c r="AE152" s="49">
        <v>21</v>
      </c>
      <c r="AF152" s="49">
        <v>20</v>
      </c>
      <c r="AG152" s="49">
        <v>20</v>
      </c>
      <c r="AH152" s="10" t="s">
        <v>5757</v>
      </c>
      <c r="AI152" s="10" t="s">
        <v>5758</v>
      </c>
      <c r="AJ152" s="10"/>
      <c r="AK152" s="10" t="s">
        <v>5759</v>
      </c>
      <c r="AL152" s="10" t="s">
        <v>5759</v>
      </c>
      <c r="AM152" s="10" t="s">
        <v>5205</v>
      </c>
      <c r="AN152" s="10"/>
      <c r="AO152" s="49">
        <v>0</v>
      </c>
      <c r="AP152" s="49">
        <v>60</v>
      </c>
      <c r="AQ152" s="49">
        <v>60</v>
      </c>
      <c r="AR152" s="49">
        <v>0</v>
      </c>
      <c r="AS152" s="49">
        <v>0</v>
      </c>
      <c r="AT152" s="49">
        <v>0</v>
      </c>
      <c r="AU152" s="49">
        <v>0</v>
      </c>
      <c r="AV152" s="49">
        <v>0</v>
      </c>
      <c r="AW152" s="50">
        <v>0</v>
      </c>
      <c r="AX152" s="49">
        <v>0</v>
      </c>
      <c r="AY152" s="49">
        <v>0</v>
      </c>
      <c r="AZ152" s="49">
        <v>0</v>
      </c>
      <c r="BA152" s="49">
        <v>60</v>
      </c>
      <c r="BB152" s="49">
        <v>0</v>
      </c>
      <c r="BC152" s="49">
        <v>80</v>
      </c>
      <c r="BD152" s="49">
        <v>80</v>
      </c>
      <c r="BE152" s="49">
        <v>0</v>
      </c>
      <c r="BF152" s="49">
        <v>0</v>
      </c>
      <c r="BG152" s="49">
        <v>0</v>
      </c>
      <c r="BH152" s="49">
        <v>0</v>
      </c>
      <c r="BI152" s="49">
        <v>0</v>
      </c>
      <c r="BJ152" s="50">
        <v>0</v>
      </c>
      <c r="BK152" s="49">
        <v>0</v>
      </c>
      <c r="BL152" s="49">
        <v>0</v>
      </c>
      <c r="BM152" s="49">
        <v>0</v>
      </c>
      <c r="BN152" s="49">
        <v>80</v>
      </c>
      <c r="BO152" s="49">
        <v>0</v>
      </c>
      <c r="BP152" s="49">
        <v>80</v>
      </c>
      <c r="BQ152" s="49">
        <v>80</v>
      </c>
      <c r="BR152" s="49">
        <v>0</v>
      </c>
      <c r="BS152" s="49">
        <v>0</v>
      </c>
      <c r="BT152" s="49">
        <v>0</v>
      </c>
      <c r="BU152" s="50">
        <v>0</v>
      </c>
      <c r="BV152" s="49">
        <v>0</v>
      </c>
      <c r="BW152" s="50">
        <v>0</v>
      </c>
      <c r="BX152" s="49">
        <v>0</v>
      </c>
      <c r="BY152" s="49">
        <v>0</v>
      </c>
      <c r="BZ152" s="49">
        <v>0</v>
      </c>
      <c r="CA152" s="49">
        <v>80</v>
      </c>
      <c r="CB152" s="49">
        <v>0</v>
      </c>
      <c r="CC152" s="49">
        <v>80</v>
      </c>
      <c r="CD152" s="49">
        <v>80</v>
      </c>
      <c r="CE152" s="49">
        <v>0</v>
      </c>
      <c r="CF152" s="49">
        <v>0</v>
      </c>
      <c r="CG152" s="49">
        <v>0</v>
      </c>
      <c r="CH152" s="50">
        <v>0</v>
      </c>
      <c r="CI152" s="49">
        <v>0</v>
      </c>
      <c r="CJ152" s="50">
        <v>0</v>
      </c>
      <c r="CK152" s="49">
        <v>0</v>
      </c>
      <c r="CL152" s="49">
        <v>0</v>
      </c>
      <c r="CM152" s="49">
        <v>0</v>
      </c>
      <c r="CN152" s="49">
        <v>80</v>
      </c>
      <c r="CO152" s="10" t="s">
        <v>2029</v>
      </c>
      <c r="CP152" s="51" t="s">
        <v>5760</v>
      </c>
    </row>
    <row r="153" spans="1:94" ht="70.349999999999994" customHeight="1" x14ac:dyDescent="0.25">
      <c r="A153" s="48" t="s">
        <v>2031</v>
      </c>
      <c r="B153" s="48" t="s">
        <v>2031</v>
      </c>
      <c r="C153" s="10" t="s">
        <v>724</v>
      </c>
      <c r="D153" s="10" t="s">
        <v>104</v>
      </c>
      <c r="E153" s="10" t="s">
        <v>1989</v>
      </c>
      <c r="F153" s="10" t="s">
        <v>103</v>
      </c>
      <c r="G153" s="10" t="s">
        <v>126</v>
      </c>
      <c r="H153" s="10" t="s">
        <v>108</v>
      </c>
      <c r="I153" s="10" t="s">
        <v>1877</v>
      </c>
      <c r="J153" s="10" t="s">
        <v>374</v>
      </c>
      <c r="K153" s="10" t="s">
        <v>1990</v>
      </c>
      <c r="L153" s="10" t="s">
        <v>1880</v>
      </c>
      <c r="M153" s="10" t="s">
        <v>761</v>
      </c>
      <c r="N153" s="10" t="s">
        <v>1881</v>
      </c>
      <c r="O153" s="10" t="s">
        <v>1882</v>
      </c>
      <c r="P153" s="10" t="s">
        <v>964</v>
      </c>
      <c r="Q153" s="10" t="s">
        <v>1881</v>
      </c>
      <c r="R153" s="10" t="s">
        <v>1397</v>
      </c>
      <c r="S153" s="10" t="s">
        <v>2032</v>
      </c>
      <c r="T153" s="10" t="s">
        <v>2033</v>
      </c>
      <c r="U153" s="10" t="s">
        <v>2034</v>
      </c>
      <c r="V153" s="10" t="s">
        <v>2035</v>
      </c>
      <c r="W153" s="10" t="s">
        <v>2036</v>
      </c>
      <c r="X153" s="10" t="s">
        <v>2037</v>
      </c>
      <c r="Y153" s="10" t="s">
        <v>125</v>
      </c>
      <c r="Z153" s="10" t="s">
        <v>126</v>
      </c>
      <c r="AA153" s="49">
        <v>1</v>
      </c>
      <c r="AB153" s="10" t="s">
        <v>127</v>
      </c>
      <c r="AC153" s="10" t="s">
        <v>1887</v>
      </c>
      <c r="AD153" s="49">
        <v>0</v>
      </c>
      <c r="AE153" s="49">
        <v>0</v>
      </c>
      <c r="AF153" s="49">
        <v>1</v>
      </c>
      <c r="AG153" s="49">
        <v>0</v>
      </c>
      <c r="AH153" s="10"/>
      <c r="AI153" s="10"/>
      <c r="AJ153" s="10"/>
      <c r="AK153" s="10" t="s">
        <v>5761</v>
      </c>
      <c r="AL153" s="10"/>
      <c r="AM153" s="10" t="s">
        <v>5205</v>
      </c>
      <c r="AN153" s="10"/>
      <c r="AO153" s="49">
        <v>0</v>
      </c>
      <c r="AP153" s="49">
        <v>0</v>
      </c>
      <c r="AQ153" s="49">
        <v>0</v>
      </c>
      <c r="AR153" s="49">
        <v>0</v>
      </c>
      <c r="AS153" s="49">
        <v>0</v>
      </c>
      <c r="AT153" s="49">
        <v>0</v>
      </c>
      <c r="AU153" s="49">
        <v>0</v>
      </c>
      <c r="AV153" s="49">
        <v>0</v>
      </c>
      <c r="AW153" s="50">
        <v>0</v>
      </c>
      <c r="AX153" s="49">
        <v>0</v>
      </c>
      <c r="AY153" s="49">
        <v>0</v>
      </c>
      <c r="AZ153" s="49">
        <v>0</v>
      </c>
      <c r="BA153" s="49">
        <v>0</v>
      </c>
      <c r="BB153" s="49">
        <v>0</v>
      </c>
      <c r="BC153" s="49">
        <v>0</v>
      </c>
      <c r="BD153" s="49">
        <v>0</v>
      </c>
      <c r="BE153" s="49">
        <v>0</v>
      </c>
      <c r="BF153" s="49">
        <v>0</v>
      </c>
      <c r="BG153" s="49">
        <v>0</v>
      </c>
      <c r="BH153" s="49">
        <v>0</v>
      </c>
      <c r="BI153" s="49">
        <v>0</v>
      </c>
      <c r="BJ153" s="50">
        <v>0</v>
      </c>
      <c r="BK153" s="49">
        <v>0</v>
      </c>
      <c r="BL153" s="49">
        <v>0</v>
      </c>
      <c r="BM153" s="49">
        <v>0</v>
      </c>
      <c r="BN153" s="49">
        <v>0</v>
      </c>
      <c r="BO153" s="49">
        <v>0</v>
      </c>
      <c r="BP153" s="49">
        <v>100</v>
      </c>
      <c r="BQ153" s="49">
        <v>100</v>
      </c>
      <c r="BR153" s="49">
        <v>0</v>
      </c>
      <c r="BS153" s="49">
        <v>0</v>
      </c>
      <c r="BT153" s="49">
        <v>0</v>
      </c>
      <c r="BU153" s="50">
        <v>0</v>
      </c>
      <c r="BV153" s="49">
        <v>0</v>
      </c>
      <c r="BW153" s="50">
        <v>0</v>
      </c>
      <c r="BX153" s="49">
        <v>0</v>
      </c>
      <c r="BY153" s="49">
        <v>0</v>
      </c>
      <c r="BZ153" s="49">
        <v>0</v>
      </c>
      <c r="CA153" s="49">
        <v>100</v>
      </c>
      <c r="CB153" s="49">
        <v>0</v>
      </c>
      <c r="CC153" s="49">
        <v>0</v>
      </c>
      <c r="CD153" s="49">
        <v>0</v>
      </c>
      <c r="CE153" s="49">
        <v>0</v>
      </c>
      <c r="CF153" s="49">
        <v>0</v>
      </c>
      <c r="CG153" s="49">
        <v>0</v>
      </c>
      <c r="CH153" s="50">
        <v>0</v>
      </c>
      <c r="CI153" s="49">
        <v>0</v>
      </c>
      <c r="CJ153" s="50">
        <v>0</v>
      </c>
      <c r="CK153" s="49">
        <v>0</v>
      </c>
      <c r="CL153" s="49">
        <v>0</v>
      </c>
      <c r="CM153" s="49">
        <v>0</v>
      </c>
      <c r="CN153" s="49">
        <v>0</v>
      </c>
      <c r="CO153" s="10" t="s">
        <v>2041</v>
      </c>
      <c r="CP153" s="51"/>
    </row>
    <row r="154" spans="1:94" ht="70.349999999999994" customHeight="1" x14ac:dyDescent="0.25">
      <c r="A154" s="48" t="s">
        <v>2042</v>
      </c>
      <c r="B154" s="48" t="s">
        <v>2042</v>
      </c>
      <c r="C154" s="10" t="s">
        <v>734</v>
      </c>
      <c r="D154" s="10" t="s">
        <v>104</v>
      </c>
      <c r="E154" s="10" t="s">
        <v>1875</v>
      </c>
      <c r="F154" s="10" t="s">
        <v>1876</v>
      </c>
      <c r="G154" s="10" t="s">
        <v>126</v>
      </c>
      <c r="H154" s="10" t="s">
        <v>108</v>
      </c>
      <c r="I154" s="10" t="s">
        <v>1877</v>
      </c>
      <c r="J154" s="10" t="s">
        <v>1878</v>
      </c>
      <c r="K154" s="10" t="s">
        <v>1879</v>
      </c>
      <c r="L154" s="10" t="s">
        <v>1880</v>
      </c>
      <c r="M154" s="10" t="s">
        <v>761</v>
      </c>
      <c r="N154" s="10" t="s">
        <v>1881</v>
      </c>
      <c r="O154" s="10" t="s">
        <v>1882</v>
      </c>
      <c r="P154" s="10" t="s">
        <v>964</v>
      </c>
      <c r="Q154" s="10" t="s">
        <v>1881</v>
      </c>
      <c r="R154" s="10" t="s">
        <v>1397</v>
      </c>
      <c r="S154" s="10" t="s">
        <v>2043</v>
      </c>
      <c r="T154" s="10" t="s">
        <v>2044</v>
      </c>
      <c r="U154" s="10" t="s">
        <v>2045</v>
      </c>
      <c r="V154" s="10" t="s">
        <v>2046</v>
      </c>
      <c r="W154" s="10" t="s">
        <v>2047</v>
      </c>
      <c r="X154" s="10" t="s">
        <v>2048</v>
      </c>
      <c r="Y154" s="10" t="s">
        <v>125</v>
      </c>
      <c r="Z154" s="10" t="s">
        <v>126</v>
      </c>
      <c r="AA154" s="49">
        <v>50</v>
      </c>
      <c r="AB154" s="10" t="s">
        <v>5171</v>
      </c>
      <c r="AC154" s="10" t="s">
        <v>1887</v>
      </c>
      <c r="AD154" s="49">
        <v>50</v>
      </c>
      <c r="AE154" s="49">
        <v>50</v>
      </c>
      <c r="AF154" s="49">
        <v>50</v>
      </c>
      <c r="AG154" s="49">
        <v>50</v>
      </c>
      <c r="AH154" s="10" t="s">
        <v>5762</v>
      </c>
      <c r="AI154" s="10" t="s">
        <v>5763</v>
      </c>
      <c r="AJ154" s="10" t="s">
        <v>5764</v>
      </c>
      <c r="AK154" s="10"/>
      <c r="AL154" s="10" t="s">
        <v>5765</v>
      </c>
      <c r="AM154" s="10" t="s">
        <v>5205</v>
      </c>
      <c r="AN154" s="10" t="s">
        <v>5766</v>
      </c>
      <c r="AO154" s="49">
        <v>0</v>
      </c>
      <c r="AP154" s="49">
        <v>760</v>
      </c>
      <c r="AQ154" s="49">
        <v>760</v>
      </c>
      <c r="AR154" s="49">
        <v>0</v>
      </c>
      <c r="AS154" s="49">
        <v>0</v>
      </c>
      <c r="AT154" s="49">
        <v>0</v>
      </c>
      <c r="AU154" s="49">
        <v>0</v>
      </c>
      <c r="AV154" s="49">
        <v>0</v>
      </c>
      <c r="AW154" s="50">
        <v>0</v>
      </c>
      <c r="AX154" s="49">
        <v>0</v>
      </c>
      <c r="AY154" s="49">
        <v>0</v>
      </c>
      <c r="AZ154" s="49">
        <v>0</v>
      </c>
      <c r="BA154" s="49">
        <v>760</v>
      </c>
      <c r="BB154" s="49">
        <v>0</v>
      </c>
      <c r="BC154" s="49">
        <v>0</v>
      </c>
      <c r="BD154" s="49">
        <v>0</v>
      </c>
      <c r="BE154" s="49">
        <v>0</v>
      </c>
      <c r="BF154" s="49">
        <v>0</v>
      </c>
      <c r="BG154" s="49">
        <v>0</v>
      </c>
      <c r="BH154" s="49">
        <v>0</v>
      </c>
      <c r="BI154" s="49">
        <v>0</v>
      </c>
      <c r="BJ154" s="50">
        <v>0</v>
      </c>
      <c r="BK154" s="49">
        <v>0</v>
      </c>
      <c r="BL154" s="49">
        <v>0</v>
      </c>
      <c r="BM154" s="49">
        <v>0</v>
      </c>
      <c r="BN154" s="49">
        <v>0</v>
      </c>
      <c r="BO154" s="49">
        <v>0</v>
      </c>
      <c r="BP154" s="49">
        <v>0</v>
      </c>
      <c r="BQ154" s="49">
        <v>0</v>
      </c>
      <c r="BR154" s="49">
        <v>0</v>
      </c>
      <c r="BS154" s="49">
        <v>0</v>
      </c>
      <c r="BT154" s="49">
        <v>0</v>
      </c>
      <c r="BU154" s="50">
        <v>0</v>
      </c>
      <c r="BV154" s="49">
        <v>0</v>
      </c>
      <c r="BW154" s="50">
        <v>0</v>
      </c>
      <c r="BX154" s="49">
        <v>0</v>
      </c>
      <c r="BY154" s="49">
        <v>0</v>
      </c>
      <c r="BZ154" s="49">
        <v>0</v>
      </c>
      <c r="CA154" s="49">
        <v>0</v>
      </c>
      <c r="CB154" s="49">
        <v>0</v>
      </c>
      <c r="CC154" s="49">
        <v>1500</v>
      </c>
      <c r="CD154" s="49">
        <v>1500</v>
      </c>
      <c r="CE154" s="49">
        <v>0</v>
      </c>
      <c r="CF154" s="49">
        <v>0</v>
      </c>
      <c r="CG154" s="49">
        <v>0</v>
      </c>
      <c r="CH154" s="50">
        <v>0</v>
      </c>
      <c r="CI154" s="49">
        <v>0</v>
      </c>
      <c r="CJ154" s="50">
        <v>0</v>
      </c>
      <c r="CK154" s="49">
        <v>0</v>
      </c>
      <c r="CL154" s="49">
        <v>0</v>
      </c>
      <c r="CM154" s="49">
        <v>0</v>
      </c>
      <c r="CN154" s="49">
        <v>1500</v>
      </c>
      <c r="CO154" s="10"/>
      <c r="CP154" s="51" t="s">
        <v>2053</v>
      </c>
    </row>
    <row r="155" spans="1:94" ht="70.349999999999994" customHeight="1" x14ac:dyDescent="0.25">
      <c r="A155" s="48" t="s">
        <v>2054</v>
      </c>
      <c r="B155" s="48" t="s">
        <v>2054</v>
      </c>
      <c r="C155" s="10" t="s">
        <v>748</v>
      </c>
      <c r="D155" s="10" t="s">
        <v>104</v>
      </c>
      <c r="E155" s="10" t="s">
        <v>2055</v>
      </c>
      <c r="F155" s="10" t="s">
        <v>2056</v>
      </c>
      <c r="G155" s="10" t="s">
        <v>126</v>
      </c>
      <c r="H155" s="10" t="s">
        <v>108</v>
      </c>
      <c r="I155" s="10" t="s">
        <v>2057</v>
      </c>
      <c r="J155" s="10" t="s">
        <v>2058</v>
      </c>
      <c r="K155" s="10" t="s">
        <v>1990</v>
      </c>
      <c r="L155" s="10" t="s">
        <v>1880</v>
      </c>
      <c r="M155" s="10" t="s">
        <v>761</v>
      </c>
      <c r="N155" s="10" t="s">
        <v>1881</v>
      </c>
      <c r="O155" s="10" t="s">
        <v>1882</v>
      </c>
      <c r="P155" s="10" t="s">
        <v>964</v>
      </c>
      <c r="Q155" s="10" t="s">
        <v>1881</v>
      </c>
      <c r="R155" s="10" t="s">
        <v>1397</v>
      </c>
      <c r="S155" s="10" t="s">
        <v>2059</v>
      </c>
      <c r="T155" s="10" t="s">
        <v>2060</v>
      </c>
      <c r="U155" s="10" t="s">
        <v>2061</v>
      </c>
      <c r="V155" s="10" t="s">
        <v>2062</v>
      </c>
      <c r="W155" s="10" t="s">
        <v>2063</v>
      </c>
      <c r="X155" s="10" t="s">
        <v>1797</v>
      </c>
      <c r="Y155" s="10" t="s">
        <v>125</v>
      </c>
      <c r="Z155" s="10" t="s">
        <v>126</v>
      </c>
      <c r="AA155" s="49">
        <v>604</v>
      </c>
      <c r="AB155" s="10" t="s">
        <v>127</v>
      </c>
      <c r="AC155" s="10" t="s">
        <v>1887</v>
      </c>
      <c r="AD155" s="49">
        <v>140</v>
      </c>
      <c r="AE155" s="49">
        <v>145</v>
      </c>
      <c r="AF155" s="49">
        <v>150</v>
      </c>
      <c r="AG155" s="49">
        <v>169</v>
      </c>
      <c r="AH155" s="10" t="s">
        <v>5767</v>
      </c>
      <c r="AI155" s="10" t="s">
        <v>5768</v>
      </c>
      <c r="AJ155" s="10"/>
      <c r="AK155" s="10" t="s">
        <v>5769</v>
      </c>
      <c r="AL155" s="10" t="s">
        <v>5769</v>
      </c>
      <c r="AM155" s="10" t="s">
        <v>5247</v>
      </c>
      <c r="AN155" s="10" t="s">
        <v>5770</v>
      </c>
      <c r="AO155" s="49">
        <v>0</v>
      </c>
      <c r="AP155" s="49">
        <v>750</v>
      </c>
      <c r="AQ155" s="49">
        <v>750</v>
      </c>
      <c r="AR155" s="49">
        <v>0</v>
      </c>
      <c r="AS155" s="49">
        <v>0</v>
      </c>
      <c r="AT155" s="49">
        <v>0</v>
      </c>
      <c r="AU155" s="49">
        <v>0</v>
      </c>
      <c r="AV155" s="49">
        <v>0</v>
      </c>
      <c r="AW155" s="50">
        <v>0</v>
      </c>
      <c r="AX155" s="49">
        <v>0</v>
      </c>
      <c r="AY155" s="49">
        <v>0</v>
      </c>
      <c r="AZ155" s="49">
        <v>0</v>
      </c>
      <c r="BA155" s="49">
        <v>750</v>
      </c>
      <c r="BB155" s="49">
        <v>0</v>
      </c>
      <c r="BC155" s="49">
        <v>910</v>
      </c>
      <c r="BD155" s="49">
        <v>910</v>
      </c>
      <c r="BE155" s="49">
        <v>0</v>
      </c>
      <c r="BF155" s="49">
        <v>0</v>
      </c>
      <c r="BG155" s="49">
        <v>0</v>
      </c>
      <c r="BH155" s="49">
        <v>0</v>
      </c>
      <c r="BI155" s="49">
        <v>0</v>
      </c>
      <c r="BJ155" s="50">
        <v>0</v>
      </c>
      <c r="BK155" s="49">
        <v>0</v>
      </c>
      <c r="BL155" s="49">
        <v>0</v>
      </c>
      <c r="BM155" s="49">
        <v>0</v>
      </c>
      <c r="BN155" s="49">
        <v>910</v>
      </c>
      <c r="BO155" s="49">
        <v>0</v>
      </c>
      <c r="BP155" s="49">
        <v>60</v>
      </c>
      <c r="BQ155" s="49">
        <v>60</v>
      </c>
      <c r="BR155" s="49">
        <v>0</v>
      </c>
      <c r="BS155" s="49">
        <v>0</v>
      </c>
      <c r="BT155" s="49">
        <v>0</v>
      </c>
      <c r="BU155" s="50">
        <v>0</v>
      </c>
      <c r="BV155" s="49">
        <v>0</v>
      </c>
      <c r="BW155" s="50">
        <v>0</v>
      </c>
      <c r="BX155" s="49">
        <v>2500</v>
      </c>
      <c r="BY155" s="49">
        <v>0</v>
      </c>
      <c r="BZ155" s="49">
        <v>0</v>
      </c>
      <c r="CA155" s="49">
        <v>2560</v>
      </c>
      <c r="CB155" s="49">
        <v>0</v>
      </c>
      <c r="CC155" s="49">
        <v>120</v>
      </c>
      <c r="CD155" s="49">
        <v>120</v>
      </c>
      <c r="CE155" s="49">
        <v>0</v>
      </c>
      <c r="CF155" s="49">
        <v>0</v>
      </c>
      <c r="CG155" s="49">
        <v>0</v>
      </c>
      <c r="CH155" s="50">
        <v>0</v>
      </c>
      <c r="CI155" s="49">
        <v>0</v>
      </c>
      <c r="CJ155" s="50">
        <v>0</v>
      </c>
      <c r="CK155" s="49">
        <v>2500</v>
      </c>
      <c r="CL155" s="49">
        <v>0</v>
      </c>
      <c r="CM155" s="49">
        <v>0</v>
      </c>
      <c r="CN155" s="49">
        <v>2620</v>
      </c>
      <c r="CO155" s="10" t="s">
        <v>2067</v>
      </c>
      <c r="CP155" s="51" t="s">
        <v>5771</v>
      </c>
    </row>
    <row r="156" spans="1:94" ht="70.349999999999994" customHeight="1" x14ac:dyDescent="0.25">
      <c r="A156" s="48" t="s">
        <v>2069</v>
      </c>
      <c r="B156" s="48" t="s">
        <v>2069</v>
      </c>
      <c r="C156" s="10" t="s">
        <v>113</v>
      </c>
      <c r="D156" s="10" t="s">
        <v>104</v>
      </c>
      <c r="E156" s="10" t="s">
        <v>2070</v>
      </c>
      <c r="F156" s="10" t="s">
        <v>682</v>
      </c>
      <c r="G156" s="10" t="s">
        <v>126</v>
      </c>
      <c r="H156" s="10" t="s">
        <v>108</v>
      </c>
      <c r="I156" s="10" t="s">
        <v>1877</v>
      </c>
      <c r="J156" s="10" t="s">
        <v>478</v>
      </c>
      <c r="K156" s="10" t="s">
        <v>2071</v>
      </c>
      <c r="L156" s="10" t="s">
        <v>1880</v>
      </c>
      <c r="M156" s="10" t="s">
        <v>775</v>
      </c>
      <c r="N156" s="10" t="s">
        <v>2072</v>
      </c>
      <c r="O156" s="10" t="s">
        <v>1882</v>
      </c>
      <c r="P156" s="10" t="s">
        <v>964</v>
      </c>
      <c r="Q156" s="10" t="s">
        <v>2073</v>
      </c>
      <c r="R156" s="10" t="s">
        <v>2074</v>
      </c>
      <c r="S156" s="10" t="s">
        <v>585</v>
      </c>
      <c r="T156" s="10" t="s">
        <v>2075</v>
      </c>
      <c r="U156" s="10" t="s">
        <v>1653</v>
      </c>
      <c r="V156" s="10" t="s">
        <v>2076</v>
      </c>
      <c r="W156" s="10" t="s">
        <v>2077</v>
      </c>
      <c r="X156" s="10" t="s">
        <v>530</v>
      </c>
      <c r="Y156" s="10" t="s">
        <v>125</v>
      </c>
      <c r="Z156" s="10" t="s">
        <v>126</v>
      </c>
      <c r="AA156" s="49">
        <v>9</v>
      </c>
      <c r="AB156" s="10" t="s">
        <v>127</v>
      </c>
      <c r="AC156" s="10" t="s">
        <v>1887</v>
      </c>
      <c r="AD156" s="49">
        <v>0</v>
      </c>
      <c r="AE156" s="49">
        <v>1</v>
      </c>
      <c r="AF156" s="49">
        <v>4</v>
      </c>
      <c r="AG156" s="49">
        <v>4</v>
      </c>
      <c r="AH156" s="10"/>
      <c r="AI156" s="10" t="s">
        <v>5772</v>
      </c>
      <c r="AJ156" s="10"/>
      <c r="AK156" s="10" t="s">
        <v>5773</v>
      </c>
      <c r="AL156" s="10" t="s">
        <v>5774</v>
      </c>
      <c r="AM156" s="10" t="s">
        <v>5205</v>
      </c>
      <c r="AN156" s="10"/>
      <c r="AO156" s="49">
        <v>0</v>
      </c>
      <c r="AP156" s="49">
        <v>50</v>
      </c>
      <c r="AQ156" s="49">
        <v>50</v>
      </c>
      <c r="AR156" s="49">
        <v>0</v>
      </c>
      <c r="AS156" s="49">
        <v>0</v>
      </c>
      <c r="AT156" s="49">
        <v>0</v>
      </c>
      <c r="AU156" s="49">
        <v>0</v>
      </c>
      <c r="AV156" s="49">
        <v>0</v>
      </c>
      <c r="AW156" s="50">
        <v>0</v>
      </c>
      <c r="AX156" s="49">
        <v>0</v>
      </c>
      <c r="AY156" s="49">
        <v>200</v>
      </c>
      <c r="AZ156" s="49">
        <v>200</v>
      </c>
      <c r="BA156" s="49">
        <v>250</v>
      </c>
      <c r="BB156" s="49">
        <v>0</v>
      </c>
      <c r="BC156" s="49">
        <v>195</v>
      </c>
      <c r="BD156" s="49">
        <v>195</v>
      </c>
      <c r="BE156" s="49">
        <v>0</v>
      </c>
      <c r="BF156" s="49">
        <v>0</v>
      </c>
      <c r="BG156" s="49">
        <v>0</v>
      </c>
      <c r="BH156" s="49">
        <v>0</v>
      </c>
      <c r="BI156" s="49">
        <v>0</v>
      </c>
      <c r="BJ156" s="50">
        <v>0</v>
      </c>
      <c r="BK156" s="49">
        <v>0</v>
      </c>
      <c r="BL156" s="49">
        <v>90</v>
      </c>
      <c r="BM156" s="49">
        <v>90</v>
      </c>
      <c r="BN156" s="49">
        <v>285</v>
      </c>
      <c r="BO156" s="49">
        <v>0</v>
      </c>
      <c r="BP156" s="49">
        <v>125</v>
      </c>
      <c r="BQ156" s="49">
        <v>125</v>
      </c>
      <c r="BR156" s="49">
        <v>0</v>
      </c>
      <c r="BS156" s="49">
        <v>0</v>
      </c>
      <c r="BT156" s="49">
        <v>0</v>
      </c>
      <c r="BU156" s="50">
        <v>0</v>
      </c>
      <c r="BV156" s="49">
        <v>0</v>
      </c>
      <c r="BW156" s="50">
        <v>0</v>
      </c>
      <c r="BX156" s="49">
        <v>0</v>
      </c>
      <c r="BY156" s="49">
        <v>240</v>
      </c>
      <c r="BZ156" s="49">
        <v>240</v>
      </c>
      <c r="CA156" s="49">
        <v>365</v>
      </c>
      <c r="CB156" s="49">
        <v>0</v>
      </c>
      <c r="CC156" s="49">
        <v>125</v>
      </c>
      <c r="CD156" s="49">
        <v>125</v>
      </c>
      <c r="CE156" s="49">
        <v>0</v>
      </c>
      <c r="CF156" s="49">
        <v>0</v>
      </c>
      <c r="CG156" s="49">
        <v>0</v>
      </c>
      <c r="CH156" s="50">
        <v>0</v>
      </c>
      <c r="CI156" s="49">
        <v>0</v>
      </c>
      <c r="CJ156" s="50">
        <v>0</v>
      </c>
      <c r="CK156" s="49">
        <v>0</v>
      </c>
      <c r="CL156" s="49">
        <v>240</v>
      </c>
      <c r="CM156" s="49">
        <v>240</v>
      </c>
      <c r="CN156" s="49">
        <v>365</v>
      </c>
      <c r="CO156" s="10"/>
      <c r="CP156" s="51" t="s">
        <v>5775</v>
      </c>
    </row>
    <row r="157" spans="1:94" ht="70.349999999999994" customHeight="1" x14ac:dyDescent="0.25">
      <c r="A157" s="48" t="s">
        <v>2083</v>
      </c>
      <c r="B157" s="48" t="s">
        <v>2083</v>
      </c>
      <c r="C157" s="10" t="s">
        <v>103</v>
      </c>
      <c r="D157" s="10" t="s">
        <v>104</v>
      </c>
      <c r="E157" s="10" t="s">
        <v>2084</v>
      </c>
      <c r="F157" s="10" t="s">
        <v>196</v>
      </c>
      <c r="G157" s="10" t="s">
        <v>126</v>
      </c>
      <c r="H157" s="10" t="s">
        <v>108</v>
      </c>
      <c r="I157" s="10" t="s">
        <v>1877</v>
      </c>
      <c r="J157" s="10" t="s">
        <v>2085</v>
      </c>
      <c r="K157" s="10" t="s">
        <v>2071</v>
      </c>
      <c r="L157" s="10" t="s">
        <v>1880</v>
      </c>
      <c r="M157" s="10" t="s">
        <v>775</v>
      </c>
      <c r="N157" s="10" t="s">
        <v>2072</v>
      </c>
      <c r="O157" s="10" t="s">
        <v>1882</v>
      </c>
      <c r="P157" s="10" t="s">
        <v>964</v>
      </c>
      <c r="Q157" s="10" t="s">
        <v>2073</v>
      </c>
      <c r="R157" s="10" t="s">
        <v>2074</v>
      </c>
      <c r="S157" s="10" t="s">
        <v>2086</v>
      </c>
      <c r="T157" s="10" t="s">
        <v>2087</v>
      </c>
      <c r="U157" s="10" t="s">
        <v>1858</v>
      </c>
      <c r="V157" s="10" t="s">
        <v>2088</v>
      </c>
      <c r="W157" s="10" t="s">
        <v>2089</v>
      </c>
      <c r="X157" s="10" t="s">
        <v>1861</v>
      </c>
      <c r="Y157" s="10" t="s">
        <v>125</v>
      </c>
      <c r="Z157" s="10" t="s">
        <v>126</v>
      </c>
      <c r="AA157" s="49">
        <v>200</v>
      </c>
      <c r="AB157" s="10" t="s">
        <v>127</v>
      </c>
      <c r="AC157" s="10" t="s">
        <v>1887</v>
      </c>
      <c r="AD157" s="49">
        <v>20</v>
      </c>
      <c r="AE157" s="49">
        <v>60</v>
      </c>
      <c r="AF157" s="49">
        <v>60</v>
      </c>
      <c r="AG157" s="49">
        <v>60</v>
      </c>
      <c r="AH157" s="10" t="s">
        <v>5776</v>
      </c>
      <c r="AI157" s="10" t="s">
        <v>5777</v>
      </c>
      <c r="AJ157" s="10"/>
      <c r="AK157" s="10" t="s">
        <v>5778</v>
      </c>
      <c r="AL157" s="10" t="s">
        <v>5778</v>
      </c>
      <c r="AM157" s="10" t="s">
        <v>5205</v>
      </c>
      <c r="AN157" s="10"/>
      <c r="AO157" s="49">
        <v>100</v>
      </c>
      <c r="AP157" s="49">
        <v>20</v>
      </c>
      <c r="AQ157" s="49">
        <v>120</v>
      </c>
      <c r="AR157" s="49">
        <v>0</v>
      </c>
      <c r="AS157" s="49">
        <v>0</v>
      </c>
      <c r="AT157" s="49">
        <v>0</v>
      </c>
      <c r="AU157" s="49">
        <v>0</v>
      </c>
      <c r="AV157" s="49">
        <v>0</v>
      </c>
      <c r="AW157" s="50">
        <v>0</v>
      </c>
      <c r="AX157" s="49">
        <v>0</v>
      </c>
      <c r="AY157" s="49">
        <v>0</v>
      </c>
      <c r="AZ157" s="49">
        <v>0</v>
      </c>
      <c r="BA157" s="49">
        <v>120</v>
      </c>
      <c r="BB157" s="49">
        <v>100</v>
      </c>
      <c r="BC157" s="49">
        <v>50</v>
      </c>
      <c r="BD157" s="49">
        <v>150</v>
      </c>
      <c r="BE157" s="49">
        <v>0</v>
      </c>
      <c r="BF157" s="49">
        <v>0</v>
      </c>
      <c r="BG157" s="49">
        <v>0</v>
      </c>
      <c r="BH157" s="49">
        <v>0</v>
      </c>
      <c r="BI157" s="49">
        <v>0</v>
      </c>
      <c r="BJ157" s="50">
        <v>0</v>
      </c>
      <c r="BK157" s="49">
        <v>0</v>
      </c>
      <c r="BL157" s="49">
        <v>0</v>
      </c>
      <c r="BM157" s="49">
        <v>0</v>
      </c>
      <c r="BN157" s="49">
        <v>150</v>
      </c>
      <c r="BO157" s="49">
        <v>0</v>
      </c>
      <c r="BP157" s="49">
        <v>50</v>
      </c>
      <c r="BQ157" s="49">
        <v>50</v>
      </c>
      <c r="BR157" s="49">
        <v>0</v>
      </c>
      <c r="BS157" s="49">
        <v>0</v>
      </c>
      <c r="BT157" s="49">
        <v>0</v>
      </c>
      <c r="BU157" s="50">
        <v>0</v>
      </c>
      <c r="BV157" s="49">
        <v>0</v>
      </c>
      <c r="BW157" s="50">
        <v>0</v>
      </c>
      <c r="BX157" s="49">
        <v>0</v>
      </c>
      <c r="BY157" s="49">
        <v>0</v>
      </c>
      <c r="BZ157" s="49">
        <v>0</v>
      </c>
      <c r="CA157" s="49">
        <v>50</v>
      </c>
      <c r="CB157" s="49">
        <v>0</v>
      </c>
      <c r="CC157" s="49">
        <v>50</v>
      </c>
      <c r="CD157" s="49">
        <v>50</v>
      </c>
      <c r="CE157" s="49">
        <v>0</v>
      </c>
      <c r="CF157" s="49">
        <v>0</v>
      </c>
      <c r="CG157" s="49">
        <v>0</v>
      </c>
      <c r="CH157" s="50">
        <v>0</v>
      </c>
      <c r="CI157" s="49">
        <v>0</v>
      </c>
      <c r="CJ157" s="50">
        <v>0</v>
      </c>
      <c r="CK157" s="49">
        <v>0</v>
      </c>
      <c r="CL157" s="49">
        <v>0</v>
      </c>
      <c r="CM157" s="49">
        <v>0</v>
      </c>
      <c r="CN157" s="49">
        <v>50</v>
      </c>
      <c r="CO157" s="10" t="s">
        <v>2095</v>
      </c>
      <c r="CP157" s="51" t="s">
        <v>2096</v>
      </c>
    </row>
    <row r="158" spans="1:94" ht="70.349999999999994" customHeight="1" x14ac:dyDescent="0.25">
      <c r="A158" s="48" t="s">
        <v>2097</v>
      </c>
      <c r="B158" s="48" t="s">
        <v>2097</v>
      </c>
      <c r="C158" s="10" t="s">
        <v>139</v>
      </c>
      <c r="D158" s="10" t="s">
        <v>104</v>
      </c>
      <c r="E158" s="10" t="s">
        <v>2098</v>
      </c>
      <c r="F158" s="10" t="s">
        <v>103</v>
      </c>
      <c r="G158" s="10" t="s">
        <v>126</v>
      </c>
      <c r="H158" s="10" t="s">
        <v>108</v>
      </c>
      <c r="I158" s="10" t="s">
        <v>2057</v>
      </c>
      <c r="J158" s="10" t="s">
        <v>179</v>
      </c>
      <c r="K158" s="10" t="s">
        <v>2099</v>
      </c>
      <c r="L158" s="10" t="s">
        <v>1880</v>
      </c>
      <c r="M158" s="10" t="s">
        <v>775</v>
      </c>
      <c r="N158" s="10" t="s">
        <v>2072</v>
      </c>
      <c r="O158" s="10" t="s">
        <v>1882</v>
      </c>
      <c r="P158" s="10" t="s">
        <v>964</v>
      </c>
      <c r="Q158" s="10" t="s">
        <v>2073</v>
      </c>
      <c r="R158" s="10" t="s">
        <v>2074</v>
      </c>
      <c r="S158" s="10" t="s">
        <v>2100</v>
      </c>
      <c r="T158" s="10" t="s">
        <v>2101</v>
      </c>
      <c r="U158" s="10" t="s">
        <v>1858</v>
      </c>
      <c r="V158" s="10" t="s">
        <v>2102</v>
      </c>
      <c r="W158" s="10" t="s">
        <v>2103</v>
      </c>
      <c r="X158" s="10" t="s">
        <v>1861</v>
      </c>
      <c r="Y158" s="10" t="s">
        <v>125</v>
      </c>
      <c r="Z158" s="10" t="s">
        <v>126</v>
      </c>
      <c r="AA158" s="49">
        <v>4</v>
      </c>
      <c r="AB158" s="10" t="s">
        <v>127</v>
      </c>
      <c r="AC158" s="10" t="s">
        <v>1887</v>
      </c>
      <c r="AD158" s="49">
        <v>0</v>
      </c>
      <c r="AE158" s="49">
        <v>0</v>
      </c>
      <c r="AF158" s="49">
        <v>2</v>
      </c>
      <c r="AG158" s="49">
        <v>2</v>
      </c>
      <c r="AH158" s="10"/>
      <c r="AI158" s="10"/>
      <c r="AJ158" s="10"/>
      <c r="AK158" s="10" t="s">
        <v>5779</v>
      </c>
      <c r="AL158" s="10" t="s">
        <v>5779</v>
      </c>
      <c r="AM158" s="10" t="s">
        <v>5205</v>
      </c>
      <c r="AN158" s="10"/>
      <c r="AO158" s="49">
        <v>0</v>
      </c>
      <c r="AP158" s="49">
        <v>12</v>
      </c>
      <c r="AQ158" s="49">
        <v>12</v>
      </c>
      <c r="AR158" s="49">
        <v>0</v>
      </c>
      <c r="AS158" s="49">
        <v>0</v>
      </c>
      <c r="AT158" s="49">
        <v>0</v>
      </c>
      <c r="AU158" s="49">
        <v>0</v>
      </c>
      <c r="AV158" s="49">
        <v>0</v>
      </c>
      <c r="AW158" s="50">
        <v>0</v>
      </c>
      <c r="AX158" s="49">
        <v>0</v>
      </c>
      <c r="AY158" s="49">
        <v>0</v>
      </c>
      <c r="AZ158" s="49">
        <v>0</v>
      </c>
      <c r="BA158" s="49">
        <v>12</v>
      </c>
      <c r="BB158" s="49">
        <v>0</v>
      </c>
      <c r="BC158" s="49">
        <v>30</v>
      </c>
      <c r="BD158" s="49">
        <v>30</v>
      </c>
      <c r="BE158" s="49">
        <v>0</v>
      </c>
      <c r="BF158" s="49">
        <v>0</v>
      </c>
      <c r="BG158" s="49">
        <v>0</v>
      </c>
      <c r="BH158" s="49">
        <v>0</v>
      </c>
      <c r="BI158" s="49">
        <v>0</v>
      </c>
      <c r="BJ158" s="50">
        <v>0</v>
      </c>
      <c r="BK158" s="49">
        <v>0</v>
      </c>
      <c r="BL158" s="49">
        <v>0</v>
      </c>
      <c r="BM158" s="49">
        <v>0</v>
      </c>
      <c r="BN158" s="49">
        <v>30</v>
      </c>
      <c r="BO158" s="49">
        <v>0</v>
      </c>
      <c r="BP158" s="49">
        <v>30</v>
      </c>
      <c r="BQ158" s="49">
        <v>30</v>
      </c>
      <c r="BR158" s="49">
        <v>0</v>
      </c>
      <c r="BS158" s="49">
        <v>0</v>
      </c>
      <c r="BT158" s="49">
        <v>0</v>
      </c>
      <c r="BU158" s="50">
        <v>0</v>
      </c>
      <c r="BV158" s="49">
        <v>0</v>
      </c>
      <c r="BW158" s="50">
        <v>0</v>
      </c>
      <c r="BX158" s="49">
        <v>0</v>
      </c>
      <c r="BY158" s="49">
        <v>0</v>
      </c>
      <c r="BZ158" s="49">
        <v>0</v>
      </c>
      <c r="CA158" s="49">
        <v>30</v>
      </c>
      <c r="CB158" s="49">
        <v>0</v>
      </c>
      <c r="CC158" s="49">
        <v>30</v>
      </c>
      <c r="CD158" s="49">
        <v>30</v>
      </c>
      <c r="CE158" s="49">
        <v>0</v>
      </c>
      <c r="CF158" s="49">
        <v>0</v>
      </c>
      <c r="CG158" s="49">
        <v>0</v>
      </c>
      <c r="CH158" s="50">
        <v>0</v>
      </c>
      <c r="CI158" s="49">
        <v>0</v>
      </c>
      <c r="CJ158" s="50">
        <v>0</v>
      </c>
      <c r="CK158" s="49">
        <v>0</v>
      </c>
      <c r="CL158" s="49">
        <v>0</v>
      </c>
      <c r="CM158" s="49">
        <v>0</v>
      </c>
      <c r="CN158" s="49">
        <v>30</v>
      </c>
      <c r="CO158" s="10" t="s">
        <v>2106</v>
      </c>
      <c r="CP158" s="51" t="s">
        <v>2104</v>
      </c>
    </row>
    <row r="159" spans="1:94" ht="70.349999999999994" customHeight="1" x14ac:dyDescent="0.25">
      <c r="A159" s="48" t="s">
        <v>2107</v>
      </c>
      <c r="B159" s="48" t="s">
        <v>2107</v>
      </c>
      <c r="C159" s="10" t="s">
        <v>179</v>
      </c>
      <c r="D159" s="10" t="s">
        <v>104</v>
      </c>
      <c r="E159" s="10" t="s">
        <v>1875</v>
      </c>
      <c r="F159" s="10" t="s">
        <v>1876</v>
      </c>
      <c r="G159" s="10" t="s">
        <v>126</v>
      </c>
      <c r="H159" s="10" t="s">
        <v>108</v>
      </c>
      <c r="I159" s="10" t="s">
        <v>1877</v>
      </c>
      <c r="J159" s="10" t="s">
        <v>1878</v>
      </c>
      <c r="K159" s="10" t="s">
        <v>1879</v>
      </c>
      <c r="L159" s="10" t="s">
        <v>1880</v>
      </c>
      <c r="M159" s="10" t="s">
        <v>775</v>
      </c>
      <c r="N159" s="10" t="s">
        <v>2072</v>
      </c>
      <c r="O159" s="10" t="s">
        <v>1882</v>
      </c>
      <c r="P159" s="10" t="s">
        <v>964</v>
      </c>
      <c r="Q159" s="10" t="s">
        <v>2073</v>
      </c>
      <c r="R159" s="10" t="s">
        <v>2074</v>
      </c>
      <c r="S159" s="10" t="s">
        <v>2108</v>
      </c>
      <c r="T159" s="10" t="s">
        <v>2109</v>
      </c>
      <c r="U159" s="10" t="s">
        <v>2110</v>
      </c>
      <c r="V159" s="10" t="s">
        <v>2111</v>
      </c>
      <c r="W159" s="10" t="s">
        <v>2112</v>
      </c>
      <c r="X159" s="10" t="s">
        <v>879</v>
      </c>
      <c r="Y159" s="10" t="s">
        <v>125</v>
      </c>
      <c r="Z159" s="10" t="s">
        <v>126</v>
      </c>
      <c r="AA159" s="49">
        <v>12</v>
      </c>
      <c r="AB159" s="10" t="s">
        <v>127</v>
      </c>
      <c r="AC159" s="10" t="s">
        <v>1887</v>
      </c>
      <c r="AD159" s="49">
        <v>0</v>
      </c>
      <c r="AE159" s="49">
        <v>4</v>
      </c>
      <c r="AF159" s="49">
        <v>4</v>
      </c>
      <c r="AG159" s="49">
        <v>4</v>
      </c>
      <c r="AH159" s="10"/>
      <c r="AI159" s="10" t="s">
        <v>5780</v>
      </c>
      <c r="AJ159" s="10" t="s">
        <v>5781</v>
      </c>
      <c r="AK159" s="10" t="s">
        <v>5782</v>
      </c>
      <c r="AL159" s="10" t="s">
        <v>5782</v>
      </c>
      <c r="AM159" s="10" t="s">
        <v>5205</v>
      </c>
      <c r="AN159" s="10"/>
      <c r="AO159" s="49">
        <v>0</v>
      </c>
      <c r="AP159" s="49">
        <v>0</v>
      </c>
      <c r="AQ159" s="49">
        <v>0</v>
      </c>
      <c r="AR159" s="49">
        <v>0</v>
      </c>
      <c r="AS159" s="49">
        <v>0</v>
      </c>
      <c r="AT159" s="49">
        <v>0</v>
      </c>
      <c r="AU159" s="49">
        <v>0</v>
      </c>
      <c r="AV159" s="49">
        <v>0</v>
      </c>
      <c r="AW159" s="50">
        <v>0</v>
      </c>
      <c r="AX159" s="49">
        <v>0</v>
      </c>
      <c r="AY159" s="49">
        <v>0</v>
      </c>
      <c r="AZ159" s="49">
        <v>0</v>
      </c>
      <c r="BA159" s="49">
        <v>0</v>
      </c>
      <c r="BB159" s="49">
        <v>0</v>
      </c>
      <c r="BC159" s="49">
        <v>5</v>
      </c>
      <c r="BD159" s="49">
        <v>5</v>
      </c>
      <c r="BE159" s="49">
        <v>0</v>
      </c>
      <c r="BF159" s="49">
        <v>0</v>
      </c>
      <c r="BG159" s="49">
        <v>0</v>
      </c>
      <c r="BH159" s="49">
        <v>0</v>
      </c>
      <c r="BI159" s="49">
        <v>0</v>
      </c>
      <c r="BJ159" s="50">
        <v>0</v>
      </c>
      <c r="BK159" s="49">
        <v>0</v>
      </c>
      <c r="BL159" s="49">
        <v>0</v>
      </c>
      <c r="BM159" s="49">
        <v>0</v>
      </c>
      <c r="BN159" s="49">
        <v>5</v>
      </c>
      <c r="BO159" s="49">
        <v>0</v>
      </c>
      <c r="BP159" s="49">
        <v>0</v>
      </c>
      <c r="BQ159" s="49">
        <v>0</v>
      </c>
      <c r="BR159" s="49">
        <v>0</v>
      </c>
      <c r="BS159" s="49">
        <v>0</v>
      </c>
      <c r="BT159" s="49">
        <v>0</v>
      </c>
      <c r="BU159" s="50">
        <v>0</v>
      </c>
      <c r="BV159" s="49">
        <v>0</v>
      </c>
      <c r="BW159" s="50">
        <v>0</v>
      </c>
      <c r="BX159" s="49">
        <v>0</v>
      </c>
      <c r="BY159" s="49">
        <v>0</v>
      </c>
      <c r="BZ159" s="49">
        <v>0</v>
      </c>
      <c r="CA159" s="49">
        <v>0</v>
      </c>
      <c r="CB159" s="49">
        <v>0</v>
      </c>
      <c r="CC159" s="49">
        <v>5</v>
      </c>
      <c r="CD159" s="49">
        <v>5</v>
      </c>
      <c r="CE159" s="49">
        <v>0</v>
      </c>
      <c r="CF159" s="49">
        <v>0</v>
      </c>
      <c r="CG159" s="49">
        <v>0</v>
      </c>
      <c r="CH159" s="50">
        <v>0</v>
      </c>
      <c r="CI159" s="49">
        <v>0</v>
      </c>
      <c r="CJ159" s="50">
        <v>0</v>
      </c>
      <c r="CK159" s="49">
        <v>0</v>
      </c>
      <c r="CL159" s="49">
        <v>0</v>
      </c>
      <c r="CM159" s="49">
        <v>0</v>
      </c>
      <c r="CN159" s="49">
        <v>5</v>
      </c>
      <c r="CO159" s="10"/>
      <c r="CP159" s="51" t="s">
        <v>2117</v>
      </c>
    </row>
    <row r="160" spans="1:94" ht="70.349999999999994" customHeight="1" x14ac:dyDescent="0.25">
      <c r="A160" s="48" t="s">
        <v>2118</v>
      </c>
      <c r="B160" s="48" t="s">
        <v>2118</v>
      </c>
      <c r="C160" s="10" t="s">
        <v>254</v>
      </c>
      <c r="D160" s="10" t="s">
        <v>104</v>
      </c>
      <c r="E160" s="10" t="s">
        <v>1875</v>
      </c>
      <c r="F160" s="10" t="s">
        <v>1876</v>
      </c>
      <c r="G160" s="10" t="s">
        <v>126</v>
      </c>
      <c r="H160" s="10" t="s">
        <v>108</v>
      </c>
      <c r="I160" s="10" t="s">
        <v>1877</v>
      </c>
      <c r="J160" s="10" t="s">
        <v>1878</v>
      </c>
      <c r="K160" s="10" t="s">
        <v>1879</v>
      </c>
      <c r="L160" s="10" t="s">
        <v>1880</v>
      </c>
      <c r="M160" s="10" t="s">
        <v>775</v>
      </c>
      <c r="N160" s="10" t="s">
        <v>2072</v>
      </c>
      <c r="O160" s="10" t="s">
        <v>1882</v>
      </c>
      <c r="P160" s="10" t="s">
        <v>964</v>
      </c>
      <c r="Q160" s="10" t="s">
        <v>2073</v>
      </c>
      <c r="R160" s="10" t="s">
        <v>2074</v>
      </c>
      <c r="S160" s="10" t="s">
        <v>2119</v>
      </c>
      <c r="T160" s="10" t="s">
        <v>2120</v>
      </c>
      <c r="U160" s="10" t="s">
        <v>2121</v>
      </c>
      <c r="V160" s="10" t="s">
        <v>2122</v>
      </c>
      <c r="W160" s="10" t="s">
        <v>2123</v>
      </c>
      <c r="X160" s="10" t="s">
        <v>879</v>
      </c>
      <c r="Y160" s="10" t="s">
        <v>125</v>
      </c>
      <c r="Z160" s="10" t="s">
        <v>126</v>
      </c>
      <c r="AA160" s="49">
        <v>4</v>
      </c>
      <c r="AB160" s="10" t="s">
        <v>127</v>
      </c>
      <c r="AC160" s="10" t="s">
        <v>1887</v>
      </c>
      <c r="AD160" s="49">
        <v>0</v>
      </c>
      <c r="AE160" s="49">
        <v>0</v>
      </c>
      <c r="AF160" s="49">
        <v>2</v>
      </c>
      <c r="AG160" s="49">
        <v>2</v>
      </c>
      <c r="AH160" s="10"/>
      <c r="AI160" s="10"/>
      <c r="AJ160" s="10"/>
      <c r="AK160" s="10" t="s">
        <v>5783</v>
      </c>
      <c r="AL160" s="10" t="s">
        <v>5784</v>
      </c>
      <c r="AM160" s="10" t="s">
        <v>5205</v>
      </c>
      <c r="AN160" s="10"/>
      <c r="AO160" s="49">
        <v>0</v>
      </c>
      <c r="AP160" s="49">
        <v>0</v>
      </c>
      <c r="AQ160" s="49">
        <v>0</v>
      </c>
      <c r="AR160" s="49">
        <v>0</v>
      </c>
      <c r="AS160" s="49">
        <v>0</v>
      </c>
      <c r="AT160" s="49">
        <v>0</v>
      </c>
      <c r="AU160" s="49">
        <v>0</v>
      </c>
      <c r="AV160" s="49">
        <v>0</v>
      </c>
      <c r="AW160" s="50">
        <v>0</v>
      </c>
      <c r="AX160" s="49">
        <v>0</v>
      </c>
      <c r="AY160" s="49">
        <v>0</v>
      </c>
      <c r="AZ160" s="49">
        <v>0</v>
      </c>
      <c r="BA160" s="49">
        <v>0</v>
      </c>
      <c r="BB160" s="49">
        <v>0</v>
      </c>
      <c r="BC160" s="49">
        <v>60</v>
      </c>
      <c r="BD160" s="49">
        <v>60</v>
      </c>
      <c r="BE160" s="49">
        <v>0</v>
      </c>
      <c r="BF160" s="49">
        <v>0</v>
      </c>
      <c r="BG160" s="49">
        <v>0</v>
      </c>
      <c r="BH160" s="49">
        <v>0</v>
      </c>
      <c r="BI160" s="49">
        <v>0</v>
      </c>
      <c r="BJ160" s="50">
        <v>0</v>
      </c>
      <c r="BK160" s="49">
        <v>0</v>
      </c>
      <c r="BL160" s="49">
        <v>0</v>
      </c>
      <c r="BM160" s="49">
        <v>0</v>
      </c>
      <c r="BN160" s="49">
        <v>60</v>
      </c>
      <c r="BO160" s="49">
        <v>0</v>
      </c>
      <c r="BP160" s="49">
        <v>60</v>
      </c>
      <c r="BQ160" s="49">
        <v>60</v>
      </c>
      <c r="BR160" s="49">
        <v>0</v>
      </c>
      <c r="BS160" s="49">
        <v>0</v>
      </c>
      <c r="BT160" s="49">
        <v>0</v>
      </c>
      <c r="BU160" s="50">
        <v>0</v>
      </c>
      <c r="BV160" s="49">
        <v>0</v>
      </c>
      <c r="BW160" s="50">
        <v>0</v>
      </c>
      <c r="BX160" s="49">
        <v>0</v>
      </c>
      <c r="BY160" s="49">
        <v>0</v>
      </c>
      <c r="BZ160" s="49">
        <v>0</v>
      </c>
      <c r="CA160" s="49">
        <v>60</v>
      </c>
      <c r="CB160" s="49">
        <v>0</v>
      </c>
      <c r="CC160" s="49">
        <v>0</v>
      </c>
      <c r="CD160" s="49">
        <v>0</v>
      </c>
      <c r="CE160" s="49">
        <v>0</v>
      </c>
      <c r="CF160" s="49">
        <v>0</v>
      </c>
      <c r="CG160" s="49">
        <v>0</v>
      </c>
      <c r="CH160" s="50">
        <v>0</v>
      </c>
      <c r="CI160" s="49">
        <v>0</v>
      </c>
      <c r="CJ160" s="50">
        <v>0</v>
      </c>
      <c r="CK160" s="49">
        <v>0</v>
      </c>
      <c r="CL160" s="49">
        <v>0</v>
      </c>
      <c r="CM160" s="49">
        <v>0</v>
      </c>
      <c r="CN160" s="49">
        <v>0</v>
      </c>
      <c r="CO160" s="10"/>
      <c r="CP160" s="51" t="s">
        <v>2126</v>
      </c>
    </row>
    <row r="161" spans="1:94" ht="70.349999999999994" customHeight="1" x14ac:dyDescent="0.25">
      <c r="A161" s="48" t="s">
        <v>2127</v>
      </c>
      <c r="B161" s="48" t="s">
        <v>2127</v>
      </c>
      <c r="C161" s="10" t="s">
        <v>374</v>
      </c>
      <c r="D161" s="10" t="s">
        <v>104</v>
      </c>
      <c r="E161" s="10" t="s">
        <v>1875</v>
      </c>
      <c r="F161" s="10" t="s">
        <v>1876</v>
      </c>
      <c r="G161" s="10" t="s">
        <v>126</v>
      </c>
      <c r="H161" s="10" t="s">
        <v>108</v>
      </c>
      <c r="I161" s="10" t="s">
        <v>1877</v>
      </c>
      <c r="J161" s="10" t="s">
        <v>1878</v>
      </c>
      <c r="K161" s="10" t="s">
        <v>1879</v>
      </c>
      <c r="L161" s="10" t="s">
        <v>1880</v>
      </c>
      <c r="M161" s="10" t="s">
        <v>775</v>
      </c>
      <c r="N161" s="10" t="s">
        <v>2072</v>
      </c>
      <c r="O161" s="10" t="s">
        <v>1882</v>
      </c>
      <c r="P161" s="10" t="s">
        <v>964</v>
      </c>
      <c r="Q161" s="10" t="s">
        <v>2073</v>
      </c>
      <c r="R161" s="10" t="s">
        <v>2074</v>
      </c>
      <c r="S161" s="10" t="s">
        <v>2128</v>
      </c>
      <c r="T161" s="10" t="s">
        <v>2129</v>
      </c>
      <c r="U161" s="10" t="s">
        <v>2130</v>
      </c>
      <c r="V161" s="10" t="s">
        <v>2131</v>
      </c>
      <c r="W161" s="10" t="s">
        <v>2132</v>
      </c>
      <c r="X161" s="10" t="s">
        <v>2133</v>
      </c>
      <c r="Y161" s="10" t="s">
        <v>125</v>
      </c>
      <c r="Z161" s="10" t="s">
        <v>126</v>
      </c>
      <c r="AA161" s="49">
        <v>4</v>
      </c>
      <c r="AB161" s="10" t="s">
        <v>127</v>
      </c>
      <c r="AC161" s="10" t="s">
        <v>1887</v>
      </c>
      <c r="AD161" s="49">
        <v>0</v>
      </c>
      <c r="AE161" s="49">
        <v>0</v>
      </c>
      <c r="AF161" s="49">
        <v>2</v>
      </c>
      <c r="AG161" s="49">
        <v>2</v>
      </c>
      <c r="AH161" s="10"/>
      <c r="AI161" s="10"/>
      <c r="AJ161" s="10"/>
      <c r="AK161" s="10" t="s">
        <v>5785</v>
      </c>
      <c r="AL161" s="10" t="s">
        <v>5785</v>
      </c>
      <c r="AM161" s="10" t="s">
        <v>5205</v>
      </c>
      <c r="AN161" s="10"/>
      <c r="AO161" s="49">
        <v>0</v>
      </c>
      <c r="AP161" s="49">
        <v>0</v>
      </c>
      <c r="AQ161" s="49">
        <v>0</v>
      </c>
      <c r="AR161" s="49">
        <v>0</v>
      </c>
      <c r="AS161" s="49">
        <v>0</v>
      </c>
      <c r="AT161" s="49">
        <v>0</v>
      </c>
      <c r="AU161" s="49">
        <v>0</v>
      </c>
      <c r="AV161" s="49">
        <v>0</v>
      </c>
      <c r="AW161" s="50">
        <v>0</v>
      </c>
      <c r="AX161" s="49">
        <v>0</v>
      </c>
      <c r="AY161" s="49">
        <v>0</v>
      </c>
      <c r="AZ161" s="49">
        <v>0</v>
      </c>
      <c r="BA161" s="49">
        <v>0</v>
      </c>
      <c r="BB161" s="49">
        <v>0</v>
      </c>
      <c r="BC161" s="49">
        <v>50</v>
      </c>
      <c r="BD161" s="49">
        <v>50</v>
      </c>
      <c r="BE161" s="49">
        <v>0</v>
      </c>
      <c r="BF161" s="49">
        <v>0</v>
      </c>
      <c r="BG161" s="49">
        <v>0</v>
      </c>
      <c r="BH161" s="49">
        <v>0</v>
      </c>
      <c r="BI161" s="49">
        <v>0</v>
      </c>
      <c r="BJ161" s="50">
        <v>0</v>
      </c>
      <c r="BK161" s="49">
        <v>0</v>
      </c>
      <c r="BL161" s="49">
        <v>0</v>
      </c>
      <c r="BM161" s="49">
        <v>0</v>
      </c>
      <c r="BN161" s="49">
        <v>50</v>
      </c>
      <c r="BO161" s="49">
        <v>0</v>
      </c>
      <c r="BP161" s="49">
        <v>30</v>
      </c>
      <c r="BQ161" s="49">
        <v>30</v>
      </c>
      <c r="BR161" s="49">
        <v>0</v>
      </c>
      <c r="BS161" s="49">
        <v>0</v>
      </c>
      <c r="BT161" s="49">
        <v>0</v>
      </c>
      <c r="BU161" s="50">
        <v>0</v>
      </c>
      <c r="BV161" s="49">
        <v>0</v>
      </c>
      <c r="BW161" s="50">
        <v>0</v>
      </c>
      <c r="BX161" s="49">
        <v>0</v>
      </c>
      <c r="BY161" s="49">
        <v>0</v>
      </c>
      <c r="BZ161" s="49">
        <v>0</v>
      </c>
      <c r="CA161" s="49">
        <v>30</v>
      </c>
      <c r="CB161" s="49">
        <v>0</v>
      </c>
      <c r="CC161" s="49">
        <v>30</v>
      </c>
      <c r="CD161" s="49">
        <v>30</v>
      </c>
      <c r="CE161" s="49">
        <v>0</v>
      </c>
      <c r="CF161" s="49">
        <v>0</v>
      </c>
      <c r="CG161" s="49">
        <v>0</v>
      </c>
      <c r="CH161" s="50">
        <v>0</v>
      </c>
      <c r="CI161" s="49">
        <v>0</v>
      </c>
      <c r="CJ161" s="50">
        <v>0</v>
      </c>
      <c r="CK161" s="49">
        <v>0</v>
      </c>
      <c r="CL161" s="49">
        <v>0</v>
      </c>
      <c r="CM161" s="49">
        <v>0</v>
      </c>
      <c r="CN161" s="49">
        <v>30</v>
      </c>
      <c r="CO161" s="10"/>
      <c r="CP161" s="51" t="s">
        <v>2117</v>
      </c>
    </row>
    <row r="162" spans="1:94" ht="70.349999999999994" customHeight="1" x14ac:dyDescent="0.25">
      <c r="A162" s="48" t="s">
        <v>2135</v>
      </c>
      <c r="B162" s="48" t="s">
        <v>2135</v>
      </c>
      <c r="C162" s="10" t="s">
        <v>444</v>
      </c>
      <c r="D162" s="10" t="s">
        <v>104</v>
      </c>
      <c r="E162" s="10" t="s">
        <v>2136</v>
      </c>
      <c r="F162" s="10" t="s">
        <v>196</v>
      </c>
      <c r="G162" s="10" t="s">
        <v>126</v>
      </c>
      <c r="H162" s="10" t="s">
        <v>108</v>
      </c>
      <c r="I162" s="10" t="s">
        <v>1877</v>
      </c>
      <c r="J162" s="10" t="s">
        <v>179</v>
      </c>
      <c r="K162" s="10" t="s">
        <v>2071</v>
      </c>
      <c r="L162" s="10" t="s">
        <v>1880</v>
      </c>
      <c r="M162" s="10" t="s">
        <v>775</v>
      </c>
      <c r="N162" s="10" t="s">
        <v>2072</v>
      </c>
      <c r="O162" s="10" t="s">
        <v>1882</v>
      </c>
      <c r="P162" s="10" t="s">
        <v>964</v>
      </c>
      <c r="Q162" s="10" t="s">
        <v>2073</v>
      </c>
      <c r="R162" s="10" t="s">
        <v>2074</v>
      </c>
      <c r="S162" s="10" t="s">
        <v>2137</v>
      </c>
      <c r="T162" s="10" t="s">
        <v>2138</v>
      </c>
      <c r="U162" s="10" t="s">
        <v>2139</v>
      </c>
      <c r="V162" s="10" t="s">
        <v>2140</v>
      </c>
      <c r="W162" s="10" t="s">
        <v>2141</v>
      </c>
      <c r="X162" s="10" t="s">
        <v>2142</v>
      </c>
      <c r="Y162" s="10" t="s">
        <v>125</v>
      </c>
      <c r="Z162" s="10" t="s">
        <v>126</v>
      </c>
      <c r="AA162" s="49">
        <v>4</v>
      </c>
      <c r="AB162" s="10" t="s">
        <v>127</v>
      </c>
      <c r="AC162" s="10" t="s">
        <v>1887</v>
      </c>
      <c r="AD162" s="49">
        <v>0</v>
      </c>
      <c r="AE162" s="49">
        <v>0</v>
      </c>
      <c r="AF162" s="49">
        <v>2</v>
      </c>
      <c r="AG162" s="49">
        <v>2</v>
      </c>
      <c r="AH162" s="10"/>
      <c r="AI162" s="10"/>
      <c r="AJ162" s="10"/>
      <c r="AK162" s="10" t="s">
        <v>5786</v>
      </c>
      <c r="AL162" s="10" t="s">
        <v>5786</v>
      </c>
      <c r="AM162" s="10" t="s">
        <v>5205</v>
      </c>
      <c r="AN162" s="10"/>
      <c r="AO162" s="49">
        <v>0</v>
      </c>
      <c r="AP162" s="49">
        <v>0</v>
      </c>
      <c r="AQ162" s="49">
        <v>0</v>
      </c>
      <c r="AR162" s="49">
        <v>0</v>
      </c>
      <c r="AS162" s="49">
        <v>0</v>
      </c>
      <c r="AT162" s="49">
        <v>0</v>
      </c>
      <c r="AU162" s="49">
        <v>0</v>
      </c>
      <c r="AV162" s="49">
        <v>0</v>
      </c>
      <c r="AW162" s="50">
        <v>0</v>
      </c>
      <c r="AX162" s="49">
        <v>0</v>
      </c>
      <c r="AY162" s="49">
        <v>0</v>
      </c>
      <c r="AZ162" s="49">
        <v>0</v>
      </c>
      <c r="BA162" s="49">
        <v>0</v>
      </c>
      <c r="BB162" s="49">
        <v>0</v>
      </c>
      <c r="BC162" s="49">
        <v>70</v>
      </c>
      <c r="BD162" s="49">
        <v>70</v>
      </c>
      <c r="BE162" s="49">
        <v>0</v>
      </c>
      <c r="BF162" s="49">
        <v>0</v>
      </c>
      <c r="BG162" s="49">
        <v>0</v>
      </c>
      <c r="BH162" s="49">
        <v>0</v>
      </c>
      <c r="BI162" s="49">
        <v>0</v>
      </c>
      <c r="BJ162" s="50">
        <v>0</v>
      </c>
      <c r="BK162" s="49">
        <v>0</v>
      </c>
      <c r="BL162" s="49">
        <v>0</v>
      </c>
      <c r="BM162" s="49">
        <v>0</v>
      </c>
      <c r="BN162" s="49">
        <v>70</v>
      </c>
      <c r="BO162" s="49">
        <v>0</v>
      </c>
      <c r="BP162" s="49">
        <v>0</v>
      </c>
      <c r="BQ162" s="49">
        <v>0</v>
      </c>
      <c r="BR162" s="49">
        <v>0</v>
      </c>
      <c r="BS162" s="49">
        <v>0</v>
      </c>
      <c r="BT162" s="49">
        <v>0</v>
      </c>
      <c r="BU162" s="50">
        <v>0</v>
      </c>
      <c r="BV162" s="49">
        <v>0</v>
      </c>
      <c r="BW162" s="50">
        <v>0</v>
      </c>
      <c r="BX162" s="49">
        <v>0</v>
      </c>
      <c r="BY162" s="49">
        <v>0</v>
      </c>
      <c r="BZ162" s="49">
        <v>0</v>
      </c>
      <c r="CA162" s="49">
        <v>0</v>
      </c>
      <c r="CB162" s="49">
        <v>0</v>
      </c>
      <c r="CC162" s="49">
        <v>0</v>
      </c>
      <c r="CD162" s="49">
        <v>0</v>
      </c>
      <c r="CE162" s="49">
        <v>0</v>
      </c>
      <c r="CF162" s="49">
        <v>0</v>
      </c>
      <c r="CG162" s="49">
        <v>0</v>
      </c>
      <c r="CH162" s="50">
        <v>0</v>
      </c>
      <c r="CI162" s="49">
        <v>0</v>
      </c>
      <c r="CJ162" s="50">
        <v>0</v>
      </c>
      <c r="CK162" s="49">
        <v>0</v>
      </c>
      <c r="CL162" s="49">
        <v>0</v>
      </c>
      <c r="CM162" s="49">
        <v>0</v>
      </c>
      <c r="CN162" s="49">
        <v>0</v>
      </c>
      <c r="CO162" s="10"/>
      <c r="CP162" s="51" t="s">
        <v>5787</v>
      </c>
    </row>
    <row r="163" spans="1:94" ht="70.349999999999994" customHeight="1" x14ac:dyDescent="0.25">
      <c r="A163" s="48" t="s">
        <v>2146</v>
      </c>
      <c r="B163" s="48" t="s">
        <v>2146</v>
      </c>
      <c r="C163" s="10" t="s">
        <v>463</v>
      </c>
      <c r="D163" s="10" t="s">
        <v>104</v>
      </c>
      <c r="E163" s="10" t="s">
        <v>1875</v>
      </c>
      <c r="F163" s="10" t="s">
        <v>1876</v>
      </c>
      <c r="G163" s="10" t="s">
        <v>126</v>
      </c>
      <c r="H163" s="10" t="s">
        <v>108</v>
      </c>
      <c r="I163" s="10" t="s">
        <v>1877</v>
      </c>
      <c r="J163" s="10" t="s">
        <v>1878</v>
      </c>
      <c r="K163" s="10" t="s">
        <v>1879</v>
      </c>
      <c r="L163" s="10" t="s">
        <v>1880</v>
      </c>
      <c r="M163" s="10" t="s">
        <v>775</v>
      </c>
      <c r="N163" s="10" t="s">
        <v>2072</v>
      </c>
      <c r="O163" s="10" t="s">
        <v>1882</v>
      </c>
      <c r="P163" s="10" t="s">
        <v>964</v>
      </c>
      <c r="Q163" s="10" t="s">
        <v>2073</v>
      </c>
      <c r="R163" s="10" t="s">
        <v>2074</v>
      </c>
      <c r="S163" s="10" t="s">
        <v>2147</v>
      </c>
      <c r="T163" s="10" t="s">
        <v>2148</v>
      </c>
      <c r="U163" s="10" t="s">
        <v>2149</v>
      </c>
      <c r="V163" s="10" t="s">
        <v>2150</v>
      </c>
      <c r="W163" s="10" t="s">
        <v>2151</v>
      </c>
      <c r="X163" s="10" t="s">
        <v>2152</v>
      </c>
      <c r="Y163" s="10" t="s">
        <v>125</v>
      </c>
      <c r="Z163" s="10" t="s">
        <v>126</v>
      </c>
      <c r="AA163" s="49">
        <v>10</v>
      </c>
      <c r="AB163" s="10" t="s">
        <v>127</v>
      </c>
      <c r="AC163" s="10" t="s">
        <v>1887</v>
      </c>
      <c r="AD163" s="49">
        <v>2</v>
      </c>
      <c r="AE163" s="49">
        <v>0</v>
      </c>
      <c r="AF163" s="49">
        <v>4</v>
      </c>
      <c r="AG163" s="49">
        <v>4</v>
      </c>
      <c r="AH163" s="10" t="s">
        <v>5788</v>
      </c>
      <c r="AI163" s="10" t="s">
        <v>5789</v>
      </c>
      <c r="AJ163" s="10" t="s">
        <v>5790</v>
      </c>
      <c r="AK163" s="10" t="s">
        <v>5791</v>
      </c>
      <c r="AL163" s="10" t="s">
        <v>5791</v>
      </c>
      <c r="AM163" s="10" t="s">
        <v>5205</v>
      </c>
      <c r="AN163" s="10"/>
      <c r="AO163" s="49">
        <v>0</v>
      </c>
      <c r="AP163" s="49">
        <v>15</v>
      </c>
      <c r="AQ163" s="49">
        <v>15</v>
      </c>
      <c r="AR163" s="49">
        <v>0</v>
      </c>
      <c r="AS163" s="49">
        <v>0</v>
      </c>
      <c r="AT163" s="49">
        <v>0</v>
      </c>
      <c r="AU163" s="49">
        <v>0</v>
      </c>
      <c r="AV163" s="49">
        <v>0</v>
      </c>
      <c r="AW163" s="50">
        <v>0</v>
      </c>
      <c r="AX163" s="49">
        <v>0</v>
      </c>
      <c r="AY163" s="49">
        <v>0</v>
      </c>
      <c r="AZ163" s="49">
        <v>0</v>
      </c>
      <c r="BA163" s="49">
        <v>15</v>
      </c>
      <c r="BB163" s="49">
        <v>0</v>
      </c>
      <c r="BC163" s="49">
        <v>50</v>
      </c>
      <c r="BD163" s="49">
        <v>50</v>
      </c>
      <c r="BE163" s="49">
        <v>0</v>
      </c>
      <c r="BF163" s="49">
        <v>0</v>
      </c>
      <c r="BG163" s="49">
        <v>0</v>
      </c>
      <c r="BH163" s="49">
        <v>0</v>
      </c>
      <c r="BI163" s="49">
        <v>0</v>
      </c>
      <c r="BJ163" s="50">
        <v>0</v>
      </c>
      <c r="BK163" s="49">
        <v>0</v>
      </c>
      <c r="BL163" s="49">
        <v>0</v>
      </c>
      <c r="BM163" s="49">
        <v>0</v>
      </c>
      <c r="BN163" s="49">
        <v>50</v>
      </c>
      <c r="BO163" s="49">
        <v>0</v>
      </c>
      <c r="BP163" s="49">
        <v>50</v>
      </c>
      <c r="BQ163" s="49">
        <v>50</v>
      </c>
      <c r="BR163" s="49">
        <v>0</v>
      </c>
      <c r="BS163" s="49">
        <v>0</v>
      </c>
      <c r="BT163" s="49">
        <v>0</v>
      </c>
      <c r="BU163" s="50">
        <v>0</v>
      </c>
      <c r="BV163" s="49">
        <v>0</v>
      </c>
      <c r="BW163" s="50">
        <v>0</v>
      </c>
      <c r="BX163" s="49">
        <v>0</v>
      </c>
      <c r="BY163" s="49">
        <v>0</v>
      </c>
      <c r="BZ163" s="49">
        <v>0</v>
      </c>
      <c r="CA163" s="49">
        <v>50</v>
      </c>
      <c r="CB163" s="49">
        <v>0</v>
      </c>
      <c r="CC163" s="49">
        <v>50</v>
      </c>
      <c r="CD163" s="49">
        <v>50</v>
      </c>
      <c r="CE163" s="49">
        <v>0</v>
      </c>
      <c r="CF163" s="49">
        <v>0</v>
      </c>
      <c r="CG163" s="49">
        <v>0</v>
      </c>
      <c r="CH163" s="50">
        <v>0</v>
      </c>
      <c r="CI163" s="49">
        <v>0</v>
      </c>
      <c r="CJ163" s="50">
        <v>0</v>
      </c>
      <c r="CK163" s="49">
        <v>0</v>
      </c>
      <c r="CL163" s="49">
        <v>0</v>
      </c>
      <c r="CM163" s="49">
        <v>0</v>
      </c>
      <c r="CN163" s="49">
        <v>50</v>
      </c>
      <c r="CO163" s="10" t="s">
        <v>2158</v>
      </c>
      <c r="CP163" s="51" t="s">
        <v>2159</v>
      </c>
    </row>
    <row r="164" spans="1:94" ht="70.349999999999994" customHeight="1" x14ac:dyDescent="0.25">
      <c r="A164" s="48" t="s">
        <v>2160</v>
      </c>
      <c r="B164" s="48" t="s">
        <v>2160</v>
      </c>
      <c r="C164" s="10" t="s">
        <v>113</v>
      </c>
      <c r="D164" s="10" t="s">
        <v>104</v>
      </c>
      <c r="E164" s="10" t="s">
        <v>1875</v>
      </c>
      <c r="F164" s="10" t="s">
        <v>1876</v>
      </c>
      <c r="G164" s="10" t="s">
        <v>126</v>
      </c>
      <c r="H164" s="10" t="s">
        <v>108</v>
      </c>
      <c r="I164" s="10" t="s">
        <v>1877</v>
      </c>
      <c r="J164" s="10" t="s">
        <v>1878</v>
      </c>
      <c r="K164" s="10" t="s">
        <v>1879</v>
      </c>
      <c r="L164" s="10" t="s">
        <v>1880</v>
      </c>
      <c r="M164" s="10" t="s">
        <v>775</v>
      </c>
      <c r="N164" s="10" t="s">
        <v>2072</v>
      </c>
      <c r="O164" s="10" t="s">
        <v>2161</v>
      </c>
      <c r="P164" s="10" t="s">
        <v>989</v>
      </c>
      <c r="Q164" s="10" t="s">
        <v>2162</v>
      </c>
      <c r="R164" s="10" t="s">
        <v>2163</v>
      </c>
      <c r="S164" s="10" t="s">
        <v>2164</v>
      </c>
      <c r="T164" s="10" t="s">
        <v>2165</v>
      </c>
      <c r="U164" s="10" t="s">
        <v>1914</v>
      </c>
      <c r="V164" s="10" t="s">
        <v>2166</v>
      </c>
      <c r="W164" s="10" t="s">
        <v>2167</v>
      </c>
      <c r="X164" s="10" t="s">
        <v>149</v>
      </c>
      <c r="Y164" s="10" t="s">
        <v>125</v>
      </c>
      <c r="Z164" s="10" t="s">
        <v>126</v>
      </c>
      <c r="AA164" s="49">
        <v>248</v>
      </c>
      <c r="AB164" s="10" t="s">
        <v>127</v>
      </c>
      <c r="AC164" s="10" t="s">
        <v>1887</v>
      </c>
      <c r="AD164" s="49">
        <v>248</v>
      </c>
      <c r="AE164" s="49">
        <v>0</v>
      </c>
      <c r="AF164" s="49">
        <v>0</v>
      </c>
      <c r="AG164" s="49">
        <v>0</v>
      </c>
      <c r="AH164" s="10" t="s">
        <v>5792</v>
      </c>
      <c r="AI164" s="10"/>
      <c r="AJ164" s="10"/>
      <c r="AK164" s="10"/>
      <c r="AL164" s="10"/>
      <c r="AM164" s="10" t="s">
        <v>5426</v>
      </c>
      <c r="AN164" s="10"/>
      <c r="AO164" s="49">
        <v>0</v>
      </c>
      <c r="AP164" s="49">
        <v>0</v>
      </c>
      <c r="AQ164" s="49">
        <v>0</v>
      </c>
      <c r="AR164" s="49">
        <v>0</v>
      </c>
      <c r="AS164" s="49">
        <v>0</v>
      </c>
      <c r="AT164" s="49">
        <v>0</v>
      </c>
      <c r="AU164" s="49">
        <v>0</v>
      </c>
      <c r="AV164" s="49">
        <v>0</v>
      </c>
      <c r="AW164" s="50">
        <v>0</v>
      </c>
      <c r="AX164" s="49">
        <v>2717</v>
      </c>
      <c r="AY164" s="49">
        <v>0</v>
      </c>
      <c r="AZ164" s="49">
        <v>0</v>
      </c>
      <c r="BA164" s="49">
        <v>2717</v>
      </c>
      <c r="BB164" s="49">
        <v>0</v>
      </c>
      <c r="BC164" s="49">
        <v>0</v>
      </c>
      <c r="BD164" s="49">
        <v>0</v>
      </c>
      <c r="BE164" s="49">
        <v>0</v>
      </c>
      <c r="BF164" s="49">
        <v>0</v>
      </c>
      <c r="BG164" s="49">
        <v>0</v>
      </c>
      <c r="BH164" s="49">
        <v>0</v>
      </c>
      <c r="BI164" s="49">
        <v>0</v>
      </c>
      <c r="BJ164" s="50">
        <v>0</v>
      </c>
      <c r="BK164" s="49">
        <v>0</v>
      </c>
      <c r="BL164" s="49">
        <v>0</v>
      </c>
      <c r="BM164" s="49">
        <v>0</v>
      </c>
      <c r="BN164" s="49">
        <v>0</v>
      </c>
      <c r="BO164" s="49">
        <v>0</v>
      </c>
      <c r="BP164" s="49">
        <v>0</v>
      </c>
      <c r="BQ164" s="49">
        <v>0</v>
      </c>
      <c r="BR164" s="49">
        <v>0</v>
      </c>
      <c r="BS164" s="49">
        <v>0</v>
      </c>
      <c r="BT164" s="49">
        <v>0</v>
      </c>
      <c r="BU164" s="50">
        <v>0</v>
      </c>
      <c r="BV164" s="49">
        <v>0</v>
      </c>
      <c r="BW164" s="50">
        <v>0</v>
      </c>
      <c r="BX164" s="49">
        <v>0</v>
      </c>
      <c r="BY164" s="49">
        <v>0</v>
      </c>
      <c r="BZ164" s="49">
        <v>0</v>
      </c>
      <c r="CA164" s="49">
        <v>0</v>
      </c>
      <c r="CB164" s="49">
        <v>0</v>
      </c>
      <c r="CC164" s="49">
        <v>0</v>
      </c>
      <c r="CD164" s="49">
        <v>0</v>
      </c>
      <c r="CE164" s="49">
        <v>0</v>
      </c>
      <c r="CF164" s="49">
        <v>0</v>
      </c>
      <c r="CG164" s="49">
        <v>0</v>
      </c>
      <c r="CH164" s="50">
        <v>0</v>
      </c>
      <c r="CI164" s="49">
        <v>0</v>
      </c>
      <c r="CJ164" s="50">
        <v>0</v>
      </c>
      <c r="CK164" s="49">
        <v>0</v>
      </c>
      <c r="CL164" s="49">
        <v>0</v>
      </c>
      <c r="CM164" s="49">
        <v>0</v>
      </c>
      <c r="CN164" s="49">
        <v>0</v>
      </c>
      <c r="CO164" s="10"/>
      <c r="CP164" s="51"/>
    </row>
    <row r="165" spans="1:94" ht="70.349999999999994" customHeight="1" x14ac:dyDescent="0.25">
      <c r="A165" s="48" t="s">
        <v>2169</v>
      </c>
      <c r="B165" s="48" t="s">
        <v>2169</v>
      </c>
      <c r="C165" s="10" t="s">
        <v>103</v>
      </c>
      <c r="D165" s="10" t="s">
        <v>104</v>
      </c>
      <c r="E165" s="10" t="s">
        <v>2170</v>
      </c>
      <c r="F165" s="10" t="s">
        <v>2171</v>
      </c>
      <c r="G165" s="10" t="s">
        <v>126</v>
      </c>
      <c r="H165" s="10" t="s">
        <v>108</v>
      </c>
      <c r="I165" s="10" t="s">
        <v>2057</v>
      </c>
      <c r="J165" s="10" t="s">
        <v>2172</v>
      </c>
      <c r="K165" s="10" t="s">
        <v>2173</v>
      </c>
      <c r="L165" s="10" t="s">
        <v>1880</v>
      </c>
      <c r="M165" s="10" t="s">
        <v>446</v>
      </c>
      <c r="N165" s="10" t="s">
        <v>2174</v>
      </c>
      <c r="O165" s="10" t="s">
        <v>2161</v>
      </c>
      <c r="P165" s="10" t="s">
        <v>989</v>
      </c>
      <c r="Q165" s="10" t="s">
        <v>2162</v>
      </c>
      <c r="R165" s="10" t="s">
        <v>2163</v>
      </c>
      <c r="S165" s="10" t="s">
        <v>2175</v>
      </c>
      <c r="T165" s="10" t="s">
        <v>2176</v>
      </c>
      <c r="U165" s="10" t="s">
        <v>2177</v>
      </c>
      <c r="V165" s="10" t="s">
        <v>2178</v>
      </c>
      <c r="W165" s="10" t="s">
        <v>2179</v>
      </c>
      <c r="X165" s="10" t="s">
        <v>149</v>
      </c>
      <c r="Y165" s="10" t="s">
        <v>125</v>
      </c>
      <c r="Z165" s="10" t="s">
        <v>126</v>
      </c>
      <c r="AA165" s="49">
        <v>100</v>
      </c>
      <c r="AB165" s="10" t="s">
        <v>127</v>
      </c>
      <c r="AC165" s="10" t="s">
        <v>1887</v>
      </c>
      <c r="AD165" s="49">
        <v>0</v>
      </c>
      <c r="AE165" s="49">
        <v>0</v>
      </c>
      <c r="AF165" s="49">
        <v>50</v>
      </c>
      <c r="AG165" s="49">
        <v>50</v>
      </c>
      <c r="AH165" s="10"/>
      <c r="AI165" s="10"/>
      <c r="AJ165" s="10"/>
      <c r="AK165" s="10" t="s">
        <v>5793</v>
      </c>
      <c r="AL165" s="10" t="s">
        <v>5793</v>
      </c>
      <c r="AM165" s="10" t="s">
        <v>5205</v>
      </c>
      <c r="AN165" s="10"/>
      <c r="AO165" s="49">
        <v>0</v>
      </c>
      <c r="AP165" s="49">
        <v>20</v>
      </c>
      <c r="AQ165" s="49">
        <v>20</v>
      </c>
      <c r="AR165" s="49">
        <v>0</v>
      </c>
      <c r="AS165" s="49">
        <v>0</v>
      </c>
      <c r="AT165" s="49">
        <v>0</v>
      </c>
      <c r="AU165" s="49">
        <v>0</v>
      </c>
      <c r="AV165" s="49">
        <v>0</v>
      </c>
      <c r="AW165" s="50">
        <v>0</v>
      </c>
      <c r="AX165" s="49">
        <v>0</v>
      </c>
      <c r="AY165" s="49">
        <v>0</v>
      </c>
      <c r="AZ165" s="49">
        <v>0</v>
      </c>
      <c r="BA165" s="49">
        <v>20</v>
      </c>
      <c r="BB165" s="49">
        <v>0</v>
      </c>
      <c r="BC165" s="49">
        <v>30</v>
      </c>
      <c r="BD165" s="49">
        <v>30</v>
      </c>
      <c r="BE165" s="49">
        <v>0</v>
      </c>
      <c r="BF165" s="49">
        <v>0</v>
      </c>
      <c r="BG165" s="49">
        <v>0</v>
      </c>
      <c r="BH165" s="49">
        <v>0</v>
      </c>
      <c r="BI165" s="49">
        <v>0</v>
      </c>
      <c r="BJ165" s="50">
        <v>0</v>
      </c>
      <c r="BK165" s="49">
        <v>0</v>
      </c>
      <c r="BL165" s="49">
        <v>0</v>
      </c>
      <c r="BM165" s="49">
        <v>0</v>
      </c>
      <c r="BN165" s="49">
        <v>30</v>
      </c>
      <c r="BO165" s="49">
        <v>0</v>
      </c>
      <c r="BP165" s="49">
        <v>30</v>
      </c>
      <c r="BQ165" s="49">
        <v>30</v>
      </c>
      <c r="BR165" s="49">
        <v>0</v>
      </c>
      <c r="BS165" s="49">
        <v>0</v>
      </c>
      <c r="BT165" s="49">
        <v>0</v>
      </c>
      <c r="BU165" s="50">
        <v>0</v>
      </c>
      <c r="BV165" s="49">
        <v>0</v>
      </c>
      <c r="BW165" s="50">
        <v>0</v>
      </c>
      <c r="BX165" s="49">
        <v>0</v>
      </c>
      <c r="BY165" s="49">
        <v>0</v>
      </c>
      <c r="BZ165" s="49">
        <v>0</v>
      </c>
      <c r="CA165" s="49">
        <v>30</v>
      </c>
      <c r="CB165" s="49">
        <v>0</v>
      </c>
      <c r="CC165" s="49">
        <v>40</v>
      </c>
      <c r="CD165" s="49">
        <v>40</v>
      </c>
      <c r="CE165" s="49">
        <v>0</v>
      </c>
      <c r="CF165" s="49">
        <v>0</v>
      </c>
      <c r="CG165" s="49">
        <v>0</v>
      </c>
      <c r="CH165" s="50">
        <v>0</v>
      </c>
      <c r="CI165" s="49">
        <v>0</v>
      </c>
      <c r="CJ165" s="50">
        <v>0</v>
      </c>
      <c r="CK165" s="49">
        <v>0</v>
      </c>
      <c r="CL165" s="49">
        <v>0</v>
      </c>
      <c r="CM165" s="49">
        <v>0</v>
      </c>
      <c r="CN165" s="49">
        <v>40</v>
      </c>
      <c r="CO165" s="10"/>
      <c r="CP165" s="51" t="s">
        <v>2182</v>
      </c>
    </row>
    <row r="166" spans="1:94" ht="70.349999999999994" customHeight="1" x14ac:dyDescent="0.25">
      <c r="A166" s="48" t="s">
        <v>2183</v>
      </c>
      <c r="B166" s="48" t="s">
        <v>2183</v>
      </c>
      <c r="C166" s="10" t="s">
        <v>139</v>
      </c>
      <c r="D166" s="10" t="s">
        <v>104</v>
      </c>
      <c r="E166" s="10" t="s">
        <v>2170</v>
      </c>
      <c r="F166" s="10" t="s">
        <v>2171</v>
      </c>
      <c r="G166" s="10" t="s">
        <v>126</v>
      </c>
      <c r="H166" s="10" t="s">
        <v>108</v>
      </c>
      <c r="I166" s="10" t="s">
        <v>2057</v>
      </c>
      <c r="J166" s="10" t="s">
        <v>2172</v>
      </c>
      <c r="K166" s="10" t="s">
        <v>2173</v>
      </c>
      <c r="L166" s="10" t="s">
        <v>1880</v>
      </c>
      <c r="M166" s="10" t="s">
        <v>446</v>
      </c>
      <c r="N166" s="10" t="s">
        <v>2174</v>
      </c>
      <c r="O166" s="10" t="s">
        <v>2161</v>
      </c>
      <c r="P166" s="10" t="s">
        <v>989</v>
      </c>
      <c r="Q166" s="10" t="s">
        <v>2162</v>
      </c>
      <c r="R166" s="10" t="s">
        <v>2163</v>
      </c>
      <c r="S166" s="10" t="s">
        <v>2184</v>
      </c>
      <c r="T166" s="10" t="s">
        <v>2185</v>
      </c>
      <c r="U166" s="10" t="s">
        <v>2186</v>
      </c>
      <c r="V166" s="10" t="s">
        <v>2187</v>
      </c>
      <c r="W166" s="10" t="s">
        <v>2188</v>
      </c>
      <c r="X166" s="10" t="s">
        <v>454</v>
      </c>
      <c r="Y166" s="10" t="s">
        <v>125</v>
      </c>
      <c r="Z166" s="10" t="s">
        <v>126</v>
      </c>
      <c r="AA166" s="49">
        <v>4</v>
      </c>
      <c r="AB166" s="10" t="s">
        <v>127</v>
      </c>
      <c r="AC166" s="10" t="s">
        <v>1887</v>
      </c>
      <c r="AD166" s="49">
        <v>0</v>
      </c>
      <c r="AE166" s="49">
        <v>0</v>
      </c>
      <c r="AF166" s="49">
        <v>2</v>
      </c>
      <c r="AG166" s="49">
        <v>2</v>
      </c>
      <c r="AH166" s="10"/>
      <c r="AI166" s="10"/>
      <c r="AJ166" s="10"/>
      <c r="AK166" s="10" t="s">
        <v>5794</v>
      </c>
      <c r="AL166" s="10" t="s">
        <v>5794</v>
      </c>
      <c r="AM166" s="10" t="s">
        <v>5205</v>
      </c>
      <c r="AN166" s="10"/>
      <c r="AO166" s="49">
        <v>0</v>
      </c>
      <c r="AP166" s="49">
        <v>0</v>
      </c>
      <c r="AQ166" s="49">
        <v>0</v>
      </c>
      <c r="AR166" s="49">
        <v>0</v>
      </c>
      <c r="AS166" s="49">
        <v>0</v>
      </c>
      <c r="AT166" s="49">
        <v>0</v>
      </c>
      <c r="AU166" s="49">
        <v>0</v>
      </c>
      <c r="AV166" s="49">
        <v>0</v>
      </c>
      <c r="AW166" s="50">
        <v>0</v>
      </c>
      <c r="AX166" s="49">
        <v>0</v>
      </c>
      <c r="AY166" s="49">
        <v>0</v>
      </c>
      <c r="AZ166" s="49">
        <v>0</v>
      </c>
      <c r="BA166" s="49">
        <v>0</v>
      </c>
      <c r="BB166" s="49">
        <v>0</v>
      </c>
      <c r="BC166" s="49">
        <v>30</v>
      </c>
      <c r="BD166" s="49">
        <v>30</v>
      </c>
      <c r="BE166" s="49">
        <v>0</v>
      </c>
      <c r="BF166" s="49">
        <v>0</v>
      </c>
      <c r="BG166" s="49">
        <v>0</v>
      </c>
      <c r="BH166" s="49">
        <v>0</v>
      </c>
      <c r="BI166" s="49">
        <v>0</v>
      </c>
      <c r="BJ166" s="50">
        <v>0</v>
      </c>
      <c r="BK166" s="49">
        <v>0</v>
      </c>
      <c r="BL166" s="49">
        <v>0</v>
      </c>
      <c r="BM166" s="49">
        <v>0</v>
      </c>
      <c r="BN166" s="49">
        <v>30</v>
      </c>
      <c r="BO166" s="49">
        <v>0</v>
      </c>
      <c r="BP166" s="49">
        <v>30</v>
      </c>
      <c r="BQ166" s="49">
        <v>30</v>
      </c>
      <c r="BR166" s="49">
        <v>0</v>
      </c>
      <c r="BS166" s="49">
        <v>0</v>
      </c>
      <c r="BT166" s="49">
        <v>0</v>
      </c>
      <c r="BU166" s="50">
        <v>0</v>
      </c>
      <c r="BV166" s="49">
        <v>0</v>
      </c>
      <c r="BW166" s="50">
        <v>0</v>
      </c>
      <c r="BX166" s="49">
        <v>0</v>
      </c>
      <c r="BY166" s="49">
        <v>0</v>
      </c>
      <c r="BZ166" s="49">
        <v>0</v>
      </c>
      <c r="CA166" s="49">
        <v>30</v>
      </c>
      <c r="CB166" s="49">
        <v>0</v>
      </c>
      <c r="CC166" s="49">
        <v>30</v>
      </c>
      <c r="CD166" s="49">
        <v>30</v>
      </c>
      <c r="CE166" s="49">
        <v>0</v>
      </c>
      <c r="CF166" s="49">
        <v>0</v>
      </c>
      <c r="CG166" s="49">
        <v>0</v>
      </c>
      <c r="CH166" s="50">
        <v>0</v>
      </c>
      <c r="CI166" s="49">
        <v>0</v>
      </c>
      <c r="CJ166" s="50">
        <v>0</v>
      </c>
      <c r="CK166" s="49">
        <v>0</v>
      </c>
      <c r="CL166" s="49">
        <v>0</v>
      </c>
      <c r="CM166" s="49">
        <v>0</v>
      </c>
      <c r="CN166" s="49">
        <v>30</v>
      </c>
      <c r="CO166" s="10"/>
      <c r="CP166" s="51" t="s">
        <v>2191</v>
      </c>
    </row>
    <row r="167" spans="1:94" ht="70.349999999999994" customHeight="1" x14ac:dyDescent="0.25">
      <c r="A167" s="48" t="s">
        <v>2192</v>
      </c>
      <c r="B167" s="48" t="s">
        <v>2192</v>
      </c>
      <c r="C167" s="10" t="s">
        <v>179</v>
      </c>
      <c r="D167" s="10" t="s">
        <v>104</v>
      </c>
      <c r="E167" s="10" t="s">
        <v>2170</v>
      </c>
      <c r="F167" s="10" t="s">
        <v>2171</v>
      </c>
      <c r="G167" s="10" t="s">
        <v>126</v>
      </c>
      <c r="H167" s="10" t="s">
        <v>108</v>
      </c>
      <c r="I167" s="10" t="s">
        <v>2057</v>
      </c>
      <c r="J167" s="10" t="s">
        <v>2172</v>
      </c>
      <c r="K167" s="10" t="s">
        <v>2173</v>
      </c>
      <c r="L167" s="10" t="s">
        <v>1880</v>
      </c>
      <c r="M167" s="10" t="s">
        <v>446</v>
      </c>
      <c r="N167" s="10" t="s">
        <v>2174</v>
      </c>
      <c r="O167" s="10" t="s">
        <v>2161</v>
      </c>
      <c r="P167" s="10" t="s">
        <v>989</v>
      </c>
      <c r="Q167" s="10" t="s">
        <v>2162</v>
      </c>
      <c r="R167" s="10" t="s">
        <v>2163</v>
      </c>
      <c r="S167" s="10" t="s">
        <v>2193</v>
      </c>
      <c r="T167" s="10" t="s">
        <v>2194</v>
      </c>
      <c r="U167" s="10" t="s">
        <v>2195</v>
      </c>
      <c r="V167" s="10" t="s">
        <v>2196</v>
      </c>
      <c r="W167" s="10" t="s">
        <v>2197</v>
      </c>
      <c r="X167" s="10" t="s">
        <v>2198</v>
      </c>
      <c r="Y167" s="10" t="s">
        <v>125</v>
      </c>
      <c r="Z167" s="10" t="s">
        <v>126</v>
      </c>
      <c r="AA167" s="49">
        <v>3</v>
      </c>
      <c r="AB167" s="10" t="s">
        <v>127</v>
      </c>
      <c r="AC167" s="10" t="s">
        <v>1887</v>
      </c>
      <c r="AD167" s="49">
        <v>0</v>
      </c>
      <c r="AE167" s="49">
        <v>0</v>
      </c>
      <c r="AF167" s="49">
        <v>1</v>
      </c>
      <c r="AG167" s="49">
        <v>2</v>
      </c>
      <c r="AH167" s="10"/>
      <c r="AI167" s="10"/>
      <c r="AJ167" s="10"/>
      <c r="AK167" s="10" t="s">
        <v>5795</v>
      </c>
      <c r="AL167" s="10" t="s">
        <v>5796</v>
      </c>
      <c r="AM167" s="10" t="s">
        <v>5205</v>
      </c>
      <c r="AN167" s="10"/>
      <c r="AO167" s="49">
        <v>0</v>
      </c>
      <c r="AP167" s="49">
        <v>0</v>
      </c>
      <c r="AQ167" s="49">
        <v>0</v>
      </c>
      <c r="AR167" s="49">
        <v>0</v>
      </c>
      <c r="AS167" s="49">
        <v>0</v>
      </c>
      <c r="AT167" s="49">
        <v>0</v>
      </c>
      <c r="AU167" s="49">
        <v>0</v>
      </c>
      <c r="AV167" s="49">
        <v>0</v>
      </c>
      <c r="AW167" s="50">
        <v>0</v>
      </c>
      <c r="AX167" s="49">
        <v>0</v>
      </c>
      <c r="AY167" s="49">
        <v>0</v>
      </c>
      <c r="AZ167" s="49">
        <v>0</v>
      </c>
      <c r="BA167" s="49">
        <v>0</v>
      </c>
      <c r="BB167" s="49">
        <v>0</v>
      </c>
      <c r="BC167" s="49">
        <v>40</v>
      </c>
      <c r="BD167" s="49">
        <v>40</v>
      </c>
      <c r="BE167" s="49">
        <v>0</v>
      </c>
      <c r="BF167" s="49">
        <v>0</v>
      </c>
      <c r="BG167" s="49">
        <v>0</v>
      </c>
      <c r="BH167" s="49">
        <v>0</v>
      </c>
      <c r="BI167" s="49">
        <v>0</v>
      </c>
      <c r="BJ167" s="50">
        <v>0</v>
      </c>
      <c r="BK167" s="49">
        <v>0</v>
      </c>
      <c r="BL167" s="49">
        <v>0</v>
      </c>
      <c r="BM167" s="49">
        <v>0</v>
      </c>
      <c r="BN167" s="49">
        <v>40</v>
      </c>
      <c r="BO167" s="49">
        <v>0</v>
      </c>
      <c r="BP167" s="49">
        <v>40</v>
      </c>
      <c r="BQ167" s="49">
        <v>40</v>
      </c>
      <c r="BR167" s="49">
        <v>0</v>
      </c>
      <c r="BS167" s="49">
        <v>0</v>
      </c>
      <c r="BT167" s="49">
        <v>0</v>
      </c>
      <c r="BU167" s="50">
        <v>0</v>
      </c>
      <c r="BV167" s="49">
        <v>0</v>
      </c>
      <c r="BW167" s="50">
        <v>0</v>
      </c>
      <c r="BX167" s="49">
        <v>0</v>
      </c>
      <c r="BY167" s="49">
        <v>0</v>
      </c>
      <c r="BZ167" s="49">
        <v>0</v>
      </c>
      <c r="CA167" s="49">
        <v>40</v>
      </c>
      <c r="CB167" s="49">
        <v>0</v>
      </c>
      <c r="CC167" s="49">
        <v>40</v>
      </c>
      <c r="CD167" s="49">
        <v>40</v>
      </c>
      <c r="CE167" s="49">
        <v>0</v>
      </c>
      <c r="CF167" s="49">
        <v>0</v>
      </c>
      <c r="CG167" s="49">
        <v>0</v>
      </c>
      <c r="CH167" s="50">
        <v>0</v>
      </c>
      <c r="CI167" s="49">
        <v>0</v>
      </c>
      <c r="CJ167" s="50">
        <v>0</v>
      </c>
      <c r="CK167" s="49">
        <v>0</v>
      </c>
      <c r="CL167" s="49">
        <v>0</v>
      </c>
      <c r="CM167" s="49">
        <v>0</v>
      </c>
      <c r="CN167" s="49">
        <v>40</v>
      </c>
      <c r="CO167" s="10"/>
      <c r="CP167" s="51" t="s">
        <v>2201</v>
      </c>
    </row>
    <row r="168" spans="1:94" ht="70.349999999999994" customHeight="1" x14ac:dyDescent="0.25">
      <c r="A168" s="48" t="s">
        <v>2202</v>
      </c>
      <c r="B168" s="48" t="s">
        <v>2202</v>
      </c>
      <c r="C168" s="10" t="s">
        <v>254</v>
      </c>
      <c r="D168" s="10" t="s">
        <v>104</v>
      </c>
      <c r="E168" s="10" t="s">
        <v>2170</v>
      </c>
      <c r="F168" s="10" t="s">
        <v>2171</v>
      </c>
      <c r="G168" s="10" t="s">
        <v>126</v>
      </c>
      <c r="H168" s="10" t="s">
        <v>108</v>
      </c>
      <c r="I168" s="10" t="s">
        <v>2057</v>
      </c>
      <c r="J168" s="10" t="s">
        <v>2172</v>
      </c>
      <c r="K168" s="10" t="s">
        <v>2203</v>
      </c>
      <c r="L168" s="10" t="s">
        <v>1880</v>
      </c>
      <c r="M168" s="10" t="s">
        <v>446</v>
      </c>
      <c r="N168" s="10" t="s">
        <v>2174</v>
      </c>
      <c r="O168" s="10" t="s">
        <v>2161</v>
      </c>
      <c r="P168" s="10" t="s">
        <v>989</v>
      </c>
      <c r="Q168" s="10" t="s">
        <v>2162</v>
      </c>
      <c r="R168" s="10" t="s">
        <v>2163</v>
      </c>
      <c r="S168" s="10" t="s">
        <v>144</v>
      </c>
      <c r="T168" s="10" t="s">
        <v>2204</v>
      </c>
      <c r="U168" s="10" t="s">
        <v>2205</v>
      </c>
      <c r="V168" s="10" t="s">
        <v>2206</v>
      </c>
      <c r="W168" s="10" t="s">
        <v>2207</v>
      </c>
      <c r="X168" s="10" t="s">
        <v>1980</v>
      </c>
      <c r="Y168" s="10" t="s">
        <v>125</v>
      </c>
      <c r="Z168" s="10" t="s">
        <v>126</v>
      </c>
      <c r="AA168" s="49">
        <v>30</v>
      </c>
      <c r="AB168" s="10" t="s">
        <v>127</v>
      </c>
      <c r="AC168" s="10" t="s">
        <v>1887</v>
      </c>
      <c r="AD168" s="49">
        <v>0</v>
      </c>
      <c r="AE168" s="49">
        <v>0</v>
      </c>
      <c r="AF168" s="49">
        <v>15</v>
      </c>
      <c r="AG168" s="49">
        <v>15</v>
      </c>
      <c r="AH168" s="10"/>
      <c r="AI168" s="10"/>
      <c r="AJ168" s="10"/>
      <c r="AK168" s="10" t="s">
        <v>5797</v>
      </c>
      <c r="AL168" s="10" t="s">
        <v>5797</v>
      </c>
      <c r="AM168" s="10" t="s">
        <v>5205</v>
      </c>
      <c r="AN168" s="10"/>
      <c r="AO168" s="49">
        <v>0</v>
      </c>
      <c r="AP168" s="49">
        <v>0</v>
      </c>
      <c r="AQ168" s="49">
        <v>0</v>
      </c>
      <c r="AR168" s="49">
        <v>0</v>
      </c>
      <c r="AS168" s="49">
        <v>0</v>
      </c>
      <c r="AT168" s="49">
        <v>0</v>
      </c>
      <c r="AU168" s="49">
        <v>0</v>
      </c>
      <c r="AV168" s="49">
        <v>0</v>
      </c>
      <c r="AW168" s="50">
        <v>0</v>
      </c>
      <c r="AX168" s="49">
        <v>0</v>
      </c>
      <c r="AY168" s="49">
        <v>0</v>
      </c>
      <c r="AZ168" s="49">
        <v>0</v>
      </c>
      <c r="BA168" s="49">
        <v>0</v>
      </c>
      <c r="BB168" s="49">
        <v>1400</v>
      </c>
      <c r="BC168" s="49">
        <v>0</v>
      </c>
      <c r="BD168" s="49">
        <v>1400</v>
      </c>
      <c r="BE168" s="49">
        <v>0</v>
      </c>
      <c r="BF168" s="49">
        <v>0</v>
      </c>
      <c r="BG168" s="49">
        <v>0</v>
      </c>
      <c r="BH168" s="49">
        <v>0</v>
      </c>
      <c r="BI168" s="49">
        <v>0</v>
      </c>
      <c r="BJ168" s="50">
        <v>0</v>
      </c>
      <c r="BK168" s="49">
        <v>0</v>
      </c>
      <c r="BL168" s="49">
        <v>2100</v>
      </c>
      <c r="BM168" s="49">
        <v>2100</v>
      </c>
      <c r="BN168" s="49">
        <v>3500</v>
      </c>
      <c r="BO168" s="49">
        <v>0</v>
      </c>
      <c r="BP168" s="49">
        <v>0</v>
      </c>
      <c r="BQ168" s="49">
        <v>0</v>
      </c>
      <c r="BR168" s="49">
        <v>0</v>
      </c>
      <c r="BS168" s="49">
        <v>0</v>
      </c>
      <c r="BT168" s="49">
        <v>0</v>
      </c>
      <c r="BU168" s="50">
        <v>0</v>
      </c>
      <c r="BV168" s="49">
        <v>0</v>
      </c>
      <c r="BW168" s="50">
        <v>0</v>
      </c>
      <c r="BX168" s="49">
        <v>0</v>
      </c>
      <c r="BY168" s="49">
        <v>0</v>
      </c>
      <c r="BZ168" s="49">
        <v>0</v>
      </c>
      <c r="CA168" s="49">
        <v>0</v>
      </c>
      <c r="CB168" s="49">
        <v>0</v>
      </c>
      <c r="CC168" s="49">
        <v>0</v>
      </c>
      <c r="CD168" s="49">
        <v>0</v>
      </c>
      <c r="CE168" s="49">
        <v>0</v>
      </c>
      <c r="CF168" s="49">
        <v>0</v>
      </c>
      <c r="CG168" s="49">
        <v>0</v>
      </c>
      <c r="CH168" s="50">
        <v>0</v>
      </c>
      <c r="CI168" s="49">
        <v>0</v>
      </c>
      <c r="CJ168" s="50">
        <v>0</v>
      </c>
      <c r="CK168" s="49">
        <v>0</v>
      </c>
      <c r="CL168" s="49">
        <v>0</v>
      </c>
      <c r="CM168" s="49">
        <v>0</v>
      </c>
      <c r="CN168" s="49">
        <v>0</v>
      </c>
      <c r="CO168" s="10"/>
      <c r="CP168" s="51" t="s">
        <v>2210</v>
      </c>
    </row>
    <row r="169" spans="1:94" ht="70.349999999999994" customHeight="1" x14ac:dyDescent="0.25">
      <c r="A169" s="48" t="s">
        <v>2211</v>
      </c>
      <c r="B169" s="48" t="s">
        <v>2211</v>
      </c>
      <c r="C169" s="10" t="s">
        <v>113</v>
      </c>
      <c r="D169" s="10" t="s">
        <v>104</v>
      </c>
      <c r="E169" s="10" t="s">
        <v>2212</v>
      </c>
      <c r="F169" s="10" t="s">
        <v>2213</v>
      </c>
      <c r="G169" s="10" t="s">
        <v>2214</v>
      </c>
      <c r="H169" s="10" t="s">
        <v>552</v>
      </c>
      <c r="I169" s="10" t="s">
        <v>2215</v>
      </c>
      <c r="J169" s="10" t="s">
        <v>2216</v>
      </c>
      <c r="K169" s="10" t="s">
        <v>2217</v>
      </c>
      <c r="L169" s="10" t="s">
        <v>1880</v>
      </c>
      <c r="M169" s="10" t="s">
        <v>795</v>
      </c>
      <c r="N169" s="10" t="s">
        <v>2218</v>
      </c>
      <c r="O169" s="10" t="s">
        <v>140</v>
      </c>
      <c r="P169" s="10" t="s">
        <v>141</v>
      </c>
      <c r="Q169" s="10" t="s">
        <v>142</v>
      </c>
      <c r="R169" s="10" t="s">
        <v>143</v>
      </c>
      <c r="S169" s="10" t="s">
        <v>874</v>
      </c>
      <c r="T169" s="10" t="s">
        <v>2219</v>
      </c>
      <c r="U169" s="10" t="s">
        <v>2220</v>
      </c>
      <c r="V169" s="10" t="s">
        <v>2221</v>
      </c>
      <c r="W169" s="10" t="s">
        <v>2222</v>
      </c>
      <c r="X169" s="10" t="s">
        <v>2223</v>
      </c>
      <c r="Y169" s="10" t="s">
        <v>125</v>
      </c>
      <c r="Z169" s="10" t="s">
        <v>126</v>
      </c>
      <c r="AA169" s="49">
        <v>1</v>
      </c>
      <c r="AB169" s="10" t="s">
        <v>127</v>
      </c>
      <c r="AC169" s="10" t="s">
        <v>1887</v>
      </c>
      <c r="AD169" s="49">
        <v>0</v>
      </c>
      <c r="AE169" s="49">
        <v>0</v>
      </c>
      <c r="AF169" s="49">
        <v>1</v>
      </c>
      <c r="AG169" s="49">
        <v>0</v>
      </c>
      <c r="AH169" s="10"/>
      <c r="AI169" s="10"/>
      <c r="AJ169" s="10"/>
      <c r="AK169" s="10" t="s">
        <v>5798</v>
      </c>
      <c r="AL169" s="10"/>
      <c r="AM169" s="10" t="s">
        <v>5205</v>
      </c>
      <c r="AN169" s="10"/>
      <c r="AO169" s="49">
        <v>0</v>
      </c>
      <c r="AP169" s="49">
        <v>0</v>
      </c>
      <c r="AQ169" s="49">
        <v>0</v>
      </c>
      <c r="AR169" s="49">
        <v>0</v>
      </c>
      <c r="AS169" s="49">
        <v>0</v>
      </c>
      <c r="AT169" s="49">
        <v>0</v>
      </c>
      <c r="AU169" s="49">
        <v>0</v>
      </c>
      <c r="AV169" s="49">
        <v>0</v>
      </c>
      <c r="AW169" s="50">
        <v>0</v>
      </c>
      <c r="AX169" s="49">
        <v>0</v>
      </c>
      <c r="AY169" s="49">
        <v>0</v>
      </c>
      <c r="AZ169" s="49">
        <v>0</v>
      </c>
      <c r="BA169" s="49">
        <v>0</v>
      </c>
      <c r="BB169" s="49">
        <v>0</v>
      </c>
      <c r="BC169" s="49">
        <v>60</v>
      </c>
      <c r="BD169" s="49">
        <v>60</v>
      </c>
      <c r="BE169" s="49">
        <v>0</v>
      </c>
      <c r="BF169" s="49">
        <v>0</v>
      </c>
      <c r="BG169" s="49">
        <v>0</v>
      </c>
      <c r="BH169" s="49">
        <v>0</v>
      </c>
      <c r="BI169" s="49">
        <v>0</v>
      </c>
      <c r="BJ169" s="50">
        <v>0</v>
      </c>
      <c r="BK169" s="49">
        <v>0</v>
      </c>
      <c r="BL169" s="49">
        <v>0</v>
      </c>
      <c r="BM169" s="49">
        <v>0</v>
      </c>
      <c r="BN169" s="49">
        <v>60</v>
      </c>
      <c r="BO169" s="49">
        <v>0</v>
      </c>
      <c r="BP169" s="49">
        <v>0</v>
      </c>
      <c r="BQ169" s="49">
        <v>0</v>
      </c>
      <c r="BR169" s="49">
        <v>0</v>
      </c>
      <c r="BS169" s="49">
        <v>0</v>
      </c>
      <c r="BT169" s="49">
        <v>0</v>
      </c>
      <c r="BU169" s="50">
        <v>0</v>
      </c>
      <c r="BV169" s="49">
        <v>0</v>
      </c>
      <c r="BW169" s="50">
        <v>0</v>
      </c>
      <c r="BX169" s="49">
        <v>0</v>
      </c>
      <c r="BY169" s="49">
        <v>0</v>
      </c>
      <c r="BZ169" s="49">
        <v>0</v>
      </c>
      <c r="CA169" s="49">
        <v>0</v>
      </c>
      <c r="CB169" s="49">
        <v>0</v>
      </c>
      <c r="CC169" s="49">
        <v>0</v>
      </c>
      <c r="CD169" s="49">
        <v>0</v>
      </c>
      <c r="CE169" s="49">
        <v>0</v>
      </c>
      <c r="CF169" s="49">
        <v>0</v>
      </c>
      <c r="CG169" s="49">
        <v>0</v>
      </c>
      <c r="CH169" s="50">
        <v>0</v>
      </c>
      <c r="CI169" s="49">
        <v>0</v>
      </c>
      <c r="CJ169" s="50">
        <v>0</v>
      </c>
      <c r="CK169" s="49">
        <v>0</v>
      </c>
      <c r="CL169" s="49">
        <v>0</v>
      </c>
      <c r="CM169" s="49">
        <v>0</v>
      </c>
      <c r="CN169" s="49">
        <v>0</v>
      </c>
      <c r="CO169" s="10" t="s">
        <v>2224</v>
      </c>
      <c r="CP169" s="51" t="s">
        <v>2225</v>
      </c>
    </row>
    <row r="170" spans="1:94" ht="70.349999999999994" customHeight="1" x14ac:dyDescent="0.25">
      <c r="A170" s="48" t="s">
        <v>2226</v>
      </c>
      <c r="B170" s="48" t="s">
        <v>2226</v>
      </c>
      <c r="C170" s="10" t="s">
        <v>103</v>
      </c>
      <c r="D170" s="10" t="s">
        <v>104</v>
      </c>
      <c r="E170" s="10" t="s">
        <v>2212</v>
      </c>
      <c r="F170" s="10" t="s">
        <v>2213</v>
      </c>
      <c r="G170" s="10" t="s">
        <v>2214</v>
      </c>
      <c r="H170" s="10" t="s">
        <v>552</v>
      </c>
      <c r="I170" s="10" t="s">
        <v>2215</v>
      </c>
      <c r="J170" s="10" t="s">
        <v>2216</v>
      </c>
      <c r="K170" s="10" t="s">
        <v>2217</v>
      </c>
      <c r="L170" s="10" t="s">
        <v>1880</v>
      </c>
      <c r="M170" s="10" t="s">
        <v>795</v>
      </c>
      <c r="N170" s="10" t="s">
        <v>2218</v>
      </c>
      <c r="O170" s="10" t="s">
        <v>140</v>
      </c>
      <c r="P170" s="10" t="s">
        <v>141</v>
      </c>
      <c r="Q170" s="10" t="s">
        <v>142</v>
      </c>
      <c r="R170" s="10" t="s">
        <v>143</v>
      </c>
      <c r="S170" s="10" t="s">
        <v>561</v>
      </c>
      <c r="T170" s="10" t="s">
        <v>2227</v>
      </c>
      <c r="U170" s="10" t="s">
        <v>1137</v>
      </c>
      <c r="V170" s="10" t="s">
        <v>2228</v>
      </c>
      <c r="W170" s="10" t="s">
        <v>1139</v>
      </c>
      <c r="X170" s="10" t="s">
        <v>530</v>
      </c>
      <c r="Y170" s="10" t="s">
        <v>247</v>
      </c>
      <c r="Z170" s="10" t="s">
        <v>126</v>
      </c>
      <c r="AA170" s="49">
        <v>1</v>
      </c>
      <c r="AB170" s="10" t="s">
        <v>127</v>
      </c>
      <c r="AC170" s="10" t="s">
        <v>1887</v>
      </c>
      <c r="AD170" s="49">
        <v>0</v>
      </c>
      <c r="AE170" s="49">
        <v>0</v>
      </c>
      <c r="AF170" s="49">
        <v>1</v>
      </c>
      <c r="AG170" s="49">
        <v>0</v>
      </c>
      <c r="AH170" s="10"/>
      <c r="AI170" s="10"/>
      <c r="AJ170" s="10"/>
      <c r="AK170" s="10" t="s">
        <v>5799</v>
      </c>
      <c r="AL170" s="10"/>
      <c r="AM170" s="10" t="s">
        <v>5205</v>
      </c>
      <c r="AN170" s="10"/>
      <c r="AO170" s="49">
        <v>0</v>
      </c>
      <c r="AP170" s="49">
        <v>30</v>
      </c>
      <c r="AQ170" s="49">
        <v>30</v>
      </c>
      <c r="AR170" s="49">
        <v>0</v>
      </c>
      <c r="AS170" s="49">
        <v>0</v>
      </c>
      <c r="AT170" s="49">
        <v>0</v>
      </c>
      <c r="AU170" s="49">
        <v>0</v>
      </c>
      <c r="AV170" s="49">
        <v>0</v>
      </c>
      <c r="AW170" s="50">
        <v>0</v>
      </c>
      <c r="AX170" s="49">
        <v>0</v>
      </c>
      <c r="AY170" s="49">
        <v>0</v>
      </c>
      <c r="AZ170" s="49">
        <v>0</v>
      </c>
      <c r="BA170" s="49">
        <v>30</v>
      </c>
      <c r="BB170" s="49">
        <v>0</v>
      </c>
      <c r="BC170" s="49">
        <v>0</v>
      </c>
      <c r="BD170" s="49">
        <v>0</v>
      </c>
      <c r="BE170" s="49">
        <v>0</v>
      </c>
      <c r="BF170" s="49">
        <v>0</v>
      </c>
      <c r="BG170" s="49">
        <v>0</v>
      </c>
      <c r="BH170" s="49">
        <v>0</v>
      </c>
      <c r="BI170" s="49">
        <v>0</v>
      </c>
      <c r="BJ170" s="50">
        <v>0</v>
      </c>
      <c r="BK170" s="49">
        <v>0</v>
      </c>
      <c r="BL170" s="49">
        <v>0</v>
      </c>
      <c r="BM170" s="49">
        <v>0</v>
      </c>
      <c r="BN170" s="49">
        <v>0</v>
      </c>
      <c r="BO170" s="49">
        <v>0</v>
      </c>
      <c r="BP170" s="49">
        <v>0</v>
      </c>
      <c r="BQ170" s="49">
        <v>0</v>
      </c>
      <c r="BR170" s="49">
        <v>0</v>
      </c>
      <c r="BS170" s="49">
        <v>0</v>
      </c>
      <c r="BT170" s="49">
        <v>0</v>
      </c>
      <c r="BU170" s="50">
        <v>0</v>
      </c>
      <c r="BV170" s="49">
        <v>0</v>
      </c>
      <c r="BW170" s="50">
        <v>0</v>
      </c>
      <c r="BX170" s="49">
        <v>0</v>
      </c>
      <c r="BY170" s="49">
        <v>0</v>
      </c>
      <c r="BZ170" s="49">
        <v>0</v>
      </c>
      <c r="CA170" s="49">
        <v>0</v>
      </c>
      <c r="CB170" s="49">
        <v>0</v>
      </c>
      <c r="CC170" s="49">
        <v>0</v>
      </c>
      <c r="CD170" s="49">
        <v>0</v>
      </c>
      <c r="CE170" s="49">
        <v>0</v>
      </c>
      <c r="CF170" s="49">
        <v>0</v>
      </c>
      <c r="CG170" s="49">
        <v>0</v>
      </c>
      <c r="CH170" s="50">
        <v>0</v>
      </c>
      <c r="CI170" s="49">
        <v>0</v>
      </c>
      <c r="CJ170" s="50">
        <v>0</v>
      </c>
      <c r="CK170" s="49">
        <v>0</v>
      </c>
      <c r="CL170" s="49">
        <v>0</v>
      </c>
      <c r="CM170" s="49">
        <v>0</v>
      </c>
      <c r="CN170" s="49">
        <v>0</v>
      </c>
      <c r="CO170" s="10" t="s">
        <v>2230</v>
      </c>
      <c r="CP170" s="51" t="s">
        <v>2231</v>
      </c>
    </row>
    <row r="171" spans="1:94" ht="70.349999999999994" customHeight="1" x14ac:dyDescent="0.25">
      <c r="A171" s="48" t="s">
        <v>2232</v>
      </c>
      <c r="B171" s="48" t="s">
        <v>2232</v>
      </c>
      <c r="C171" s="10" t="s">
        <v>113</v>
      </c>
      <c r="D171" s="10" t="s">
        <v>104</v>
      </c>
      <c r="E171" s="10" t="s">
        <v>2212</v>
      </c>
      <c r="F171" s="10" t="s">
        <v>2213</v>
      </c>
      <c r="G171" s="10" t="s">
        <v>2214</v>
      </c>
      <c r="H171" s="10" t="s">
        <v>552</v>
      </c>
      <c r="I171" s="10" t="s">
        <v>2215</v>
      </c>
      <c r="J171" s="10" t="s">
        <v>2216</v>
      </c>
      <c r="K171" s="10" t="s">
        <v>2217</v>
      </c>
      <c r="L171" s="10" t="s">
        <v>1880</v>
      </c>
      <c r="M171" s="10" t="s">
        <v>809</v>
      </c>
      <c r="N171" s="10" t="s">
        <v>2233</v>
      </c>
      <c r="O171" s="10" t="s">
        <v>140</v>
      </c>
      <c r="P171" s="10" t="s">
        <v>141</v>
      </c>
      <c r="Q171" s="10" t="s">
        <v>1042</v>
      </c>
      <c r="R171" s="10" t="s">
        <v>1043</v>
      </c>
      <c r="S171" s="10" t="s">
        <v>2234</v>
      </c>
      <c r="T171" s="10" t="s">
        <v>1045</v>
      </c>
      <c r="U171" s="10" t="s">
        <v>1046</v>
      </c>
      <c r="V171" s="10" t="s">
        <v>1047</v>
      </c>
      <c r="W171" s="10" t="s">
        <v>1048</v>
      </c>
      <c r="X171" s="10" t="s">
        <v>1049</v>
      </c>
      <c r="Y171" s="10" t="s">
        <v>247</v>
      </c>
      <c r="Z171" s="10" t="s">
        <v>126</v>
      </c>
      <c r="AA171" s="49">
        <v>1</v>
      </c>
      <c r="AB171" s="10" t="s">
        <v>127</v>
      </c>
      <c r="AC171" s="10" t="s">
        <v>1887</v>
      </c>
      <c r="AD171" s="49">
        <v>0</v>
      </c>
      <c r="AE171" s="49">
        <v>0</v>
      </c>
      <c r="AF171" s="49">
        <v>1</v>
      </c>
      <c r="AG171" s="49">
        <v>0</v>
      </c>
      <c r="AH171" s="10"/>
      <c r="AI171" s="10"/>
      <c r="AJ171" s="10"/>
      <c r="AK171" s="10" t="s">
        <v>5800</v>
      </c>
      <c r="AL171" s="10"/>
      <c r="AM171" s="10" t="s">
        <v>5205</v>
      </c>
      <c r="AN171" s="10"/>
      <c r="AO171" s="49">
        <v>0</v>
      </c>
      <c r="AP171" s="49">
        <v>0</v>
      </c>
      <c r="AQ171" s="49">
        <v>0</v>
      </c>
      <c r="AR171" s="49">
        <v>0</v>
      </c>
      <c r="AS171" s="49">
        <v>0</v>
      </c>
      <c r="AT171" s="49">
        <v>0</v>
      </c>
      <c r="AU171" s="49">
        <v>0</v>
      </c>
      <c r="AV171" s="49">
        <v>0</v>
      </c>
      <c r="AW171" s="50">
        <v>0</v>
      </c>
      <c r="AX171" s="49">
        <v>0</v>
      </c>
      <c r="AY171" s="49">
        <v>0</v>
      </c>
      <c r="AZ171" s="49">
        <v>0</v>
      </c>
      <c r="BA171" s="49">
        <v>0</v>
      </c>
      <c r="BB171" s="49">
        <v>0</v>
      </c>
      <c r="BC171" s="49">
        <v>100</v>
      </c>
      <c r="BD171" s="49">
        <v>100</v>
      </c>
      <c r="BE171" s="49">
        <v>0</v>
      </c>
      <c r="BF171" s="49">
        <v>0</v>
      </c>
      <c r="BG171" s="49">
        <v>0</v>
      </c>
      <c r="BH171" s="49">
        <v>0</v>
      </c>
      <c r="BI171" s="49">
        <v>0</v>
      </c>
      <c r="BJ171" s="50">
        <v>0</v>
      </c>
      <c r="BK171" s="49">
        <v>0</v>
      </c>
      <c r="BL171" s="49">
        <v>0</v>
      </c>
      <c r="BM171" s="49">
        <v>0</v>
      </c>
      <c r="BN171" s="49">
        <v>100</v>
      </c>
      <c r="BO171" s="49">
        <v>0</v>
      </c>
      <c r="BP171" s="49">
        <v>100</v>
      </c>
      <c r="BQ171" s="49">
        <v>100</v>
      </c>
      <c r="BR171" s="49">
        <v>0</v>
      </c>
      <c r="BS171" s="49">
        <v>0</v>
      </c>
      <c r="BT171" s="49">
        <v>0</v>
      </c>
      <c r="BU171" s="50">
        <v>0</v>
      </c>
      <c r="BV171" s="49">
        <v>0</v>
      </c>
      <c r="BW171" s="50">
        <v>0</v>
      </c>
      <c r="BX171" s="49">
        <v>0</v>
      </c>
      <c r="BY171" s="49">
        <v>0</v>
      </c>
      <c r="BZ171" s="49">
        <v>0</v>
      </c>
      <c r="CA171" s="49">
        <v>100</v>
      </c>
      <c r="CB171" s="49">
        <v>0</v>
      </c>
      <c r="CC171" s="49">
        <v>100</v>
      </c>
      <c r="CD171" s="49">
        <v>100</v>
      </c>
      <c r="CE171" s="49">
        <v>0</v>
      </c>
      <c r="CF171" s="49">
        <v>0</v>
      </c>
      <c r="CG171" s="49">
        <v>0</v>
      </c>
      <c r="CH171" s="50">
        <v>0</v>
      </c>
      <c r="CI171" s="49">
        <v>0</v>
      </c>
      <c r="CJ171" s="50">
        <v>0</v>
      </c>
      <c r="CK171" s="49">
        <v>0</v>
      </c>
      <c r="CL171" s="49">
        <v>0</v>
      </c>
      <c r="CM171" s="49">
        <v>0</v>
      </c>
      <c r="CN171" s="49">
        <v>100</v>
      </c>
      <c r="CO171" s="10" t="s">
        <v>2236</v>
      </c>
      <c r="CP171" s="51" t="s">
        <v>2237</v>
      </c>
    </row>
    <row r="172" spans="1:94" ht="70.349999999999994" customHeight="1" x14ac:dyDescent="0.25">
      <c r="A172" s="48" t="s">
        <v>2238</v>
      </c>
      <c r="B172" s="48" t="s">
        <v>2238</v>
      </c>
      <c r="C172" s="10" t="s">
        <v>103</v>
      </c>
      <c r="D172" s="10" t="s">
        <v>104</v>
      </c>
      <c r="E172" s="10" t="s">
        <v>2212</v>
      </c>
      <c r="F172" s="10" t="s">
        <v>2213</v>
      </c>
      <c r="G172" s="10" t="s">
        <v>2214</v>
      </c>
      <c r="H172" s="10" t="s">
        <v>552</v>
      </c>
      <c r="I172" s="10" t="s">
        <v>2215</v>
      </c>
      <c r="J172" s="10" t="s">
        <v>2216</v>
      </c>
      <c r="K172" s="10" t="s">
        <v>2217</v>
      </c>
      <c r="L172" s="10" t="s">
        <v>1880</v>
      </c>
      <c r="M172" s="10" t="s">
        <v>809</v>
      </c>
      <c r="N172" s="10" t="s">
        <v>2233</v>
      </c>
      <c r="O172" s="10" t="s">
        <v>140</v>
      </c>
      <c r="P172" s="10" t="s">
        <v>141</v>
      </c>
      <c r="Q172" s="10" t="s">
        <v>1042</v>
      </c>
      <c r="R172" s="10" t="s">
        <v>1043</v>
      </c>
      <c r="S172" s="10" t="s">
        <v>241</v>
      </c>
      <c r="T172" s="10" t="s">
        <v>2239</v>
      </c>
      <c r="U172" s="10" t="s">
        <v>1487</v>
      </c>
      <c r="V172" s="10" t="s">
        <v>2240</v>
      </c>
      <c r="W172" s="10" t="s">
        <v>1489</v>
      </c>
      <c r="X172" s="10" t="s">
        <v>1490</v>
      </c>
      <c r="Y172" s="10" t="s">
        <v>247</v>
      </c>
      <c r="Z172" s="10" t="s">
        <v>126</v>
      </c>
      <c r="AA172" s="49">
        <v>2</v>
      </c>
      <c r="AB172" s="10" t="s">
        <v>127</v>
      </c>
      <c r="AC172" s="10" t="s">
        <v>1887</v>
      </c>
      <c r="AD172" s="49">
        <v>0</v>
      </c>
      <c r="AE172" s="49">
        <v>0</v>
      </c>
      <c r="AF172" s="49">
        <v>1</v>
      </c>
      <c r="AG172" s="49">
        <v>1</v>
      </c>
      <c r="AH172" s="10"/>
      <c r="AI172" s="10"/>
      <c r="AJ172" s="10"/>
      <c r="AK172" s="10" t="s">
        <v>5801</v>
      </c>
      <c r="AL172" s="10" t="s">
        <v>5802</v>
      </c>
      <c r="AM172" s="10" t="s">
        <v>5205</v>
      </c>
      <c r="AN172" s="10"/>
      <c r="AO172" s="49">
        <v>0</v>
      </c>
      <c r="AP172" s="49">
        <v>80</v>
      </c>
      <c r="AQ172" s="49">
        <v>80</v>
      </c>
      <c r="AR172" s="49">
        <v>0</v>
      </c>
      <c r="AS172" s="49">
        <v>0</v>
      </c>
      <c r="AT172" s="49">
        <v>0</v>
      </c>
      <c r="AU172" s="49">
        <v>0</v>
      </c>
      <c r="AV172" s="49">
        <v>0</v>
      </c>
      <c r="AW172" s="50">
        <v>0</v>
      </c>
      <c r="AX172" s="49">
        <v>0</v>
      </c>
      <c r="AY172" s="49">
        <v>0</v>
      </c>
      <c r="AZ172" s="49">
        <v>0</v>
      </c>
      <c r="BA172" s="49">
        <v>80</v>
      </c>
      <c r="BB172" s="49">
        <v>0</v>
      </c>
      <c r="BC172" s="49">
        <v>280</v>
      </c>
      <c r="BD172" s="49">
        <v>280</v>
      </c>
      <c r="BE172" s="49">
        <v>0</v>
      </c>
      <c r="BF172" s="49">
        <v>0</v>
      </c>
      <c r="BG172" s="49">
        <v>0</v>
      </c>
      <c r="BH172" s="49">
        <v>0</v>
      </c>
      <c r="BI172" s="49">
        <v>0</v>
      </c>
      <c r="BJ172" s="50">
        <v>0</v>
      </c>
      <c r="BK172" s="49">
        <v>0</v>
      </c>
      <c r="BL172" s="49">
        <v>0</v>
      </c>
      <c r="BM172" s="49">
        <v>0</v>
      </c>
      <c r="BN172" s="49">
        <v>280</v>
      </c>
      <c r="BO172" s="49">
        <v>0</v>
      </c>
      <c r="BP172" s="49">
        <v>80</v>
      </c>
      <c r="BQ172" s="49">
        <v>80</v>
      </c>
      <c r="BR172" s="49">
        <v>0</v>
      </c>
      <c r="BS172" s="49">
        <v>0</v>
      </c>
      <c r="BT172" s="49">
        <v>0</v>
      </c>
      <c r="BU172" s="50">
        <v>0</v>
      </c>
      <c r="BV172" s="49">
        <v>0</v>
      </c>
      <c r="BW172" s="50">
        <v>0</v>
      </c>
      <c r="BX172" s="49">
        <v>0</v>
      </c>
      <c r="BY172" s="49">
        <v>0</v>
      </c>
      <c r="BZ172" s="49">
        <v>0</v>
      </c>
      <c r="CA172" s="49">
        <v>80</v>
      </c>
      <c r="CB172" s="49">
        <v>0</v>
      </c>
      <c r="CC172" s="49">
        <v>80</v>
      </c>
      <c r="CD172" s="49">
        <v>80</v>
      </c>
      <c r="CE172" s="49">
        <v>0</v>
      </c>
      <c r="CF172" s="49">
        <v>0</v>
      </c>
      <c r="CG172" s="49">
        <v>0</v>
      </c>
      <c r="CH172" s="50">
        <v>0</v>
      </c>
      <c r="CI172" s="49">
        <v>0</v>
      </c>
      <c r="CJ172" s="50">
        <v>0</v>
      </c>
      <c r="CK172" s="49">
        <v>0</v>
      </c>
      <c r="CL172" s="49">
        <v>0</v>
      </c>
      <c r="CM172" s="49">
        <v>0</v>
      </c>
      <c r="CN172" s="49">
        <v>80</v>
      </c>
      <c r="CO172" s="10" t="s">
        <v>2243</v>
      </c>
      <c r="CP172" s="51" t="s">
        <v>2244</v>
      </c>
    </row>
    <row r="173" spans="1:94" ht="70.349999999999994" customHeight="1" x14ac:dyDescent="0.25">
      <c r="A173" s="48" t="s">
        <v>2245</v>
      </c>
      <c r="B173" s="48" t="s">
        <v>2245</v>
      </c>
      <c r="C173" s="10" t="s">
        <v>139</v>
      </c>
      <c r="D173" s="10" t="s">
        <v>104</v>
      </c>
      <c r="E173" s="10" t="s">
        <v>2212</v>
      </c>
      <c r="F173" s="10" t="s">
        <v>2213</v>
      </c>
      <c r="G173" s="10" t="s">
        <v>2214</v>
      </c>
      <c r="H173" s="10" t="s">
        <v>552</v>
      </c>
      <c r="I173" s="10" t="s">
        <v>2215</v>
      </c>
      <c r="J173" s="10" t="s">
        <v>2216</v>
      </c>
      <c r="K173" s="10" t="s">
        <v>2217</v>
      </c>
      <c r="L173" s="10" t="s">
        <v>1880</v>
      </c>
      <c r="M173" s="10" t="s">
        <v>809</v>
      </c>
      <c r="N173" s="10" t="s">
        <v>2233</v>
      </c>
      <c r="O173" s="10" t="s">
        <v>140</v>
      </c>
      <c r="P173" s="10" t="s">
        <v>141</v>
      </c>
      <c r="Q173" s="10" t="s">
        <v>1042</v>
      </c>
      <c r="R173" s="10" t="s">
        <v>1043</v>
      </c>
      <c r="S173" s="10" t="s">
        <v>2246</v>
      </c>
      <c r="T173" s="10" t="s">
        <v>2247</v>
      </c>
      <c r="U173" s="10" t="s">
        <v>2248</v>
      </c>
      <c r="V173" s="10" t="s">
        <v>2249</v>
      </c>
      <c r="W173" s="10" t="s">
        <v>245</v>
      </c>
      <c r="X173" s="10" t="s">
        <v>1490</v>
      </c>
      <c r="Y173" s="10" t="s">
        <v>247</v>
      </c>
      <c r="Z173" s="10" t="s">
        <v>126</v>
      </c>
      <c r="AA173" s="49">
        <v>1</v>
      </c>
      <c r="AB173" s="10" t="s">
        <v>127</v>
      </c>
      <c r="AC173" s="10" t="s">
        <v>1887</v>
      </c>
      <c r="AD173" s="49">
        <v>0</v>
      </c>
      <c r="AE173" s="49">
        <v>0</v>
      </c>
      <c r="AF173" s="49">
        <v>1</v>
      </c>
      <c r="AG173" s="49">
        <v>0</v>
      </c>
      <c r="AH173" s="10"/>
      <c r="AI173" s="10"/>
      <c r="AJ173" s="10"/>
      <c r="AK173" s="10" t="s">
        <v>5803</v>
      </c>
      <c r="AL173" s="10"/>
      <c r="AM173" s="10" t="s">
        <v>5205</v>
      </c>
      <c r="AN173" s="10"/>
      <c r="AO173" s="49">
        <v>0</v>
      </c>
      <c r="AP173" s="49">
        <v>0</v>
      </c>
      <c r="AQ173" s="49">
        <v>0</v>
      </c>
      <c r="AR173" s="49">
        <v>0</v>
      </c>
      <c r="AS173" s="49">
        <v>0</v>
      </c>
      <c r="AT173" s="49">
        <v>0</v>
      </c>
      <c r="AU173" s="49">
        <v>0</v>
      </c>
      <c r="AV173" s="49">
        <v>0</v>
      </c>
      <c r="AW173" s="50">
        <v>0</v>
      </c>
      <c r="AX173" s="49">
        <v>0</v>
      </c>
      <c r="AY173" s="49">
        <v>0</v>
      </c>
      <c r="AZ173" s="49">
        <v>0</v>
      </c>
      <c r="BA173" s="49">
        <v>0</v>
      </c>
      <c r="BB173" s="49">
        <v>0</v>
      </c>
      <c r="BC173" s="49">
        <v>60</v>
      </c>
      <c r="BD173" s="49">
        <v>60</v>
      </c>
      <c r="BE173" s="49">
        <v>0</v>
      </c>
      <c r="BF173" s="49">
        <v>0</v>
      </c>
      <c r="BG173" s="49">
        <v>0</v>
      </c>
      <c r="BH173" s="49">
        <v>0</v>
      </c>
      <c r="BI173" s="49">
        <v>0</v>
      </c>
      <c r="BJ173" s="50">
        <v>0</v>
      </c>
      <c r="BK173" s="49">
        <v>0</v>
      </c>
      <c r="BL173" s="49">
        <v>0</v>
      </c>
      <c r="BM173" s="49">
        <v>0</v>
      </c>
      <c r="BN173" s="49">
        <v>60</v>
      </c>
      <c r="BO173" s="49">
        <v>0</v>
      </c>
      <c r="BP173" s="49">
        <v>0</v>
      </c>
      <c r="BQ173" s="49">
        <v>0</v>
      </c>
      <c r="BR173" s="49">
        <v>0</v>
      </c>
      <c r="BS173" s="49">
        <v>0</v>
      </c>
      <c r="BT173" s="49">
        <v>0</v>
      </c>
      <c r="BU173" s="50">
        <v>0</v>
      </c>
      <c r="BV173" s="49">
        <v>0</v>
      </c>
      <c r="BW173" s="50">
        <v>0</v>
      </c>
      <c r="BX173" s="49">
        <v>0</v>
      </c>
      <c r="BY173" s="49">
        <v>0</v>
      </c>
      <c r="BZ173" s="49">
        <v>0</v>
      </c>
      <c r="CA173" s="49">
        <v>0</v>
      </c>
      <c r="CB173" s="49">
        <v>0</v>
      </c>
      <c r="CC173" s="49">
        <v>60</v>
      </c>
      <c r="CD173" s="49">
        <v>60</v>
      </c>
      <c r="CE173" s="49">
        <v>0</v>
      </c>
      <c r="CF173" s="49">
        <v>0</v>
      </c>
      <c r="CG173" s="49">
        <v>0</v>
      </c>
      <c r="CH173" s="50">
        <v>0</v>
      </c>
      <c r="CI173" s="49">
        <v>0</v>
      </c>
      <c r="CJ173" s="50">
        <v>0</v>
      </c>
      <c r="CK173" s="49">
        <v>0</v>
      </c>
      <c r="CL173" s="49">
        <v>0</v>
      </c>
      <c r="CM173" s="49">
        <v>0</v>
      </c>
      <c r="CN173" s="49">
        <v>60</v>
      </c>
      <c r="CO173" s="10" t="s">
        <v>2251</v>
      </c>
      <c r="CP173" s="51" t="s">
        <v>2252</v>
      </c>
    </row>
    <row r="174" spans="1:94" ht="70.349999999999994" customHeight="1" x14ac:dyDescent="0.25">
      <c r="A174" s="48" t="s">
        <v>2253</v>
      </c>
      <c r="B174" s="48" t="s">
        <v>2253</v>
      </c>
      <c r="C174" s="10" t="s">
        <v>113</v>
      </c>
      <c r="D174" s="10" t="s">
        <v>104</v>
      </c>
      <c r="E174" s="10" t="s">
        <v>2254</v>
      </c>
      <c r="F174" s="10" t="s">
        <v>2255</v>
      </c>
      <c r="G174" s="10" t="s">
        <v>1056</v>
      </c>
      <c r="H174" s="10" t="s">
        <v>552</v>
      </c>
      <c r="I174" s="10" t="s">
        <v>2256</v>
      </c>
      <c r="J174" s="10" t="s">
        <v>2257</v>
      </c>
      <c r="K174" s="10" t="s">
        <v>2258</v>
      </c>
      <c r="L174" s="10" t="s">
        <v>2259</v>
      </c>
      <c r="M174" s="10" t="s">
        <v>558</v>
      </c>
      <c r="N174" s="10" t="s">
        <v>2260</v>
      </c>
      <c r="O174" s="10" t="s">
        <v>556</v>
      </c>
      <c r="P174" s="10" t="s">
        <v>558</v>
      </c>
      <c r="Q174" s="10" t="s">
        <v>559</v>
      </c>
      <c r="R174" s="10" t="s">
        <v>560</v>
      </c>
      <c r="S174" s="10" t="s">
        <v>639</v>
      </c>
      <c r="T174" s="10" t="s">
        <v>640</v>
      </c>
      <c r="U174" s="10" t="s">
        <v>641</v>
      </c>
      <c r="V174" s="10" t="s">
        <v>642</v>
      </c>
      <c r="W174" s="10" t="s">
        <v>643</v>
      </c>
      <c r="X174" s="10" t="s">
        <v>644</v>
      </c>
      <c r="Y174" s="10" t="s">
        <v>125</v>
      </c>
      <c r="Z174" s="10" t="s">
        <v>126</v>
      </c>
      <c r="AA174" s="49">
        <v>400</v>
      </c>
      <c r="AB174" s="10" t="s">
        <v>186</v>
      </c>
      <c r="AC174" s="10" t="s">
        <v>2261</v>
      </c>
      <c r="AD174" s="49">
        <v>400</v>
      </c>
      <c r="AE174" s="49">
        <v>400</v>
      </c>
      <c r="AF174" s="49">
        <v>400</v>
      </c>
      <c r="AG174" s="49">
        <v>400</v>
      </c>
      <c r="AH174" s="10" t="s">
        <v>5804</v>
      </c>
      <c r="AI174" s="10" t="s">
        <v>5805</v>
      </c>
      <c r="AJ174" s="10" t="s">
        <v>5806</v>
      </c>
      <c r="AK174" s="10" t="s">
        <v>5807</v>
      </c>
      <c r="AL174" s="10" t="s">
        <v>5807</v>
      </c>
      <c r="AM174" s="10" t="s">
        <v>5205</v>
      </c>
      <c r="AN174" s="10"/>
      <c r="AO174" s="49">
        <v>150</v>
      </c>
      <c r="AP174" s="49">
        <v>0</v>
      </c>
      <c r="AQ174" s="49">
        <v>150</v>
      </c>
      <c r="AR174" s="49">
        <v>0</v>
      </c>
      <c r="AS174" s="49">
        <v>0</v>
      </c>
      <c r="AT174" s="49">
        <v>0</v>
      </c>
      <c r="AU174" s="49">
        <v>0</v>
      </c>
      <c r="AV174" s="49">
        <v>0</v>
      </c>
      <c r="AW174" s="50">
        <v>0</v>
      </c>
      <c r="AX174" s="49">
        <v>0</v>
      </c>
      <c r="AY174" s="49">
        <v>0</v>
      </c>
      <c r="AZ174" s="49">
        <v>0</v>
      </c>
      <c r="BA174" s="49">
        <v>150</v>
      </c>
      <c r="BB174" s="49">
        <v>165</v>
      </c>
      <c r="BC174" s="49">
        <v>0</v>
      </c>
      <c r="BD174" s="49">
        <v>165</v>
      </c>
      <c r="BE174" s="49">
        <v>0</v>
      </c>
      <c r="BF174" s="49">
        <v>0</v>
      </c>
      <c r="BG174" s="49">
        <v>0</v>
      </c>
      <c r="BH174" s="49">
        <v>0</v>
      </c>
      <c r="BI174" s="49">
        <v>0</v>
      </c>
      <c r="BJ174" s="50">
        <v>0</v>
      </c>
      <c r="BK174" s="49">
        <v>0</v>
      </c>
      <c r="BL174" s="49">
        <v>0</v>
      </c>
      <c r="BM174" s="49">
        <v>0</v>
      </c>
      <c r="BN174" s="49">
        <v>165</v>
      </c>
      <c r="BO174" s="49">
        <v>181.5</v>
      </c>
      <c r="BP174" s="49">
        <v>0</v>
      </c>
      <c r="BQ174" s="49">
        <v>181.5</v>
      </c>
      <c r="BR174" s="49">
        <v>0</v>
      </c>
      <c r="BS174" s="49">
        <v>0</v>
      </c>
      <c r="BT174" s="49">
        <v>0</v>
      </c>
      <c r="BU174" s="50">
        <v>0</v>
      </c>
      <c r="BV174" s="49">
        <v>0</v>
      </c>
      <c r="BW174" s="50">
        <v>0</v>
      </c>
      <c r="BX174" s="49">
        <v>0</v>
      </c>
      <c r="BY174" s="49">
        <v>0</v>
      </c>
      <c r="BZ174" s="49">
        <v>0</v>
      </c>
      <c r="CA174" s="49">
        <v>181.5</v>
      </c>
      <c r="CB174" s="49">
        <v>199.65</v>
      </c>
      <c r="CC174" s="49">
        <v>0</v>
      </c>
      <c r="CD174" s="49">
        <v>199.65</v>
      </c>
      <c r="CE174" s="49">
        <v>0</v>
      </c>
      <c r="CF174" s="49">
        <v>0</v>
      </c>
      <c r="CG174" s="49">
        <v>0</v>
      </c>
      <c r="CH174" s="50">
        <v>0</v>
      </c>
      <c r="CI174" s="49">
        <v>0</v>
      </c>
      <c r="CJ174" s="50">
        <v>0</v>
      </c>
      <c r="CK174" s="49">
        <v>0</v>
      </c>
      <c r="CL174" s="49">
        <v>0</v>
      </c>
      <c r="CM174" s="49">
        <v>0</v>
      </c>
      <c r="CN174" s="49">
        <v>199.65</v>
      </c>
      <c r="CO174" s="10" t="s">
        <v>2267</v>
      </c>
      <c r="CP174" s="51" t="s">
        <v>2268</v>
      </c>
    </row>
    <row r="175" spans="1:94" ht="70.349999999999994" customHeight="1" x14ac:dyDescent="0.25">
      <c r="A175" s="48" t="s">
        <v>2269</v>
      </c>
      <c r="B175" s="48" t="s">
        <v>2269</v>
      </c>
      <c r="C175" s="10" t="s">
        <v>103</v>
      </c>
      <c r="D175" s="10" t="s">
        <v>104</v>
      </c>
      <c r="E175" s="10" t="s">
        <v>2254</v>
      </c>
      <c r="F175" s="10" t="s">
        <v>2255</v>
      </c>
      <c r="G175" s="10" t="s">
        <v>1056</v>
      </c>
      <c r="H175" s="10" t="s">
        <v>552</v>
      </c>
      <c r="I175" s="10" t="s">
        <v>2256</v>
      </c>
      <c r="J175" s="10" t="s">
        <v>2257</v>
      </c>
      <c r="K175" s="10" t="s">
        <v>2270</v>
      </c>
      <c r="L175" s="10" t="s">
        <v>2259</v>
      </c>
      <c r="M175" s="10" t="s">
        <v>558</v>
      </c>
      <c r="N175" s="10" t="s">
        <v>2260</v>
      </c>
      <c r="O175" s="10" t="s">
        <v>161</v>
      </c>
      <c r="P175" s="10" t="s">
        <v>162</v>
      </c>
      <c r="Q175" s="10" t="s">
        <v>2271</v>
      </c>
      <c r="R175" s="10" t="s">
        <v>2272</v>
      </c>
      <c r="S175" s="10" t="s">
        <v>2273</v>
      </c>
      <c r="T175" s="10" t="s">
        <v>2274</v>
      </c>
      <c r="U175" s="10" t="s">
        <v>2275</v>
      </c>
      <c r="V175" s="10" t="s">
        <v>2276</v>
      </c>
      <c r="W175" s="10" t="s">
        <v>2277</v>
      </c>
      <c r="X175" s="10" t="s">
        <v>149</v>
      </c>
      <c r="Y175" s="10" t="s">
        <v>125</v>
      </c>
      <c r="Z175" s="10" t="s">
        <v>126</v>
      </c>
      <c r="AA175" s="49">
        <v>1500</v>
      </c>
      <c r="AB175" s="10" t="s">
        <v>127</v>
      </c>
      <c r="AC175" s="10" t="s">
        <v>2261</v>
      </c>
      <c r="AD175" s="49">
        <v>1000</v>
      </c>
      <c r="AE175" s="49">
        <v>0</v>
      </c>
      <c r="AF175" s="49">
        <v>500</v>
      </c>
      <c r="AG175" s="49">
        <v>0</v>
      </c>
      <c r="AH175" s="10" t="s">
        <v>5808</v>
      </c>
      <c r="AI175" s="10" t="s">
        <v>5809</v>
      </c>
      <c r="AJ175" s="10"/>
      <c r="AK175" s="10"/>
      <c r="AL175" s="10" t="s">
        <v>5810</v>
      </c>
      <c r="AM175" s="10" t="s">
        <v>5205</v>
      </c>
      <c r="AN175" s="10" t="s">
        <v>5811</v>
      </c>
      <c r="AO175" s="49">
        <v>300</v>
      </c>
      <c r="AP175" s="49">
        <v>0</v>
      </c>
      <c r="AQ175" s="49">
        <v>300</v>
      </c>
      <c r="AR175" s="49">
        <v>0</v>
      </c>
      <c r="AS175" s="49">
        <v>0</v>
      </c>
      <c r="AT175" s="49">
        <v>0</v>
      </c>
      <c r="AU175" s="49">
        <v>0</v>
      </c>
      <c r="AV175" s="49">
        <v>0</v>
      </c>
      <c r="AW175" s="50">
        <v>0</v>
      </c>
      <c r="AX175" s="49">
        <v>0</v>
      </c>
      <c r="AY175" s="49">
        <v>0</v>
      </c>
      <c r="AZ175" s="49">
        <v>0</v>
      </c>
      <c r="BA175" s="49">
        <v>300</v>
      </c>
      <c r="BB175" s="49">
        <v>330</v>
      </c>
      <c r="BC175" s="49">
        <v>0</v>
      </c>
      <c r="BD175" s="49">
        <v>330</v>
      </c>
      <c r="BE175" s="49">
        <v>0</v>
      </c>
      <c r="BF175" s="49">
        <v>0</v>
      </c>
      <c r="BG175" s="49">
        <v>0</v>
      </c>
      <c r="BH175" s="49">
        <v>0</v>
      </c>
      <c r="BI175" s="49">
        <v>0</v>
      </c>
      <c r="BJ175" s="50">
        <v>0</v>
      </c>
      <c r="BK175" s="49">
        <v>0</v>
      </c>
      <c r="BL175" s="49">
        <v>0</v>
      </c>
      <c r="BM175" s="49">
        <v>0</v>
      </c>
      <c r="BN175" s="49">
        <v>330</v>
      </c>
      <c r="BO175" s="49">
        <v>363.00000000000011</v>
      </c>
      <c r="BP175" s="49">
        <v>0</v>
      </c>
      <c r="BQ175" s="49">
        <v>363.00000000000011</v>
      </c>
      <c r="BR175" s="49">
        <v>0</v>
      </c>
      <c r="BS175" s="49">
        <v>0</v>
      </c>
      <c r="BT175" s="49">
        <v>0</v>
      </c>
      <c r="BU175" s="50">
        <v>0</v>
      </c>
      <c r="BV175" s="49">
        <v>0</v>
      </c>
      <c r="BW175" s="50">
        <v>0</v>
      </c>
      <c r="BX175" s="49">
        <v>0</v>
      </c>
      <c r="BY175" s="49">
        <v>0</v>
      </c>
      <c r="BZ175" s="49">
        <v>0</v>
      </c>
      <c r="CA175" s="49">
        <v>363.00000000000011</v>
      </c>
      <c r="CB175" s="49">
        <v>381.15000000000009</v>
      </c>
      <c r="CC175" s="49">
        <v>0</v>
      </c>
      <c r="CD175" s="49">
        <v>381.15000000000009</v>
      </c>
      <c r="CE175" s="49">
        <v>0</v>
      </c>
      <c r="CF175" s="49">
        <v>0</v>
      </c>
      <c r="CG175" s="49">
        <v>0</v>
      </c>
      <c r="CH175" s="50">
        <v>0</v>
      </c>
      <c r="CI175" s="49">
        <v>0</v>
      </c>
      <c r="CJ175" s="50">
        <v>0</v>
      </c>
      <c r="CK175" s="49">
        <v>0</v>
      </c>
      <c r="CL175" s="49">
        <v>0</v>
      </c>
      <c r="CM175" s="49">
        <v>0</v>
      </c>
      <c r="CN175" s="49">
        <v>381.15000000000009</v>
      </c>
      <c r="CO175" s="10" t="s">
        <v>2282</v>
      </c>
      <c r="CP175" s="51" t="s">
        <v>2283</v>
      </c>
    </row>
    <row r="176" spans="1:94" ht="70.349999999999994" customHeight="1" x14ac:dyDescent="0.25">
      <c r="A176" s="48" t="s">
        <v>2284</v>
      </c>
      <c r="B176" s="48" t="s">
        <v>2284</v>
      </c>
      <c r="C176" s="10" t="s">
        <v>139</v>
      </c>
      <c r="D176" s="10" t="s">
        <v>104</v>
      </c>
      <c r="E176" s="10" t="s">
        <v>2254</v>
      </c>
      <c r="F176" s="10" t="s">
        <v>2255</v>
      </c>
      <c r="G176" s="10" t="s">
        <v>1056</v>
      </c>
      <c r="H176" s="10" t="s">
        <v>552</v>
      </c>
      <c r="I176" s="10" t="s">
        <v>2256</v>
      </c>
      <c r="J176" s="10" t="s">
        <v>2257</v>
      </c>
      <c r="K176" s="10" t="s">
        <v>2285</v>
      </c>
      <c r="L176" s="10" t="s">
        <v>2259</v>
      </c>
      <c r="M176" s="10" t="s">
        <v>558</v>
      </c>
      <c r="N176" s="10" t="s">
        <v>2260</v>
      </c>
      <c r="O176" s="10" t="s">
        <v>140</v>
      </c>
      <c r="P176" s="10" t="s">
        <v>141</v>
      </c>
      <c r="Q176" s="10" t="s">
        <v>2286</v>
      </c>
      <c r="R176" s="10" t="s">
        <v>2287</v>
      </c>
      <c r="S176" s="10" t="s">
        <v>144</v>
      </c>
      <c r="T176" s="10" t="s">
        <v>2288</v>
      </c>
      <c r="U176" s="10" t="s">
        <v>257</v>
      </c>
      <c r="V176" s="10" t="s">
        <v>2289</v>
      </c>
      <c r="W176" s="10" t="s">
        <v>2290</v>
      </c>
      <c r="X176" s="10" t="s">
        <v>149</v>
      </c>
      <c r="Y176" s="10" t="s">
        <v>125</v>
      </c>
      <c r="Z176" s="10" t="s">
        <v>126</v>
      </c>
      <c r="AA176" s="49">
        <v>600</v>
      </c>
      <c r="AB176" s="10" t="s">
        <v>127</v>
      </c>
      <c r="AC176" s="10" t="s">
        <v>2261</v>
      </c>
      <c r="AD176" s="49">
        <v>150</v>
      </c>
      <c r="AE176" s="49">
        <v>150</v>
      </c>
      <c r="AF176" s="49">
        <v>150</v>
      </c>
      <c r="AG176" s="49">
        <v>150</v>
      </c>
      <c r="AH176" s="10" t="s">
        <v>5812</v>
      </c>
      <c r="AI176" s="10" t="s">
        <v>5813</v>
      </c>
      <c r="AJ176" s="10" t="s">
        <v>5814</v>
      </c>
      <c r="AK176" s="10" t="s">
        <v>5815</v>
      </c>
      <c r="AL176" s="10" t="s">
        <v>5815</v>
      </c>
      <c r="AM176" s="10" t="s">
        <v>5205</v>
      </c>
      <c r="AN176" s="10"/>
      <c r="AO176" s="49">
        <v>150</v>
      </c>
      <c r="AP176" s="49">
        <v>0</v>
      </c>
      <c r="AQ176" s="49">
        <v>150</v>
      </c>
      <c r="AR176" s="49">
        <v>0</v>
      </c>
      <c r="AS176" s="49">
        <v>0</v>
      </c>
      <c r="AT176" s="49">
        <v>0</v>
      </c>
      <c r="AU176" s="49">
        <v>0</v>
      </c>
      <c r="AV176" s="49">
        <v>0</v>
      </c>
      <c r="AW176" s="50">
        <v>0</v>
      </c>
      <c r="AX176" s="49">
        <v>0</v>
      </c>
      <c r="AY176" s="49">
        <v>0</v>
      </c>
      <c r="AZ176" s="49">
        <v>0</v>
      </c>
      <c r="BA176" s="49">
        <v>150</v>
      </c>
      <c r="BB176" s="49">
        <v>165</v>
      </c>
      <c r="BC176" s="49">
        <v>0</v>
      </c>
      <c r="BD176" s="49">
        <v>165</v>
      </c>
      <c r="BE176" s="49">
        <v>0</v>
      </c>
      <c r="BF176" s="49">
        <v>0</v>
      </c>
      <c r="BG176" s="49">
        <v>0</v>
      </c>
      <c r="BH176" s="49">
        <v>0</v>
      </c>
      <c r="BI176" s="49">
        <v>0</v>
      </c>
      <c r="BJ176" s="50">
        <v>0</v>
      </c>
      <c r="BK176" s="49">
        <v>0</v>
      </c>
      <c r="BL176" s="49">
        <v>0</v>
      </c>
      <c r="BM176" s="49">
        <v>0</v>
      </c>
      <c r="BN176" s="49">
        <v>165</v>
      </c>
      <c r="BO176" s="49">
        <v>181.5</v>
      </c>
      <c r="BP176" s="49">
        <v>0</v>
      </c>
      <c r="BQ176" s="49">
        <v>181.5</v>
      </c>
      <c r="BR176" s="49">
        <v>0</v>
      </c>
      <c r="BS176" s="49">
        <v>0</v>
      </c>
      <c r="BT176" s="49">
        <v>0</v>
      </c>
      <c r="BU176" s="50">
        <v>0</v>
      </c>
      <c r="BV176" s="49">
        <v>0</v>
      </c>
      <c r="BW176" s="50">
        <v>0</v>
      </c>
      <c r="BX176" s="49">
        <v>0</v>
      </c>
      <c r="BY176" s="49">
        <v>0</v>
      </c>
      <c r="BZ176" s="49">
        <v>0</v>
      </c>
      <c r="CA176" s="49">
        <v>181.5</v>
      </c>
      <c r="CB176" s="49">
        <v>190.57499999999999</v>
      </c>
      <c r="CC176" s="49">
        <v>0</v>
      </c>
      <c r="CD176" s="49">
        <v>190.57499999999999</v>
      </c>
      <c r="CE176" s="49">
        <v>0</v>
      </c>
      <c r="CF176" s="49">
        <v>0</v>
      </c>
      <c r="CG176" s="49">
        <v>0</v>
      </c>
      <c r="CH176" s="50">
        <v>0</v>
      </c>
      <c r="CI176" s="49">
        <v>0</v>
      </c>
      <c r="CJ176" s="50">
        <v>0</v>
      </c>
      <c r="CK176" s="49">
        <v>0</v>
      </c>
      <c r="CL176" s="49">
        <v>0</v>
      </c>
      <c r="CM176" s="49">
        <v>0</v>
      </c>
      <c r="CN176" s="49">
        <v>190.57499999999999</v>
      </c>
      <c r="CO176" s="10" t="s">
        <v>2296</v>
      </c>
      <c r="CP176" s="51" t="s">
        <v>2297</v>
      </c>
    </row>
    <row r="177" spans="1:94" ht="70.349999999999994" customHeight="1" x14ac:dyDescent="0.25">
      <c r="A177" s="48" t="s">
        <v>2298</v>
      </c>
      <c r="B177" s="48" t="s">
        <v>2298</v>
      </c>
      <c r="C177" s="10" t="s">
        <v>113</v>
      </c>
      <c r="D177" s="10" t="s">
        <v>2299</v>
      </c>
      <c r="E177" s="10" t="s">
        <v>2300</v>
      </c>
      <c r="F177" s="10" t="s">
        <v>2301</v>
      </c>
      <c r="G177" s="10" t="s">
        <v>2214</v>
      </c>
      <c r="H177" s="10" t="s">
        <v>108</v>
      </c>
      <c r="I177" s="10" t="s">
        <v>2302</v>
      </c>
      <c r="J177" s="10" t="s">
        <v>1299</v>
      </c>
      <c r="K177" s="10" t="s">
        <v>2303</v>
      </c>
      <c r="L177" s="10" t="s">
        <v>2304</v>
      </c>
      <c r="M177" s="10" t="s">
        <v>831</v>
      </c>
      <c r="N177" s="10" t="s">
        <v>2305</v>
      </c>
      <c r="O177" s="10" t="s">
        <v>2306</v>
      </c>
      <c r="P177" s="10" t="s">
        <v>989</v>
      </c>
      <c r="Q177" s="10" t="s">
        <v>2162</v>
      </c>
      <c r="R177" s="10" t="s">
        <v>2163</v>
      </c>
      <c r="S177" s="10" t="s">
        <v>2307</v>
      </c>
      <c r="T177" s="10" t="s">
        <v>2308</v>
      </c>
      <c r="U177" s="10" t="s">
        <v>2309</v>
      </c>
      <c r="V177" s="10" t="s">
        <v>2310</v>
      </c>
      <c r="W177" s="10" t="s">
        <v>2311</v>
      </c>
      <c r="X177" s="10" t="s">
        <v>2312</v>
      </c>
      <c r="Y177" s="10" t="s">
        <v>125</v>
      </c>
      <c r="Z177" s="10" t="s">
        <v>531</v>
      </c>
      <c r="AA177" s="49">
        <v>4</v>
      </c>
      <c r="AB177" s="10" t="s">
        <v>127</v>
      </c>
      <c r="AC177" s="10" t="s">
        <v>2313</v>
      </c>
      <c r="AD177" s="49">
        <v>1</v>
      </c>
      <c r="AE177" s="49">
        <v>1</v>
      </c>
      <c r="AF177" s="49">
        <v>1</v>
      </c>
      <c r="AG177" s="49">
        <v>1</v>
      </c>
      <c r="AH177" s="10" t="s">
        <v>5816</v>
      </c>
      <c r="AI177" s="10" t="s">
        <v>5817</v>
      </c>
      <c r="AJ177" s="10" t="s">
        <v>5818</v>
      </c>
      <c r="AK177" s="10" t="s">
        <v>5819</v>
      </c>
      <c r="AL177" s="10" t="s">
        <v>5819</v>
      </c>
      <c r="AM177" s="10" t="s">
        <v>5205</v>
      </c>
      <c r="AN177" s="10" t="s">
        <v>5820</v>
      </c>
      <c r="AO177" s="49">
        <v>278</v>
      </c>
      <c r="AP177" s="49">
        <v>0</v>
      </c>
      <c r="AQ177" s="49">
        <v>278</v>
      </c>
      <c r="AR177" s="49">
        <v>0</v>
      </c>
      <c r="AS177" s="49">
        <v>0</v>
      </c>
      <c r="AT177" s="49">
        <v>0</v>
      </c>
      <c r="AU177" s="49">
        <v>0</v>
      </c>
      <c r="AV177" s="49">
        <v>0</v>
      </c>
      <c r="AW177" s="50">
        <v>0</v>
      </c>
      <c r="AX177" s="49">
        <v>0</v>
      </c>
      <c r="AY177" s="49">
        <v>83.399999999999991</v>
      </c>
      <c r="AZ177" s="49">
        <v>83.399999999999991</v>
      </c>
      <c r="BA177" s="49">
        <v>361.4</v>
      </c>
      <c r="BB177" s="49">
        <v>300</v>
      </c>
      <c r="BC177" s="49">
        <v>0</v>
      </c>
      <c r="BD177" s="49">
        <v>300</v>
      </c>
      <c r="BE177" s="49">
        <v>0</v>
      </c>
      <c r="BF177" s="49">
        <v>0</v>
      </c>
      <c r="BG177" s="49">
        <v>0</v>
      </c>
      <c r="BH177" s="49">
        <v>0</v>
      </c>
      <c r="BI177" s="49">
        <v>0</v>
      </c>
      <c r="BJ177" s="50">
        <v>0</v>
      </c>
      <c r="BK177" s="49">
        <v>0</v>
      </c>
      <c r="BL177" s="49">
        <v>90</v>
      </c>
      <c r="BM177" s="49">
        <v>90</v>
      </c>
      <c r="BN177" s="49">
        <v>390</v>
      </c>
      <c r="BO177" s="49">
        <v>300</v>
      </c>
      <c r="BP177" s="49">
        <v>0</v>
      </c>
      <c r="BQ177" s="49">
        <v>300</v>
      </c>
      <c r="BR177" s="49">
        <v>0</v>
      </c>
      <c r="BS177" s="49">
        <v>0</v>
      </c>
      <c r="BT177" s="49">
        <v>0</v>
      </c>
      <c r="BU177" s="50">
        <v>0</v>
      </c>
      <c r="BV177" s="49">
        <v>0</v>
      </c>
      <c r="BW177" s="50">
        <v>0</v>
      </c>
      <c r="BX177" s="49">
        <v>0</v>
      </c>
      <c r="BY177" s="49">
        <v>90</v>
      </c>
      <c r="BZ177" s="49">
        <v>90</v>
      </c>
      <c r="CA177" s="49">
        <v>390</v>
      </c>
      <c r="CB177" s="49">
        <v>300</v>
      </c>
      <c r="CC177" s="49">
        <v>0</v>
      </c>
      <c r="CD177" s="49">
        <v>300</v>
      </c>
      <c r="CE177" s="49">
        <v>0</v>
      </c>
      <c r="CF177" s="49">
        <v>0</v>
      </c>
      <c r="CG177" s="49">
        <v>0</v>
      </c>
      <c r="CH177" s="50">
        <v>0</v>
      </c>
      <c r="CI177" s="49">
        <v>0</v>
      </c>
      <c r="CJ177" s="50">
        <v>0</v>
      </c>
      <c r="CK177" s="49">
        <v>0</v>
      </c>
      <c r="CL177" s="49">
        <v>90</v>
      </c>
      <c r="CM177" s="49">
        <v>90</v>
      </c>
      <c r="CN177" s="49">
        <v>390</v>
      </c>
      <c r="CO177" s="10" t="s">
        <v>2319</v>
      </c>
      <c r="CP177" s="51" t="s">
        <v>2320</v>
      </c>
    </row>
    <row r="178" spans="1:94" ht="70.349999999999994" customHeight="1" x14ac:dyDescent="0.25">
      <c r="A178" s="48" t="s">
        <v>2321</v>
      </c>
      <c r="B178" s="48" t="s">
        <v>2321</v>
      </c>
      <c r="C178" s="10" t="s">
        <v>103</v>
      </c>
      <c r="D178" s="10" t="s">
        <v>2299</v>
      </c>
      <c r="E178" s="10" t="s">
        <v>2300</v>
      </c>
      <c r="F178" s="10" t="s">
        <v>2301</v>
      </c>
      <c r="G178" s="10" t="s">
        <v>2214</v>
      </c>
      <c r="H178" s="10" t="s">
        <v>108</v>
      </c>
      <c r="I178" s="10" t="s">
        <v>2302</v>
      </c>
      <c r="J178" s="10" t="s">
        <v>1299</v>
      </c>
      <c r="K178" s="10" t="s">
        <v>2303</v>
      </c>
      <c r="L178" s="10" t="s">
        <v>2304</v>
      </c>
      <c r="M178" s="10" t="s">
        <v>831</v>
      </c>
      <c r="N178" s="10" t="s">
        <v>2305</v>
      </c>
      <c r="O178" s="10" t="s">
        <v>2306</v>
      </c>
      <c r="P178" s="10" t="s">
        <v>989</v>
      </c>
      <c r="Q178" s="10" t="s">
        <v>2162</v>
      </c>
      <c r="R178" s="10" t="s">
        <v>2163</v>
      </c>
      <c r="S178" s="10" t="s">
        <v>2322</v>
      </c>
      <c r="T178" s="10" t="s">
        <v>2323</v>
      </c>
      <c r="U178" s="10" t="s">
        <v>2324</v>
      </c>
      <c r="V178" s="10" t="s">
        <v>2325</v>
      </c>
      <c r="W178" s="10" t="s">
        <v>2326</v>
      </c>
      <c r="X178" s="10" t="s">
        <v>2327</v>
      </c>
      <c r="Y178" s="10" t="s">
        <v>125</v>
      </c>
      <c r="Z178" s="10" t="s">
        <v>531</v>
      </c>
      <c r="AA178" s="49">
        <v>1</v>
      </c>
      <c r="AB178" s="10" t="s">
        <v>127</v>
      </c>
      <c r="AC178" s="10" t="s">
        <v>2313</v>
      </c>
      <c r="AD178" s="49">
        <v>0</v>
      </c>
      <c r="AE178" s="49">
        <v>1</v>
      </c>
      <c r="AF178" s="49">
        <v>0</v>
      </c>
      <c r="AG178" s="49">
        <v>0</v>
      </c>
      <c r="AH178" s="10"/>
      <c r="AI178" s="10" t="s">
        <v>5821</v>
      </c>
      <c r="AJ178" s="10" t="s">
        <v>5822</v>
      </c>
      <c r="AK178" s="10"/>
      <c r="AL178" s="10"/>
      <c r="AM178" s="10" t="s">
        <v>5247</v>
      </c>
      <c r="AN178" s="10"/>
      <c r="AO178" s="49">
        <v>0</v>
      </c>
      <c r="AP178" s="49">
        <v>0</v>
      </c>
      <c r="AQ178" s="49">
        <v>0</v>
      </c>
      <c r="AR178" s="49">
        <v>0</v>
      </c>
      <c r="AS178" s="49">
        <v>0</v>
      </c>
      <c r="AT178" s="49">
        <v>0</v>
      </c>
      <c r="AU178" s="49">
        <v>0</v>
      </c>
      <c r="AV178" s="49">
        <v>0</v>
      </c>
      <c r="AW178" s="50">
        <v>0</v>
      </c>
      <c r="AX178" s="49">
        <v>0</v>
      </c>
      <c r="AY178" s="49">
        <v>0</v>
      </c>
      <c r="AZ178" s="49">
        <v>0</v>
      </c>
      <c r="BA178" s="49">
        <v>0</v>
      </c>
      <c r="BB178" s="49">
        <v>0</v>
      </c>
      <c r="BC178" s="49">
        <v>0</v>
      </c>
      <c r="BD178" s="49">
        <v>0</v>
      </c>
      <c r="BE178" s="49">
        <v>0</v>
      </c>
      <c r="BF178" s="49">
        <v>0</v>
      </c>
      <c r="BG178" s="49">
        <v>0</v>
      </c>
      <c r="BH178" s="49">
        <v>0</v>
      </c>
      <c r="BI178" s="49">
        <v>500</v>
      </c>
      <c r="BJ178" s="50">
        <v>0</v>
      </c>
      <c r="BK178" s="49">
        <v>1666.666666666667</v>
      </c>
      <c r="BL178" s="49">
        <v>0</v>
      </c>
      <c r="BM178" s="49">
        <v>0</v>
      </c>
      <c r="BN178" s="49">
        <v>2166.666666666667</v>
      </c>
      <c r="BO178" s="49">
        <v>0</v>
      </c>
      <c r="BP178" s="49">
        <v>0</v>
      </c>
      <c r="BQ178" s="49">
        <v>0</v>
      </c>
      <c r="BR178" s="49">
        <v>0</v>
      </c>
      <c r="BS178" s="49">
        <v>0</v>
      </c>
      <c r="BT178" s="49">
        <v>0</v>
      </c>
      <c r="BU178" s="50">
        <v>0</v>
      </c>
      <c r="BV178" s="49">
        <v>0</v>
      </c>
      <c r="BW178" s="50">
        <v>0</v>
      </c>
      <c r="BX178" s="49">
        <v>0</v>
      </c>
      <c r="BY178" s="49">
        <v>0</v>
      </c>
      <c r="BZ178" s="49">
        <v>0</v>
      </c>
      <c r="CA178" s="49">
        <v>0</v>
      </c>
      <c r="CB178" s="49">
        <v>0</v>
      </c>
      <c r="CC178" s="49">
        <v>0</v>
      </c>
      <c r="CD178" s="49">
        <v>0</v>
      </c>
      <c r="CE178" s="49">
        <v>0</v>
      </c>
      <c r="CF178" s="49">
        <v>0</v>
      </c>
      <c r="CG178" s="49">
        <v>0</v>
      </c>
      <c r="CH178" s="50">
        <v>0</v>
      </c>
      <c r="CI178" s="49">
        <v>0</v>
      </c>
      <c r="CJ178" s="50">
        <v>0</v>
      </c>
      <c r="CK178" s="49">
        <v>0</v>
      </c>
      <c r="CL178" s="49">
        <v>0</v>
      </c>
      <c r="CM178" s="49">
        <v>0</v>
      </c>
      <c r="CN178" s="49">
        <v>0</v>
      </c>
      <c r="CO178" s="10" t="s">
        <v>2330</v>
      </c>
      <c r="CP178" s="51" t="s">
        <v>2331</v>
      </c>
    </row>
    <row r="179" spans="1:94" ht="70.349999999999994" customHeight="1" x14ac:dyDescent="0.25">
      <c r="A179" s="48" t="s">
        <v>2332</v>
      </c>
      <c r="B179" s="48" t="s">
        <v>2332</v>
      </c>
      <c r="C179" s="10" t="s">
        <v>139</v>
      </c>
      <c r="D179" s="10" t="s">
        <v>2299</v>
      </c>
      <c r="E179" s="10" t="s">
        <v>2300</v>
      </c>
      <c r="F179" s="10" t="s">
        <v>2301</v>
      </c>
      <c r="G179" s="10" t="s">
        <v>2214</v>
      </c>
      <c r="H179" s="10" t="s">
        <v>108</v>
      </c>
      <c r="I179" s="10" t="s">
        <v>2302</v>
      </c>
      <c r="J179" s="10" t="s">
        <v>1299</v>
      </c>
      <c r="K179" s="10" t="s">
        <v>2303</v>
      </c>
      <c r="L179" s="10" t="s">
        <v>2304</v>
      </c>
      <c r="M179" s="10" t="s">
        <v>831</v>
      </c>
      <c r="N179" s="10" t="s">
        <v>2305</v>
      </c>
      <c r="O179" s="10" t="s">
        <v>2306</v>
      </c>
      <c r="P179" s="10" t="s">
        <v>989</v>
      </c>
      <c r="Q179" s="10" t="s">
        <v>2162</v>
      </c>
      <c r="R179" s="10" t="s">
        <v>2163</v>
      </c>
      <c r="S179" s="10" t="s">
        <v>2333</v>
      </c>
      <c r="T179" s="10" t="s">
        <v>2334</v>
      </c>
      <c r="U179" s="10" t="s">
        <v>2335</v>
      </c>
      <c r="V179" s="10" t="s">
        <v>2336</v>
      </c>
      <c r="W179" s="10" t="s">
        <v>2337</v>
      </c>
      <c r="X179" s="10" t="s">
        <v>2338</v>
      </c>
      <c r="Y179" s="10" t="s">
        <v>125</v>
      </c>
      <c r="Z179" s="10" t="s">
        <v>531</v>
      </c>
      <c r="AA179" s="49">
        <v>200</v>
      </c>
      <c r="AB179" s="10" t="s">
        <v>127</v>
      </c>
      <c r="AC179" s="10" t="s">
        <v>2313</v>
      </c>
      <c r="AD179" s="49">
        <v>20</v>
      </c>
      <c r="AE179" s="49">
        <v>60</v>
      </c>
      <c r="AF179" s="49">
        <v>60</v>
      </c>
      <c r="AG179" s="49">
        <v>60</v>
      </c>
      <c r="AH179" s="10" t="s">
        <v>5823</v>
      </c>
      <c r="AI179" s="10" t="s">
        <v>5824</v>
      </c>
      <c r="AJ179" s="10" t="s">
        <v>5825</v>
      </c>
      <c r="AK179" s="10" t="s">
        <v>5826</v>
      </c>
      <c r="AL179" s="10" t="s">
        <v>5827</v>
      </c>
      <c r="AM179" s="10" t="s">
        <v>5205</v>
      </c>
      <c r="AN179" s="10" t="s">
        <v>5828</v>
      </c>
      <c r="AO179" s="49">
        <v>150</v>
      </c>
      <c r="AP179" s="49">
        <v>0</v>
      </c>
      <c r="AQ179" s="49">
        <v>150</v>
      </c>
      <c r="AR179" s="49">
        <v>0</v>
      </c>
      <c r="AS179" s="49">
        <v>0</v>
      </c>
      <c r="AT179" s="49">
        <v>0</v>
      </c>
      <c r="AU179" s="49">
        <v>0</v>
      </c>
      <c r="AV179" s="49">
        <v>0</v>
      </c>
      <c r="AW179" s="50">
        <v>0</v>
      </c>
      <c r="AX179" s="49">
        <v>0</v>
      </c>
      <c r="AY179" s="49">
        <v>0</v>
      </c>
      <c r="AZ179" s="49">
        <v>0</v>
      </c>
      <c r="BA179" s="49">
        <v>150</v>
      </c>
      <c r="BB179" s="49">
        <v>150</v>
      </c>
      <c r="BC179" s="49">
        <v>0</v>
      </c>
      <c r="BD179" s="49">
        <v>150</v>
      </c>
      <c r="BE179" s="49">
        <v>0</v>
      </c>
      <c r="BF179" s="49">
        <v>0</v>
      </c>
      <c r="BG179" s="49">
        <v>0</v>
      </c>
      <c r="BH179" s="49">
        <v>0</v>
      </c>
      <c r="BI179" s="49">
        <v>0</v>
      </c>
      <c r="BJ179" s="50">
        <v>0</v>
      </c>
      <c r="BK179" s="49">
        <v>0</v>
      </c>
      <c r="BL179" s="49">
        <v>0</v>
      </c>
      <c r="BM179" s="49">
        <v>0</v>
      </c>
      <c r="BN179" s="49">
        <v>150</v>
      </c>
      <c r="BO179" s="49">
        <v>150</v>
      </c>
      <c r="BP179" s="49">
        <v>0</v>
      </c>
      <c r="BQ179" s="49">
        <v>150</v>
      </c>
      <c r="BR179" s="49">
        <v>0</v>
      </c>
      <c r="BS179" s="49">
        <v>0</v>
      </c>
      <c r="BT179" s="49">
        <v>0</v>
      </c>
      <c r="BU179" s="50">
        <v>0</v>
      </c>
      <c r="BV179" s="49">
        <v>0</v>
      </c>
      <c r="BW179" s="50">
        <v>0</v>
      </c>
      <c r="BX179" s="49">
        <v>0</v>
      </c>
      <c r="BY179" s="49">
        <v>0</v>
      </c>
      <c r="BZ179" s="49">
        <v>0</v>
      </c>
      <c r="CA179" s="49">
        <v>150</v>
      </c>
      <c r="CB179" s="49">
        <v>150</v>
      </c>
      <c r="CC179" s="49">
        <v>0</v>
      </c>
      <c r="CD179" s="49">
        <v>150</v>
      </c>
      <c r="CE179" s="49">
        <v>0</v>
      </c>
      <c r="CF179" s="49">
        <v>0</v>
      </c>
      <c r="CG179" s="49">
        <v>0</v>
      </c>
      <c r="CH179" s="50">
        <v>0</v>
      </c>
      <c r="CI179" s="49">
        <v>0</v>
      </c>
      <c r="CJ179" s="50">
        <v>0</v>
      </c>
      <c r="CK179" s="49">
        <v>0</v>
      </c>
      <c r="CL179" s="49">
        <v>0</v>
      </c>
      <c r="CM179" s="49">
        <v>0</v>
      </c>
      <c r="CN179" s="49">
        <v>150</v>
      </c>
      <c r="CO179" s="10" t="s">
        <v>2330</v>
      </c>
      <c r="CP179" s="51" t="s">
        <v>2342</v>
      </c>
    </row>
    <row r="180" spans="1:94" ht="70.349999999999994" customHeight="1" x14ac:dyDescent="0.25">
      <c r="A180" s="48" t="s">
        <v>2343</v>
      </c>
      <c r="B180" s="48" t="s">
        <v>2343</v>
      </c>
      <c r="C180" s="10" t="s">
        <v>179</v>
      </c>
      <c r="D180" s="10" t="s">
        <v>2299</v>
      </c>
      <c r="E180" s="10" t="s">
        <v>2300</v>
      </c>
      <c r="F180" s="10" t="s">
        <v>2301</v>
      </c>
      <c r="G180" s="10" t="s">
        <v>2214</v>
      </c>
      <c r="H180" s="10" t="s">
        <v>108</v>
      </c>
      <c r="I180" s="10" t="s">
        <v>2302</v>
      </c>
      <c r="J180" s="10" t="s">
        <v>1299</v>
      </c>
      <c r="K180" s="10" t="s">
        <v>2303</v>
      </c>
      <c r="L180" s="10" t="s">
        <v>2304</v>
      </c>
      <c r="M180" s="10" t="s">
        <v>831</v>
      </c>
      <c r="N180" s="10" t="s">
        <v>2305</v>
      </c>
      <c r="O180" s="10" t="s">
        <v>2306</v>
      </c>
      <c r="P180" s="10" t="s">
        <v>989</v>
      </c>
      <c r="Q180" s="10" t="s">
        <v>2162</v>
      </c>
      <c r="R180" s="10" t="s">
        <v>2163</v>
      </c>
      <c r="S180" s="10" t="s">
        <v>2344</v>
      </c>
      <c r="T180" s="10" t="s">
        <v>2345</v>
      </c>
      <c r="U180" s="10" t="s">
        <v>2346</v>
      </c>
      <c r="V180" s="10" t="s">
        <v>2347</v>
      </c>
      <c r="W180" s="10" t="s">
        <v>2348</v>
      </c>
      <c r="X180" s="10" t="s">
        <v>2338</v>
      </c>
      <c r="Y180" s="10" t="s">
        <v>125</v>
      </c>
      <c r="Z180" s="10" t="s">
        <v>531</v>
      </c>
      <c r="AA180" s="49">
        <v>300</v>
      </c>
      <c r="AB180" s="10" t="s">
        <v>127</v>
      </c>
      <c r="AC180" s="10" t="s">
        <v>2313</v>
      </c>
      <c r="AD180" s="49">
        <v>0</v>
      </c>
      <c r="AE180" s="49">
        <v>0</v>
      </c>
      <c r="AF180" s="49">
        <v>300</v>
      </c>
      <c r="AG180" s="49">
        <v>0</v>
      </c>
      <c r="AH180" s="10"/>
      <c r="AI180" s="10"/>
      <c r="AJ180" s="10"/>
      <c r="AK180" s="10" t="s">
        <v>5829</v>
      </c>
      <c r="AL180" s="10"/>
      <c r="AM180" s="10" t="s">
        <v>5205</v>
      </c>
      <c r="AN180" s="10"/>
      <c r="AO180" s="49">
        <v>0</v>
      </c>
      <c r="AP180" s="49">
        <v>0</v>
      </c>
      <c r="AQ180" s="49">
        <v>0</v>
      </c>
      <c r="AR180" s="49">
        <v>0</v>
      </c>
      <c r="AS180" s="49">
        <v>0</v>
      </c>
      <c r="AT180" s="49">
        <v>0</v>
      </c>
      <c r="AU180" s="49">
        <v>0</v>
      </c>
      <c r="AV180" s="49">
        <v>0</v>
      </c>
      <c r="AW180" s="50">
        <v>0</v>
      </c>
      <c r="AX180" s="49">
        <v>0</v>
      </c>
      <c r="AY180" s="49">
        <v>0</v>
      </c>
      <c r="AZ180" s="49">
        <v>0</v>
      </c>
      <c r="BA180" s="49">
        <v>0</v>
      </c>
      <c r="BB180" s="49">
        <v>0</v>
      </c>
      <c r="BC180" s="49">
        <v>0</v>
      </c>
      <c r="BD180" s="49">
        <v>0</v>
      </c>
      <c r="BE180" s="49">
        <v>0</v>
      </c>
      <c r="BF180" s="49">
        <v>0</v>
      </c>
      <c r="BG180" s="49">
        <v>0</v>
      </c>
      <c r="BH180" s="49">
        <v>0</v>
      </c>
      <c r="BI180" s="49">
        <v>0</v>
      </c>
      <c r="BJ180" s="50">
        <v>0</v>
      </c>
      <c r="BK180" s="49">
        <v>0</v>
      </c>
      <c r="BL180" s="49">
        <v>50</v>
      </c>
      <c r="BM180" s="49">
        <v>50</v>
      </c>
      <c r="BN180" s="49">
        <v>50</v>
      </c>
      <c r="BO180" s="49">
        <v>0</v>
      </c>
      <c r="BP180" s="49">
        <v>0</v>
      </c>
      <c r="BQ180" s="49">
        <v>0</v>
      </c>
      <c r="BR180" s="49">
        <v>0</v>
      </c>
      <c r="BS180" s="49">
        <v>0</v>
      </c>
      <c r="BT180" s="49">
        <v>0</v>
      </c>
      <c r="BU180" s="50">
        <v>0</v>
      </c>
      <c r="BV180" s="49">
        <v>0</v>
      </c>
      <c r="BW180" s="50">
        <v>0</v>
      </c>
      <c r="BX180" s="49">
        <v>0</v>
      </c>
      <c r="BY180" s="49">
        <v>50</v>
      </c>
      <c r="BZ180" s="49">
        <v>50</v>
      </c>
      <c r="CA180" s="49">
        <v>50</v>
      </c>
      <c r="CB180" s="49">
        <v>0</v>
      </c>
      <c r="CC180" s="49">
        <v>0</v>
      </c>
      <c r="CD180" s="49">
        <v>0</v>
      </c>
      <c r="CE180" s="49">
        <v>0</v>
      </c>
      <c r="CF180" s="49">
        <v>0</v>
      </c>
      <c r="CG180" s="49">
        <v>0</v>
      </c>
      <c r="CH180" s="50">
        <v>0</v>
      </c>
      <c r="CI180" s="49">
        <v>0</v>
      </c>
      <c r="CJ180" s="50">
        <v>0</v>
      </c>
      <c r="CK180" s="49">
        <v>0</v>
      </c>
      <c r="CL180" s="49">
        <v>50</v>
      </c>
      <c r="CM180" s="49">
        <v>50</v>
      </c>
      <c r="CN180" s="49">
        <v>50</v>
      </c>
      <c r="CO180" s="10"/>
      <c r="CP180" s="51" t="s">
        <v>2350</v>
      </c>
    </row>
    <row r="181" spans="1:94" ht="70.349999999999994" customHeight="1" x14ac:dyDescent="0.25">
      <c r="A181" s="48" t="s">
        <v>2351</v>
      </c>
      <c r="B181" s="48" t="s">
        <v>2351</v>
      </c>
      <c r="C181" s="10" t="s">
        <v>254</v>
      </c>
      <c r="D181" s="10" t="s">
        <v>2299</v>
      </c>
      <c r="E181" s="10" t="s">
        <v>2300</v>
      </c>
      <c r="F181" s="10" t="s">
        <v>2301</v>
      </c>
      <c r="G181" s="10" t="s">
        <v>2214</v>
      </c>
      <c r="H181" s="10" t="s">
        <v>108</v>
      </c>
      <c r="I181" s="10" t="s">
        <v>2302</v>
      </c>
      <c r="J181" s="10" t="s">
        <v>1299</v>
      </c>
      <c r="K181" s="10" t="s">
        <v>2303</v>
      </c>
      <c r="L181" s="10" t="s">
        <v>2304</v>
      </c>
      <c r="M181" s="10" t="s">
        <v>831</v>
      </c>
      <c r="N181" s="10" t="s">
        <v>2305</v>
      </c>
      <c r="O181" s="10" t="s">
        <v>2306</v>
      </c>
      <c r="P181" s="10" t="s">
        <v>989</v>
      </c>
      <c r="Q181" s="10" t="s">
        <v>2162</v>
      </c>
      <c r="R181" s="10" t="s">
        <v>2163</v>
      </c>
      <c r="S181" s="10" t="s">
        <v>2352</v>
      </c>
      <c r="T181" s="10" t="s">
        <v>2353</v>
      </c>
      <c r="U181" s="10" t="s">
        <v>2354</v>
      </c>
      <c r="V181" s="10" t="s">
        <v>2355</v>
      </c>
      <c r="W181" s="10" t="s">
        <v>2356</v>
      </c>
      <c r="X181" s="10" t="s">
        <v>293</v>
      </c>
      <c r="Y181" s="10" t="s">
        <v>125</v>
      </c>
      <c r="Z181" s="10" t="s">
        <v>531</v>
      </c>
      <c r="AA181" s="49">
        <v>2</v>
      </c>
      <c r="AB181" s="10" t="s">
        <v>127</v>
      </c>
      <c r="AC181" s="10" t="s">
        <v>2313</v>
      </c>
      <c r="AD181" s="49">
        <v>0</v>
      </c>
      <c r="AE181" s="49">
        <v>0</v>
      </c>
      <c r="AF181" s="49">
        <v>2</v>
      </c>
      <c r="AG181" s="49">
        <v>0</v>
      </c>
      <c r="AH181" s="10"/>
      <c r="AI181" s="10"/>
      <c r="AJ181" s="10"/>
      <c r="AK181" s="10" t="s">
        <v>5830</v>
      </c>
      <c r="AL181" s="10"/>
      <c r="AM181" s="10" t="s">
        <v>5426</v>
      </c>
      <c r="AN181" s="10" t="s">
        <v>5831</v>
      </c>
      <c r="AO181" s="49">
        <v>0</v>
      </c>
      <c r="AP181" s="49">
        <v>0</v>
      </c>
      <c r="AQ181" s="49">
        <v>0</v>
      </c>
      <c r="AR181" s="49">
        <v>0</v>
      </c>
      <c r="AS181" s="49">
        <v>0</v>
      </c>
      <c r="AT181" s="49">
        <v>0</v>
      </c>
      <c r="AU181" s="49">
        <v>0</v>
      </c>
      <c r="AV181" s="49">
        <v>0</v>
      </c>
      <c r="AW181" s="50">
        <v>0</v>
      </c>
      <c r="AX181" s="49">
        <v>0</v>
      </c>
      <c r="AY181" s="49">
        <v>0</v>
      </c>
      <c r="AZ181" s="49">
        <v>0</v>
      </c>
      <c r="BA181" s="49">
        <v>0</v>
      </c>
      <c r="BB181" s="49">
        <v>0</v>
      </c>
      <c r="BC181" s="49">
        <v>0</v>
      </c>
      <c r="BD181" s="49">
        <v>0</v>
      </c>
      <c r="BE181" s="49">
        <v>0</v>
      </c>
      <c r="BF181" s="49">
        <v>0</v>
      </c>
      <c r="BG181" s="49">
        <v>0</v>
      </c>
      <c r="BH181" s="49">
        <v>0</v>
      </c>
      <c r="BI181" s="49">
        <v>0</v>
      </c>
      <c r="BJ181" s="50">
        <v>0</v>
      </c>
      <c r="BK181" s="49">
        <v>2500</v>
      </c>
      <c r="BL181" s="49">
        <v>0</v>
      </c>
      <c r="BM181" s="49">
        <v>0</v>
      </c>
      <c r="BN181" s="49">
        <v>2500</v>
      </c>
      <c r="BO181" s="49">
        <v>0</v>
      </c>
      <c r="BP181" s="49">
        <v>0</v>
      </c>
      <c r="BQ181" s="49">
        <v>0</v>
      </c>
      <c r="BR181" s="49">
        <v>0</v>
      </c>
      <c r="BS181" s="49">
        <v>0</v>
      </c>
      <c r="BT181" s="49">
        <v>0</v>
      </c>
      <c r="BU181" s="50">
        <v>0</v>
      </c>
      <c r="BV181" s="49">
        <v>0</v>
      </c>
      <c r="BW181" s="50">
        <v>0</v>
      </c>
      <c r="BX181" s="49">
        <v>2500</v>
      </c>
      <c r="BY181" s="49">
        <v>0</v>
      </c>
      <c r="BZ181" s="49">
        <v>0</v>
      </c>
      <c r="CA181" s="49">
        <v>2500</v>
      </c>
      <c r="CB181" s="49">
        <v>0</v>
      </c>
      <c r="CC181" s="49">
        <v>0</v>
      </c>
      <c r="CD181" s="49">
        <v>0</v>
      </c>
      <c r="CE181" s="49">
        <v>0</v>
      </c>
      <c r="CF181" s="49">
        <v>0</v>
      </c>
      <c r="CG181" s="49">
        <v>0</v>
      </c>
      <c r="CH181" s="50">
        <v>0</v>
      </c>
      <c r="CI181" s="49">
        <v>0</v>
      </c>
      <c r="CJ181" s="50">
        <v>0</v>
      </c>
      <c r="CK181" s="49">
        <v>0</v>
      </c>
      <c r="CL181" s="49">
        <v>0</v>
      </c>
      <c r="CM181" s="49">
        <v>0</v>
      </c>
      <c r="CN181" s="49">
        <v>0</v>
      </c>
      <c r="CO181" s="10" t="s">
        <v>2358</v>
      </c>
      <c r="CP181" s="51" t="s">
        <v>5832</v>
      </c>
    </row>
    <row r="182" spans="1:94" ht="70.349999999999994" customHeight="1" x14ac:dyDescent="0.25">
      <c r="A182" s="48" t="s">
        <v>2360</v>
      </c>
      <c r="B182" s="48" t="s">
        <v>2360</v>
      </c>
      <c r="C182" s="10" t="s">
        <v>374</v>
      </c>
      <c r="D182" s="10" t="s">
        <v>2299</v>
      </c>
      <c r="E182" s="10" t="s">
        <v>2300</v>
      </c>
      <c r="F182" s="10" t="s">
        <v>2301</v>
      </c>
      <c r="G182" s="10" t="s">
        <v>2214</v>
      </c>
      <c r="H182" s="10" t="s">
        <v>108</v>
      </c>
      <c r="I182" s="10" t="s">
        <v>2302</v>
      </c>
      <c r="J182" s="10" t="s">
        <v>1299</v>
      </c>
      <c r="K182" s="10" t="s">
        <v>2303</v>
      </c>
      <c r="L182" s="10" t="s">
        <v>2304</v>
      </c>
      <c r="M182" s="10" t="s">
        <v>831</v>
      </c>
      <c r="N182" s="10" t="s">
        <v>2305</v>
      </c>
      <c r="O182" s="10" t="s">
        <v>2306</v>
      </c>
      <c r="P182" s="10" t="s">
        <v>989</v>
      </c>
      <c r="Q182" s="10" t="s">
        <v>2162</v>
      </c>
      <c r="R182" s="10" t="s">
        <v>2163</v>
      </c>
      <c r="S182" s="10" t="s">
        <v>2361</v>
      </c>
      <c r="T182" s="10" t="s">
        <v>2362</v>
      </c>
      <c r="U182" s="10" t="s">
        <v>2363</v>
      </c>
      <c r="V182" s="10" t="s">
        <v>2364</v>
      </c>
      <c r="W182" s="10" t="s">
        <v>2365</v>
      </c>
      <c r="X182" s="10" t="s">
        <v>293</v>
      </c>
      <c r="Y182" s="10" t="s">
        <v>125</v>
      </c>
      <c r="Z182" s="10" t="s">
        <v>531</v>
      </c>
      <c r="AA182" s="49">
        <v>2</v>
      </c>
      <c r="AB182" s="10" t="s">
        <v>127</v>
      </c>
      <c r="AC182" s="10" t="s">
        <v>2313</v>
      </c>
      <c r="AD182" s="49">
        <v>1</v>
      </c>
      <c r="AE182" s="49">
        <v>1</v>
      </c>
      <c r="AF182" s="49">
        <v>0</v>
      </c>
      <c r="AG182" s="49">
        <v>0</v>
      </c>
      <c r="AH182" s="10" t="s">
        <v>5833</v>
      </c>
      <c r="AI182" s="10"/>
      <c r="AJ182" s="10"/>
      <c r="AK182" s="10" t="s">
        <v>5834</v>
      </c>
      <c r="AL182" s="10"/>
      <c r="AM182" s="10" t="s">
        <v>5205</v>
      </c>
      <c r="AN182" s="10" t="s">
        <v>5835</v>
      </c>
      <c r="AO182" s="49">
        <v>120</v>
      </c>
      <c r="AP182" s="49">
        <v>0</v>
      </c>
      <c r="AQ182" s="49">
        <v>120</v>
      </c>
      <c r="AR182" s="49">
        <v>0</v>
      </c>
      <c r="AS182" s="49">
        <v>0</v>
      </c>
      <c r="AT182" s="49">
        <v>0</v>
      </c>
      <c r="AU182" s="49">
        <v>0</v>
      </c>
      <c r="AV182" s="49">
        <v>0</v>
      </c>
      <c r="AW182" s="50">
        <v>0</v>
      </c>
      <c r="AX182" s="49">
        <v>0</v>
      </c>
      <c r="AY182" s="49">
        <v>0</v>
      </c>
      <c r="AZ182" s="49">
        <v>0</v>
      </c>
      <c r="BA182" s="49">
        <v>120</v>
      </c>
      <c r="BB182" s="49">
        <v>0</v>
      </c>
      <c r="BC182" s="49">
        <v>0</v>
      </c>
      <c r="BD182" s="49">
        <v>0</v>
      </c>
      <c r="BE182" s="49">
        <v>0</v>
      </c>
      <c r="BF182" s="49">
        <v>0</v>
      </c>
      <c r="BG182" s="49">
        <v>0</v>
      </c>
      <c r="BH182" s="49">
        <v>0</v>
      </c>
      <c r="BI182" s="49">
        <v>0</v>
      </c>
      <c r="BJ182" s="50">
        <v>0</v>
      </c>
      <c r="BK182" s="49">
        <v>0</v>
      </c>
      <c r="BL182" s="49">
        <v>0</v>
      </c>
      <c r="BM182" s="49">
        <v>0</v>
      </c>
      <c r="BN182" s="49">
        <v>0</v>
      </c>
      <c r="BO182" s="49">
        <v>0</v>
      </c>
      <c r="BP182" s="49">
        <v>0</v>
      </c>
      <c r="BQ182" s="49">
        <v>0</v>
      </c>
      <c r="BR182" s="49">
        <v>0</v>
      </c>
      <c r="BS182" s="49">
        <v>0</v>
      </c>
      <c r="BT182" s="49">
        <v>0</v>
      </c>
      <c r="BU182" s="50">
        <v>0</v>
      </c>
      <c r="BV182" s="49">
        <v>0</v>
      </c>
      <c r="BW182" s="50">
        <v>0</v>
      </c>
      <c r="BX182" s="49">
        <v>0</v>
      </c>
      <c r="BY182" s="49">
        <v>0</v>
      </c>
      <c r="BZ182" s="49">
        <v>0</v>
      </c>
      <c r="CA182" s="49">
        <v>0</v>
      </c>
      <c r="CB182" s="49">
        <v>0</v>
      </c>
      <c r="CC182" s="49">
        <v>0</v>
      </c>
      <c r="CD182" s="49">
        <v>0</v>
      </c>
      <c r="CE182" s="49">
        <v>0</v>
      </c>
      <c r="CF182" s="49">
        <v>0</v>
      </c>
      <c r="CG182" s="49">
        <v>0</v>
      </c>
      <c r="CH182" s="50">
        <v>0</v>
      </c>
      <c r="CI182" s="49">
        <v>0</v>
      </c>
      <c r="CJ182" s="50">
        <v>0</v>
      </c>
      <c r="CK182" s="49">
        <v>0</v>
      </c>
      <c r="CL182" s="49">
        <v>0</v>
      </c>
      <c r="CM182" s="49">
        <v>0</v>
      </c>
      <c r="CN182" s="49">
        <v>0</v>
      </c>
      <c r="CO182" s="10" t="s">
        <v>2367</v>
      </c>
      <c r="CP182" s="51" t="s">
        <v>2368</v>
      </c>
    </row>
    <row r="183" spans="1:94" ht="70.349999999999994" customHeight="1" x14ac:dyDescent="0.25">
      <c r="A183" s="48" t="s">
        <v>2369</v>
      </c>
      <c r="B183" s="48" t="s">
        <v>2369</v>
      </c>
      <c r="C183" s="10" t="s">
        <v>444</v>
      </c>
      <c r="D183" s="10" t="s">
        <v>2299</v>
      </c>
      <c r="E183" s="10" t="s">
        <v>2300</v>
      </c>
      <c r="F183" s="10" t="s">
        <v>2301</v>
      </c>
      <c r="G183" s="10" t="s">
        <v>2214</v>
      </c>
      <c r="H183" s="10" t="s">
        <v>108</v>
      </c>
      <c r="I183" s="10" t="s">
        <v>2302</v>
      </c>
      <c r="J183" s="10" t="s">
        <v>1299</v>
      </c>
      <c r="K183" s="10" t="s">
        <v>2303</v>
      </c>
      <c r="L183" s="10" t="s">
        <v>2304</v>
      </c>
      <c r="M183" s="10" t="s">
        <v>831</v>
      </c>
      <c r="N183" s="10" t="s">
        <v>2305</v>
      </c>
      <c r="O183" s="10" t="s">
        <v>2306</v>
      </c>
      <c r="P183" s="10" t="s">
        <v>989</v>
      </c>
      <c r="Q183" s="10" t="s">
        <v>2162</v>
      </c>
      <c r="R183" s="10" t="s">
        <v>2163</v>
      </c>
      <c r="S183" s="10" t="s">
        <v>2370</v>
      </c>
      <c r="T183" s="10" t="s">
        <v>2371</v>
      </c>
      <c r="U183" s="10" t="s">
        <v>2372</v>
      </c>
      <c r="V183" s="10" t="s">
        <v>2373</v>
      </c>
      <c r="W183" s="10" t="s">
        <v>2374</v>
      </c>
      <c r="X183" s="10" t="s">
        <v>2375</v>
      </c>
      <c r="Y183" s="10" t="s">
        <v>125</v>
      </c>
      <c r="Z183" s="10" t="s">
        <v>531</v>
      </c>
      <c r="AA183" s="49">
        <v>1</v>
      </c>
      <c r="AB183" s="10" t="s">
        <v>127</v>
      </c>
      <c r="AC183" s="10" t="s">
        <v>2313</v>
      </c>
      <c r="AD183" s="49">
        <v>0</v>
      </c>
      <c r="AE183" s="49">
        <v>1</v>
      </c>
      <c r="AF183" s="49">
        <v>0</v>
      </c>
      <c r="AG183" s="49">
        <v>0</v>
      </c>
      <c r="AH183" s="10"/>
      <c r="AI183" s="10" t="s">
        <v>5836</v>
      </c>
      <c r="AJ183" s="10" t="s">
        <v>5837</v>
      </c>
      <c r="AK183" s="10"/>
      <c r="AL183" s="10"/>
      <c r="AM183" s="10" t="s">
        <v>5426</v>
      </c>
      <c r="AN183" s="10"/>
      <c r="AO183" s="49">
        <v>0</v>
      </c>
      <c r="AP183" s="49">
        <v>0</v>
      </c>
      <c r="AQ183" s="49">
        <v>0</v>
      </c>
      <c r="AR183" s="49">
        <v>0</v>
      </c>
      <c r="AS183" s="49">
        <v>0</v>
      </c>
      <c r="AT183" s="49">
        <v>0</v>
      </c>
      <c r="AU183" s="49">
        <v>0</v>
      </c>
      <c r="AV183" s="49">
        <v>0</v>
      </c>
      <c r="AW183" s="50">
        <v>0</v>
      </c>
      <c r="AX183" s="49">
        <v>0</v>
      </c>
      <c r="AY183" s="49">
        <v>0</v>
      </c>
      <c r="AZ183" s="49">
        <v>0</v>
      </c>
      <c r="BA183" s="49">
        <v>0</v>
      </c>
      <c r="BB183" s="49">
        <v>0</v>
      </c>
      <c r="BC183" s="49">
        <v>0</v>
      </c>
      <c r="BD183" s="49">
        <v>0</v>
      </c>
      <c r="BE183" s="49">
        <v>0</v>
      </c>
      <c r="BF183" s="49">
        <v>0</v>
      </c>
      <c r="BG183" s="49">
        <v>0</v>
      </c>
      <c r="BH183" s="49">
        <v>0</v>
      </c>
      <c r="BI183" s="49">
        <v>0</v>
      </c>
      <c r="BJ183" s="50">
        <v>0</v>
      </c>
      <c r="BK183" s="49">
        <v>3000</v>
      </c>
      <c r="BL183" s="49">
        <v>0</v>
      </c>
      <c r="BM183" s="49">
        <v>0</v>
      </c>
      <c r="BN183" s="49">
        <v>3000</v>
      </c>
      <c r="BO183" s="49">
        <v>0</v>
      </c>
      <c r="BP183" s="49">
        <v>0</v>
      </c>
      <c r="BQ183" s="49">
        <v>0</v>
      </c>
      <c r="BR183" s="49">
        <v>0</v>
      </c>
      <c r="BS183" s="49">
        <v>0</v>
      </c>
      <c r="BT183" s="49">
        <v>0</v>
      </c>
      <c r="BU183" s="50">
        <v>0</v>
      </c>
      <c r="BV183" s="49">
        <v>0</v>
      </c>
      <c r="BW183" s="50">
        <v>0</v>
      </c>
      <c r="BX183" s="49">
        <v>0</v>
      </c>
      <c r="BY183" s="49">
        <v>0</v>
      </c>
      <c r="BZ183" s="49">
        <v>0</v>
      </c>
      <c r="CA183" s="49">
        <v>0</v>
      </c>
      <c r="CB183" s="49">
        <v>0</v>
      </c>
      <c r="CC183" s="49">
        <v>0</v>
      </c>
      <c r="CD183" s="49">
        <v>0</v>
      </c>
      <c r="CE183" s="49">
        <v>0</v>
      </c>
      <c r="CF183" s="49">
        <v>0</v>
      </c>
      <c r="CG183" s="49">
        <v>0</v>
      </c>
      <c r="CH183" s="50">
        <v>0</v>
      </c>
      <c r="CI183" s="49">
        <v>0</v>
      </c>
      <c r="CJ183" s="50">
        <v>0</v>
      </c>
      <c r="CK183" s="49">
        <v>0</v>
      </c>
      <c r="CL183" s="49">
        <v>0</v>
      </c>
      <c r="CM183" s="49">
        <v>0</v>
      </c>
      <c r="CN183" s="49">
        <v>0</v>
      </c>
      <c r="CO183" s="10"/>
      <c r="CP183" s="51" t="s">
        <v>2378</v>
      </c>
    </row>
    <row r="184" spans="1:94" ht="70.349999999999994" customHeight="1" x14ac:dyDescent="0.25">
      <c r="A184" s="48" t="s">
        <v>2379</v>
      </c>
      <c r="B184" s="48" t="s">
        <v>2379</v>
      </c>
      <c r="C184" s="10" t="s">
        <v>463</v>
      </c>
      <c r="D184" s="10" t="s">
        <v>2299</v>
      </c>
      <c r="E184" s="10" t="s">
        <v>2300</v>
      </c>
      <c r="F184" s="10" t="s">
        <v>2301</v>
      </c>
      <c r="G184" s="10" t="s">
        <v>2214</v>
      </c>
      <c r="H184" s="10" t="s">
        <v>108</v>
      </c>
      <c r="I184" s="10" t="s">
        <v>2302</v>
      </c>
      <c r="J184" s="10" t="s">
        <v>1299</v>
      </c>
      <c r="K184" s="10" t="s">
        <v>2303</v>
      </c>
      <c r="L184" s="10" t="s">
        <v>2304</v>
      </c>
      <c r="M184" s="10" t="s">
        <v>831</v>
      </c>
      <c r="N184" s="10" t="s">
        <v>2305</v>
      </c>
      <c r="O184" s="10" t="s">
        <v>2306</v>
      </c>
      <c r="P184" s="10" t="s">
        <v>989</v>
      </c>
      <c r="Q184" s="10" t="s">
        <v>2162</v>
      </c>
      <c r="R184" s="10" t="s">
        <v>2163</v>
      </c>
      <c r="S184" s="10" t="s">
        <v>2380</v>
      </c>
      <c r="T184" s="10" t="s">
        <v>2381</v>
      </c>
      <c r="U184" s="10" t="s">
        <v>2382</v>
      </c>
      <c r="V184" s="10" t="s">
        <v>2383</v>
      </c>
      <c r="W184" s="10" t="s">
        <v>2384</v>
      </c>
      <c r="X184" s="10" t="s">
        <v>2338</v>
      </c>
      <c r="Y184" s="10" t="s">
        <v>125</v>
      </c>
      <c r="Z184" s="10" t="s">
        <v>531</v>
      </c>
      <c r="AA184" s="49">
        <v>60</v>
      </c>
      <c r="AB184" s="10" t="s">
        <v>127</v>
      </c>
      <c r="AC184" s="10" t="s">
        <v>2313</v>
      </c>
      <c r="AD184" s="49">
        <v>0</v>
      </c>
      <c r="AE184" s="49">
        <v>60</v>
      </c>
      <c r="AF184" s="49">
        <v>0</v>
      </c>
      <c r="AG184" s="49">
        <v>0</v>
      </c>
      <c r="AH184" s="10"/>
      <c r="AI184" s="10" t="s">
        <v>5824</v>
      </c>
      <c r="AJ184" s="10" t="s">
        <v>5825</v>
      </c>
      <c r="AK184" s="10" t="s">
        <v>5838</v>
      </c>
      <c r="AL184" s="10"/>
      <c r="AM184" s="10" t="s">
        <v>5426</v>
      </c>
      <c r="AN184" s="10" t="s">
        <v>5839</v>
      </c>
      <c r="AO184" s="49">
        <v>0</v>
      </c>
      <c r="AP184" s="49">
        <v>0</v>
      </c>
      <c r="AQ184" s="49">
        <v>0</v>
      </c>
      <c r="AR184" s="49">
        <v>0</v>
      </c>
      <c r="AS184" s="49">
        <v>0</v>
      </c>
      <c r="AT184" s="49">
        <v>0</v>
      </c>
      <c r="AU184" s="49">
        <v>0</v>
      </c>
      <c r="AV184" s="49">
        <v>0</v>
      </c>
      <c r="AW184" s="50">
        <v>0</v>
      </c>
      <c r="AX184" s="49">
        <v>0</v>
      </c>
      <c r="AY184" s="49">
        <v>0</v>
      </c>
      <c r="AZ184" s="49">
        <v>0</v>
      </c>
      <c r="BA184" s="49">
        <v>0</v>
      </c>
      <c r="BB184" s="49">
        <v>0</v>
      </c>
      <c r="BC184" s="49">
        <v>0</v>
      </c>
      <c r="BD184" s="49">
        <v>0</v>
      </c>
      <c r="BE184" s="49">
        <v>0</v>
      </c>
      <c r="BF184" s="49">
        <v>0</v>
      </c>
      <c r="BG184" s="49">
        <v>0</v>
      </c>
      <c r="BH184" s="49">
        <v>0</v>
      </c>
      <c r="BI184" s="49">
        <v>0</v>
      </c>
      <c r="BJ184" s="50">
        <v>0</v>
      </c>
      <c r="BK184" s="49">
        <v>2500</v>
      </c>
      <c r="BL184" s="49">
        <v>0</v>
      </c>
      <c r="BM184" s="49">
        <v>0</v>
      </c>
      <c r="BN184" s="49">
        <v>2500</v>
      </c>
      <c r="BO184" s="49">
        <v>0</v>
      </c>
      <c r="BP184" s="49">
        <v>0</v>
      </c>
      <c r="BQ184" s="49">
        <v>0</v>
      </c>
      <c r="BR184" s="49">
        <v>0</v>
      </c>
      <c r="BS184" s="49">
        <v>0</v>
      </c>
      <c r="BT184" s="49">
        <v>0</v>
      </c>
      <c r="BU184" s="50">
        <v>0</v>
      </c>
      <c r="BV184" s="49">
        <v>0</v>
      </c>
      <c r="BW184" s="50">
        <v>0</v>
      </c>
      <c r="BX184" s="49">
        <v>0</v>
      </c>
      <c r="BY184" s="49">
        <v>0</v>
      </c>
      <c r="BZ184" s="49">
        <v>0</v>
      </c>
      <c r="CA184" s="49">
        <v>0</v>
      </c>
      <c r="CB184" s="49">
        <v>0</v>
      </c>
      <c r="CC184" s="49">
        <v>0</v>
      </c>
      <c r="CD184" s="49">
        <v>0</v>
      </c>
      <c r="CE184" s="49">
        <v>0</v>
      </c>
      <c r="CF184" s="49">
        <v>0</v>
      </c>
      <c r="CG184" s="49">
        <v>0</v>
      </c>
      <c r="CH184" s="50">
        <v>0</v>
      </c>
      <c r="CI184" s="49">
        <v>0</v>
      </c>
      <c r="CJ184" s="50">
        <v>0</v>
      </c>
      <c r="CK184" s="49">
        <v>0</v>
      </c>
      <c r="CL184" s="49">
        <v>0</v>
      </c>
      <c r="CM184" s="49">
        <v>0</v>
      </c>
      <c r="CN184" s="49">
        <v>0</v>
      </c>
      <c r="CO184" s="10"/>
      <c r="CP184" s="51" t="s">
        <v>2385</v>
      </c>
    </row>
    <row r="185" spans="1:94" ht="70.349999999999994" customHeight="1" x14ac:dyDescent="0.25">
      <c r="A185" s="48" t="s">
        <v>2386</v>
      </c>
      <c r="B185" s="48" t="s">
        <v>2386</v>
      </c>
      <c r="C185" s="10" t="s">
        <v>113</v>
      </c>
      <c r="D185" s="10" t="s">
        <v>2299</v>
      </c>
      <c r="E185" s="10" t="s">
        <v>2170</v>
      </c>
      <c r="F185" s="10" t="s">
        <v>2171</v>
      </c>
      <c r="G185" s="10" t="s">
        <v>126</v>
      </c>
      <c r="H185" s="10" t="s">
        <v>552</v>
      </c>
      <c r="I185" s="10" t="s">
        <v>2387</v>
      </c>
      <c r="J185" s="10" t="s">
        <v>2172</v>
      </c>
      <c r="K185" s="10" t="s">
        <v>2303</v>
      </c>
      <c r="L185" s="10" t="s">
        <v>2304</v>
      </c>
      <c r="M185" s="10" t="s">
        <v>831</v>
      </c>
      <c r="N185" s="10" t="s">
        <v>2305</v>
      </c>
      <c r="O185" s="10" t="s">
        <v>2306</v>
      </c>
      <c r="P185" s="10" t="s">
        <v>989</v>
      </c>
      <c r="Q185" s="10" t="s">
        <v>2162</v>
      </c>
      <c r="R185" s="10" t="s">
        <v>2163</v>
      </c>
      <c r="S185" s="10" t="s">
        <v>2388</v>
      </c>
      <c r="T185" s="10" t="s">
        <v>2389</v>
      </c>
      <c r="U185" s="10" t="s">
        <v>2390</v>
      </c>
      <c r="V185" s="10" t="s">
        <v>2391</v>
      </c>
      <c r="W185" s="10" t="s">
        <v>2392</v>
      </c>
      <c r="X185" s="10" t="s">
        <v>2393</v>
      </c>
      <c r="Y185" s="10" t="s">
        <v>125</v>
      </c>
      <c r="Z185" s="10" t="s">
        <v>531</v>
      </c>
      <c r="AA185" s="49">
        <v>3</v>
      </c>
      <c r="AB185" s="10" t="s">
        <v>127</v>
      </c>
      <c r="AC185" s="10" t="s">
        <v>2313</v>
      </c>
      <c r="AD185" s="49">
        <v>1</v>
      </c>
      <c r="AE185" s="49">
        <v>2</v>
      </c>
      <c r="AF185" s="49">
        <v>0</v>
      </c>
      <c r="AG185" s="49">
        <v>0</v>
      </c>
      <c r="AH185" s="10" t="s">
        <v>5840</v>
      </c>
      <c r="AI185" s="10" t="s">
        <v>5841</v>
      </c>
      <c r="AJ185" s="10" t="s">
        <v>5842</v>
      </c>
      <c r="AK185" s="10"/>
      <c r="AL185" s="10"/>
      <c r="AM185" s="10" t="s">
        <v>5205</v>
      </c>
      <c r="AN185" s="10"/>
      <c r="AO185" s="49">
        <v>0</v>
      </c>
      <c r="AP185" s="49">
        <v>0</v>
      </c>
      <c r="AQ185" s="49">
        <v>0</v>
      </c>
      <c r="AR185" s="49">
        <v>0</v>
      </c>
      <c r="AS185" s="49">
        <v>0</v>
      </c>
      <c r="AT185" s="49">
        <v>0</v>
      </c>
      <c r="AU185" s="49">
        <v>0</v>
      </c>
      <c r="AV185" s="49">
        <v>0</v>
      </c>
      <c r="AW185" s="50">
        <v>0</v>
      </c>
      <c r="AX185" s="49">
        <v>0</v>
      </c>
      <c r="AY185" s="49">
        <v>100</v>
      </c>
      <c r="AZ185" s="49">
        <v>100</v>
      </c>
      <c r="BA185" s="49">
        <v>100</v>
      </c>
      <c r="BB185" s="49">
        <v>0</v>
      </c>
      <c r="BC185" s="49">
        <v>0</v>
      </c>
      <c r="BD185" s="49">
        <v>0</v>
      </c>
      <c r="BE185" s="49">
        <v>0</v>
      </c>
      <c r="BF185" s="49">
        <v>0</v>
      </c>
      <c r="BG185" s="49">
        <v>0</v>
      </c>
      <c r="BH185" s="49">
        <v>0</v>
      </c>
      <c r="BI185" s="49">
        <v>0</v>
      </c>
      <c r="BJ185" s="50">
        <v>0</v>
      </c>
      <c r="BK185" s="49">
        <v>0</v>
      </c>
      <c r="BL185" s="49">
        <v>100</v>
      </c>
      <c r="BM185" s="49">
        <v>100</v>
      </c>
      <c r="BN185" s="49">
        <v>100</v>
      </c>
      <c r="BO185" s="49">
        <v>0</v>
      </c>
      <c r="BP185" s="49">
        <v>0</v>
      </c>
      <c r="BQ185" s="49">
        <v>0</v>
      </c>
      <c r="BR185" s="49">
        <v>0</v>
      </c>
      <c r="BS185" s="49">
        <v>0</v>
      </c>
      <c r="BT185" s="49">
        <v>0</v>
      </c>
      <c r="BU185" s="50">
        <v>0</v>
      </c>
      <c r="BV185" s="49">
        <v>0</v>
      </c>
      <c r="BW185" s="50">
        <v>0</v>
      </c>
      <c r="BX185" s="49">
        <v>0</v>
      </c>
      <c r="BY185" s="49">
        <v>100</v>
      </c>
      <c r="BZ185" s="49">
        <v>100</v>
      </c>
      <c r="CA185" s="49">
        <v>100</v>
      </c>
      <c r="CB185" s="49">
        <v>0</v>
      </c>
      <c r="CC185" s="49">
        <v>0</v>
      </c>
      <c r="CD185" s="49">
        <v>0</v>
      </c>
      <c r="CE185" s="49">
        <v>0</v>
      </c>
      <c r="CF185" s="49">
        <v>0</v>
      </c>
      <c r="CG185" s="49">
        <v>0</v>
      </c>
      <c r="CH185" s="50">
        <v>0</v>
      </c>
      <c r="CI185" s="49">
        <v>0</v>
      </c>
      <c r="CJ185" s="50">
        <v>0</v>
      </c>
      <c r="CK185" s="49">
        <v>0</v>
      </c>
      <c r="CL185" s="49">
        <v>100</v>
      </c>
      <c r="CM185" s="49">
        <v>100</v>
      </c>
      <c r="CN185" s="49">
        <v>100</v>
      </c>
      <c r="CO185" s="10" t="s">
        <v>2398</v>
      </c>
      <c r="CP185" s="51" t="s">
        <v>5843</v>
      </c>
    </row>
    <row r="186" spans="1:94" ht="70.349999999999994" customHeight="1" x14ac:dyDescent="0.25">
      <c r="A186" s="48" t="s">
        <v>2400</v>
      </c>
      <c r="B186" s="48" t="s">
        <v>2400</v>
      </c>
      <c r="C186" s="10" t="s">
        <v>103</v>
      </c>
      <c r="D186" s="10" t="s">
        <v>2299</v>
      </c>
      <c r="E186" s="10" t="s">
        <v>2170</v>
      </c>
      <c r="F186" s="10" t="s">
        <v>2171</v>
      </c>
      <c r="G186" s="10" t="s">
        <v>126</v>
      </c>
      <c r="H186" s="10" t="s">
        <v>552</v>
      </c>
      <c r="I186" s="10" t="s">
        <v>2387</v>
      </c>
      <c r="J186" s="10" t="s">
        <v>2172</v>
      </c>
      <c r="K186" s="10" t="s">
        <v>2303</v>
      </c>
      <c r="L186" s="10" t="s">
        <v>2401</v>
      </c>
      <c r="M186" s="10" t="s">
        <v>846</v>
      </c>
      <c r="N186" s="10" t="s">
        <v>2402</v>
      </c>
      <c r="O186" s="10" t="s">
        <v>2306</v>
      </c>
      <c r="P186" s="10" t="s">
        <v>989</v>
      </c>
      <c r="Q186" s="10" t="s">
        <v>2162</v>
      </c>
      <c r="R186" s="10" t="s">
        <v>2163</v>
      </c>
      <c r="S186" s="10" t="s">
        <v>2403</v>
      </c>
      <c r="T186" s="10" t="s">
        <v>2404</v>
      </c>
      <c r="U186" s="10" t="s">
        <v>2405</v>
      </c>
      <c r="V186" s="10" t="s">
        <v>2406</v>
      </c>
      <c r="W186" s="10" t="s">
        <v>2407</v>
      </c>
      <c r="X186" s="10" t="s">
        <v>293</v>
      </c>
      <c r="Y186" s="10" t="s">
        <v>125</v>
      </c>
      <c r="Z186" s="10" t="s">
        <v>531</v>
      </c>
      <c r="AA186" s="49">
        <v>6</v>
      </c>
      <c r="AB186" s="10" t="s">
        <v>127</v>
      </c>
      <c r="AC186" s="10" t="s">
        <v>2313</v>
      </c>
      <c r="AD186" s="49">
        <v>1</v>
      </c>
      <c r="AE186" s="49">
        <v>1</v>
      </c>
      <c r="AF186" s="49">
        <v>3</v>
      </c>
      <c r="AG186" s="49">
        <v>1</v>
      </c>
      <c r="AH186" s="10" t="s">
        <v>5844</v>
      </c>
      <c r="AI186" s="10"/>
      <c r="AJ186" s="10"/>
      <c r="AK186" s="10"/>
      <c r="AL186" s="10"/>
      <c r="AM186" s="10" t="s">
        <v>5247</v>
      </c>
      <c r="AN186" s="10" t="s">
        <v>5845</v>
      </c>
      <c r="AO186" s="49">
        <v>120</v>
      </c>
      <c r="AP186" s="49">
        <v>0</v>
      </c>
      <c r="AQ186" s="49">
        <v>120</v>
      </c>
      <c r="AR186" s="49">
        <v>0</v>
      </c>
      <c r="AS186" s="49">
        <v>0</v>
      </c>
      <c r="AT186" s="49">
        <v>0</v>
      </c>
      <c r="AU186" s="49">
        <v>100</v>
      </c>
      <c r="AV186" s="49">
        <v>0</v>
      </c>
      <c r="AW186" s="50">
        <v>0</v>
      </c>
      <c r="AX186" s="49">
        <v>0</v>
      </c>
      <c r="AY186" s="49">
        <v>0</v>
      </c>
      <c r="AZ186" s="49">
        <v>100</v>
      </c>
      <c r="BA186" s="49">
        <v>220</v>
      </c>
      <c r="BB186" s="49">
        <v>120</v>
      </c>
      <c r="BC186" s="49">
        <v>0</v>
      </c>
      <c r="BD186" s="49">
        <v>120</v>
      </c>
      <c r="BE186" s="49">
        <v>0</v>
      </c>
      <c r="BF186" s="49">
        <v>0</v>
      </c>
      <c r="BG186" s="49">
        <v>0</v>
      </c>
      <c r="BH186" s="49">
        <v>100</v>
      </c>
      <c r="BI186" s="49">
        <v>0</v>
      </c>
      <c r="BJ186" s="50">
        <v>0</v>
      </c>
      <c r="BK186" s="49">
        <v>1895</v>
      </c>
      <c r="BL186" s="49">
        <v>0</v>
      </c>
      <c r="BM186" s="49">
        <v>100</v>
      </c>
      <c r="BN186" s="49">
        <v>2115</v>
      </c>
      <c r="BO186" s="49">
        <v>120</v>
      </c>
      <c r="BP186" s="49">
        <v>0</v>
      </c>
      <c r="BQ186" s="49">
        <v>120</v>
      </c>
      <c r="BR186" s="49">
        <v>0</v>
      </c>
      <c r="BS186" s="49">
        <v>0</v>
      </c>
      <c r="BT186" s="49">
        <v>0</v>
      </c>
      <c r="BU186" s="50">
        <v>100</v>
      </c>
      <c r="BV186" s="49">
        <v>0</v>
      </c>
      <c r="BW186" s="50">
        <v>0</v>
      </c>
      <c r="BX186" s="49">
        <v>0</v>
      </c>
      <c r="BY186" s="49">
        <v>0</v>
      </c>
      <c r="BZ186" s="49">
        <v>100</v>
      </c>
      <c r="CA186" s="49">
        <v>220</v>
      </c>
      <c r="CB186" s="49">
        <v>120</v>
      </c>
      <c r="CC186" s="49">
        <v>0</v>
      </c>
      <c r="CD186" s="49">
        <v>120</v>
      </c>
      <c r="CE186" s="49">
        <v>0</v>
      </c>
      <c r="CF186" s="49">
        <v>0</v>
      </c>
      <c r="CG186" s="49">
        <v>0</v>
      </c>
      <c r="CH186" s="50">
        <v>100</v>
      </c>
      <c r="CI186" s="49">
        <v>0</v>
      </c>
      <c r="CJ186" s="50">
        <v>0</v>
      </c>
      <c r="CK186" s="49">
        <v>0</v>
      </c>
      <c r="CL186" s="49">
        <v>0</v>
      </c>
      <c r="CM186" s="49">
        <v>100</v>
      </c>
      <c r="CN186" s="49">
        <v>220</v>
      </c>
      <c r="CO186" s="10" t="s">
        <v>2319</v>
      </c>
      <c r="CP186" s="51" t="s">
        <v>5846</v>
      </c>
    </row>
    <row r="187" spans="1:94" ht="70.349999999999994" customHeight="1" x14ac:dyDescent="0.25">
      <c r="A187" s="48" t="s">
        <v>2410</v>
      </c>
      <c r="B187" s="48" t="s">
        <v>2410</v>
      </c>
      <c r="C187" s="10" t="s">
        <v>139</v>
      </c>
      <c r="D187" s="10" t="s">
        <v>2299</v>
      </c>
      <c r="E187" s="10" t="s">
        <v>2170</v>
      </c>
      <c r="F187" s="10" t="s">
        <v>2171</v>
      </c>
      <c r="G187" s="10" t="s">
        <v>126</v>
      </c>
      <c r="H187" s="10" t="s">
        <v>552</v>
      </c>
      <c r="I187" s="10" t="s">
        <v>2387</v>
      </c>
      <c r="J187" s="10" t="s">
        <v>2172</v>
      </c>
      <c r="K187" s="10" t="s">
        <v>2303</v>
      </c>
      <c r="L187" s="10" t="s">
        <v>2401</v>
      </c>
      <c r="M187" s="10" t="s">
        <v>846</v>
      </c>
      <c r="N187" s="10" t="s">
        <v>2402</v>
      </c>
      <c r="O187" s="10" t="s">
        <v>2306</v>
      </c>
      <c r="P187" s="10" t="s">
        <v>989</v>
      </c>
      <c r="Q187" s="10" t="s">
        <v>2162</v>
      </c>
      <c r="R187" s="10" t="s">
        <v>2163</v>
      </c>
      <c r="S187" s="10" t="s">
        <v>2411</v>
      </c>
      <c r="T187" s="10" t="s">
        <v>2412</v>
      </c>
      <c r="U187" s="10" t="s">
        <v>2413</v>
      </c>
      <c r="V187" s="10" t="s">
        <v>2414</v>
      </c>
      <c r="W187" s="10" t="s">
        <v>2415</v>
      </c>
      <c r="X187" s="10" t="s">
        <v>293</v>
      </c>
      <c r="Y187" s="10" t="s">
        <v>125</v>
      </c>
      <c r="Z187" s="10" t="s">
        <v>531</v>
      </c>
      <c r="AA187" s="49">
        <v>3</v>
      </c>
      <c r="AB187" s="10" t="s">
        <v>127</v>
      </c>
      <c r="AC187" s="10" t="s">
        <v>2313</v>
      </c>
      <c r="AD187" s="49">
        <v>0</v>
      </c>
      <c r="AE187" s="49">
        <v>0</v>
      </c>
      <c r="AF187" s="49">
        <v>2</v>
      </c>
      <c r="AG187" s="49">
        <v>1</v>
      </c>
      <c r="AH187" s="10" t="s">
        <v>5847</v>
      </c>
      <c r="AI187" s="10"/>
      <c r="AJ187" s="10"/>
      <c r="AK187" s="10" t="s">
        <v>5848</v>
      </c>
      <c r="AL187" s="10"/>
      <c r="AM187" s="10" t="s">
        <v>5205</v>
      </c>
      <c r="AN187" s="10"/>
      <c r="AO187" s="49">
        <v>200</v>
      </c>
      <c r="AP187" s="49">
        <v>0</v>
      </c>
      <c r="AQ187" s="49">
        <v>200</v>
      </c>
      <c r="AR187" s="49">
        <v>0</v>
      </c>
      <c r="AS187" s="49">
        <v>0</v>
      </c>
      <c r="AT187" s="49">
        <v>0</v>
      </c>
      <c r="AU187" s="49">
        <v>0</v>
      </c>
      <c r="AV187" s="49">
        <v>0</v>
      </c>
      <c r="AW187" s="50">
        <v>0</v>
      </c>
      <c r="AX187" s="49">
        <v>0</v>
      </c>
      <c r="AY187" s="49">
        <v>0</v>
      </c>
      <c r="AZ187" s="49">
        <v>0</v>
      </c>
      <c r="BA187" s="49">
        <v>200</v>
      </c>
      <c r="BB187" s="49">
        <v>200</v>
      </c>
      <c r="BC187" s="49">
        <v>0</v>
      </c>
      <c r="BD187" s="49">
        <v>200</v>
      </c>
      <c r="BE187" s="49">
        <v>0</v>
      </c>
      <c r="BF187" s="49">
        <v>0</v>
      </c>
      <c r="BG187" s="49">
        <v>0</v>
      </c>
      <c r="BH187" s="49">
        <v>0</v>
      </c>
      <c r="BI187" s="49">
        <v>0</v>
      </c>
      <c r="BJ187" s="50">
        <v>0</v>
      </c>
      <c r="BK187" s="49">
        <v>0</v>
      </c>
      <c r="BL187" s="49">
        <v>0</v>
      </c>
      <c r="BM187" s="49">
        <v>0</v>
      </c>
      <c r="BN187" s="49">
        <v>200</v>
      </c>
      <c r="BO187" s="49">
        <v>200</v>
      </c>
      <c r="BP187" s="49">
        <v>0</v>
      </c>
      <c r="BQ187" s="49">
        <v>200</v>
      </c>
      <c r="BR187" s="49">
        <v>0</v>
      </c>
      <c r="BS187" s="49">
        <v>0</v>
      </c>
      <c r="BT187" s="49">
        <v>0</v>
      </c>
      <c r="BU187" s="50">
        <v>0</v>
      </c>
      <c r="BV187" s="49">
        <v>0</v>
      </c>
      <c r="BW187" s="50">
        <v>0</v>
      </c>
      <c r="BX187" s="49">
        <v>0</v>
      </c>
      <c r="BY187" s="49">
        <v>0</v>
      </c>
      <c r="BZ187" s="49">
        <v>0</v>
      </c>
      <c r="CA187" s="49">
        <v>200</v>
      </c>
      <c r="CB187" s="49">
        <v>200</v>
      </c>
      <c r="CC187" s="49">
        <v>0</v>
      </c>
      <c r="CD187" s="49">
        <v>200</v>
      </c>
      <c r="CE187" s="49">
        <v>0</v>
      </c>
      <c r="CF187" s="49">
        <v>0</v>
      </c>
      <c r="CG187" s="49">
        <v>0</v>
      </c>
      <c r="CH187" s="50">
        <v>0</v>
      </c>
      <c r="CI187" s="49">
        <v>0</v>
      </c>
      <c r="CJ187" s="50">
        <v>0</v>
      </c>
      <c r="CK187" s="49">
        <v>0</v>
      </c>
      <c r="CL187" s="49">
        <v>0</v>
      </c>
      <c r="CM187" s="49">
        <v>0</v>
      </c>
      <c r="CN187" s="49">
        <v>200</v>
      </c>
      <c r="CO187" s="10" t="s">
        <v>2367</v>
      </c>
      <c r="CP187" s="51" t="s">
        <v>5849</v>
      </c>
    </row>
    <row r="188" spans="1:94" ht="70.349999999999994" customHeight="1" x14ac:dyDescent="0.25">
      <c r="A188" s="48" t="s">
        <v>2419</v>
      </c>
      <c r="B188" s="48" t="s">
        <v>2419</v>
      </c>
      <c r="C188" s="10" t="s">
        <v>179</v>
      </c>
      <c r="D188" s="10" t="s">
        <v>2299</v>
      </c>
      <c r="E188" s="10" t="s">
        <v>2170</v>
      </c>
      <c r="F188" s="10" t="s">
        <v>2171</v>
      </c>
      <c r="G188" s="10" t="s">
        <v>126</v>
      </c>
      <c r="H188" s="10" t="s">
        <v>552</v>
      </c>
      <c r="I188" s="10" t="s">
        <v>2387</v>
      </c>
      <c r="J188" s="10" t="s">
        <v>2172</v>
      </c>
      <c r="K188" s="10" t="s">
        <v>2303</v>
      </c>
      <c r="L188" s="10" t="s">
        <v>2401</v>
      </c>
      <c r="M188" s="10" t="s">
        <v>846</v>
      </c>
      <c r="N188" s="10" t="s">
        <v>2402</v>
      </c>
      <c r="O188" s="10" t="s">
        <v>2306</v>
      </c>
      <c r="P188" s="10" t="s">
        <v>989</v>
      </c>
      <c r="Q188" s="10" t="s">
        <v>2162</v>
      </c>
      <c r="R188" s="10" t="s">
        <v>2163</v>
      </c>
      <c r="S188" s="10" t="s">
        <v>2420</v>
      </c>
      <c r="T188" s="10" t="s">
        <v>2421</v>
      </c>
      <c r="U188" s="10" t="s">
        <v>2420</v>
      </c>
      <c r="V188" s="10" t="s">
        <v>2422</v>
      </c>
      <c r="W188" s="10" t="s">
        <v>2423</v>
      </c>
      <c r="X188" s="10" t="s">
        <v>2424</v>
      </c>
      <c r="Y188" s="10" t="s">
        <v>125</v>
      </c>
      <c r="Z188" s="10" t="s">
        <v>531</v>
      </c>
      <c r="AA188" s="49">
        <v>1</v>
      </c>
      <c r="AB188" s="10" t="s">
        <v>127</v>
      </c>
      <c r="AC188" s="10" t="s">
        <v>2313</v>
      </c>
      <c r="AD188" s="49">
        <v>0</v>
      </c>
      <c r="AE188" s="49">
        <v>0</v>
      </c>
      <c r="AF188" s="49">
        <v>1</v>
      </c>
      <c r="AG188" s="49">
        <v>0</v>
      </c>
      <c r="AH188" s="10"/>
      <c r="AI188" s="10"/>
      <c r="AJ188" s="10"/>
      <c r="AK188" s="10" t="s">
        <v>5850</v>
      </c>
      <c r="AL188" s="10"/>
      <c r="AM188" s="10" t="s">
        <v>5247</v>
      </c>
      <c r="AN188" s="10" t="s">
        <v>5851</v>
      </c>
      <c r="AO188" s="49">
        <v>0</v>
      </c>
      <c r="AP188" s="49">
        <v>0</v>
      </c>
      <c r="AQ188" s="49">
        <v>0</v>
      </c>
      <c r="AR188" s="49">
        <v>0</v>
      </c>
      <c r="AS188" s="49">
        <v>0</v>
      </c>
      <c r="AT188" s="49">
        <v>0</v>
      </c>
      <c r="AU188" s="49">
        <v>0</v>
      </c>
      <c r="AV188" s="49">
        <v>0</v>
      </c>
      <c r="AW188" s="50">
        <v>0</v>
      </c>
      <c r="AX188" s="49">
        <v>0</v>
      </c>
      <c r="AY188" s="49">
        <v>0</v>
      </c>
      <c r="AZ188" s="49">
        <v>0</v>
      </c>
      <c r="BA188" s="49">
        <v>0</v>
      </c>
      <c r="BB188" s="49">
        <v>500</v>
      </c>
      <c r="BC188" s="49">
        <v>0</v>
      </c>
      <c r="BD188" s="49">
        <v>500</v>
      </c>
      <c r="BE188" s="49">
        <v>0</v>
      </c>
      <c r="BF188" s="49">
        <v>0</v>
      </c>
      <c r="BG188" s="49">
        <v>0</v>
      </c>
      <c r="BH188" s="49">
        <v>0</v>
      </c>
      <c r="BI188" s="49">
        <v>500</v>
      </c>
      <c r="BJ188" s="50">
        <v>0</v>
      </c>
      <c r="BK188" s="49">
        <v>1376.3103920000001</v>
      </c>
      <c r="BL188" s="49">
        <v>0</v>
      </c>
      <c r="BM188" s="49">
        <v>0</v>
      </c>
      <c r="BN188" s="49">
        <v>2376.3103919999999</v>
      </c>
      <c r="BO188" s="49">
        <v>500</v>
      </c>
      <c r="BP188" s="49">
        <v>0</v>
      </c>
      <c r="BQ188" s="49">
        <v>500</v>
      </c>
      <c r="BR188" s="49">
        <v>0</v>
      </c>
      <c r="BS188" s="49">
        <v>0</v>
      </c>
      <c r="BT188" s="49">
        <v>0</v>
      </c>
      <c r="BU188" s="50">
        <v>0</v>
      </c>
      <c r="BV188" s="49">
        <v>500</v>
      </c>
      <c r="BW188" s="50">
        <v>0</v>
      </c>
      <c r="BX188" s="49">
        <v>0</v>
      </c>
      <c r="BY188" s="49">
        <v>200</v>
      </c>
      <c r="BZ188" s="49">
        <v>200</v>
      </c>
      <c r="CA188" s="49">
        <v>1200</v>
      </c>
      <c r="CB188" s="49">
        <v>500</v>
      </c>
      <c r="CC188" s="49">
        <v>0</v>
      </c>
      <c r="CD188" s="49">
        <v>500</v>
      </c>
      <c r="CE188" s="49">
        <v>0</v>
      </c>
      <c r="CF188" s="49">
        <v>0</v>
      </c>
      <c r="CG188" s="49">
        <v>0</v>
      </c>
      <c r="CH188" s="50">
        <v>0</v>
      </c>
      <c r="CI188" s="49">
        <v>500</v>
      </c>
      <c r="CJ188" s="50">
        <v>0</v>
      </c>
      <c r="CK188" s="49">
        <v>0</v>
      </c>
      <c r="CL188" s="49">
        <v>200</v>
      </c>
      <c r="CM188" s="49">
        <v>200</v>
      </c>
      <c r="CN188" s="49">
        <v>1200</v>
      </c>
      <c r="CO188" s="10" t="s">
        <v>2426</v>
      </c>
      <c r="CP188" s="51" t="s">
        <v>2427</v>
      </c>
    </row>
    <row r="189" spans="1:94" ht="70.349999999999994" customHeight="1" x14ac:dyDescent="0.25">
      <c r="A189" s="48" t="s">
        <v>2428</v>
      </c>
      <c r="B189" s="48" t="s">
        <v>2428</v>
      </c>
      <c r="C189" s="10" t="s">
        <v>254</v>
      </c>
      <c r="D189" s="10" t="s">
        <v>2299</v>
      </c>
      <c r="E189" s="10" t="s">
        <v>2170</v>
      </c>
      <c r="F189" s="10" t="s">
        <v>2171</v>
      </c>
      <c r="G189" s="10" t="s">
        <v>126</v>
      </c>
      <c r="H189" s="10" t="s">
        <v>552</v>
      </c>
      <c r="I189" s="10" t="s">
        <v>2387</v>
      </c>
      <c r="J189" s="10" t="s">
        <v>2172</v>
      </c>
      <c r="K189" s="10" t="s">
        <v>2303</v>
      </c>
      <c r="L189" s="10" t="s">
        <v>2401</v>
      </c>
      <c r="M189" s="10" t="s">
        <v>846</v>
      </c>
      <c r="N189" s="10" t="s">
        <v>2402</v>
      </c>
      <c r="O189" s="10" t="s">
        <v>2306</v>
      </c>
      <c r="P189" s="10" t="s">
        <v>989</v>
      </c>
      <c r="Q189" s="10" t="s">
        <v>2162</v>
      </c>
      <c r="R189" s="10" t="s">
        <v>2163</v>
      </c>
      <c r="S189" s="10" t="s">
        <v>2429</v>
      </c>
      <c r="T189" s="10" t="s">
        <v>2430</v>
      </c>
      <c r="U189" s="10" t="s">
        <v>2431</v>
      </c>
      <c r="V189" s="10" t="s">
        <v>2432</v>
      </c>
      <c r="W189" s="10" t="s">
        <v>2433</v>
      </c>
      <c r="X189" s="10" t="s">
        <v>2434</v>
      </c>
      <c r="Y189" s="10" t="s">
        <v>125</v>
      </c>
      <c r="Z189" s="10" t="s">
        <v>531</v>
      </c>
      <c r="AA189" s="49">
        <v>3</v>
      </c>
      <c r="AB189" s="10" t="s">
        <v>127</v>
      </c>
      <c r="AC189" s="10" t="s">
        <v>2313</v>
      </c>
      <c r="AD189" s="49">
        <v>0</v>
      </c>
      <c r="AE189" s="49">
        <v>1</v>
      </c>
      <c r="AF189" s="49">
        <v>1</v>
      </c>
      <c r="AG189" s="49">
        <v>1</v>
      </c>
      <c r="AH189" s="10"/>
      <c r="AI189" s="10" t="s">
        <v>5852</v>
      </c>
      <c r="AJ189" s="10" t="s">
        <v>5853</v>
      </c>
      <c r="AK189" s="10" t="s">
        <v>5854</v>
      </c>
      <c r="AL189" s="10" t="s">
        <v>5854</v>
      </c>
      <c r="AM189" s="10" t="s">
        <v>5205</v>
      </c>
      <c r="AN189" s="10"/>
      <c r="AO189" s="49">
        <v>0</v>
      </c>
      <c r="AP189" s="49">
        <v>0</v>
      </c>
      <c r="AQ189" s="49">
        <v>0</v>
      </c>
      <c r="AR189" s="49">
        <v>0</v>
      </c>
      <c r="AS189" s="49">
        <v>0</v>
      </c>
      <c r="AT189" s="49">
        <v>0</v>
      </c>
      <c r="AU189" s="49">
        <v>0</v>
      </c>
      <c r="AV189" s="49">
        <v>0</v>
      </c>
      <c r="AW189" s="50">
        <v>0</v>
      </c>
      <c r="AX189" s="49">
        <v>0</v>
      </c>
      <c r="AY189" s="49">
        <v>20</v>
      </c>
      <c r="AZ189" s="49">
        <v>20</v>
      </c>
      <c r="BA189" s="49">
        <v>20</v>
      </c>
      <c r="BB189" s="49">
        <v>30</v>
      </c>
      <c r="BC189" s="49">
        <v>0</v>
      </c>
      <c r="BD189" s="49">
        <v>30</v>
      </c>
      <c r="BE189" s="49">
        <v>0</v>
      </c>
      <c r="BF189" s="49">
        <v>0</v>
      </c>
      <c r="BG189" s="49">
        <v>0</v>
      </c>
      <c r="BH189" s="49">
        <v>0</v>
      </c>
      <c r="BI189" s="49">
        <v>70</v>
      </c>
      <c r="BJ189" s="50">
        <v>0</v>
      </c>
      <c r="BK189" s="49">
        <v>0</v>
      </c>
      <c r="BL189" s="49">
        <v>0</v>
      </c>
      <c r="BM189" s="49">
        <v>0</v>
      </c>
      <c r="BN189" s="49">
        <v>100</v>
      </c>
      <c r="BO189" s="49">
        <v>30</v>
      </c>
      <c r="BP189" s="49">
        <v>0</v>
      </c>
      <c r="BQ189" s="49">
        <v>30</v>
      </c>
      <c r="BR189" s="49">
        <v>0</v>
      </c>
      <c r="BS189" s="49">
        <v>0</v>
      </c>
      <c r="BT189" s="49">
        <v>0</v>
      </c>
      <c r="BU189" s="50">
        <v>0</v>
      </c>
      <c r="BV189" s="49">
        <v>70</v>
      </c>
      <c r="BW189" s="50">
        <v>0</v>
      </c>
      <c r="BX189" s="49">
        <v>0</v>
      </c>
      <c r="BY189" s="49">
        <v>0</v>
      </c>
      <c r="BZ189" s="49">
        <v>0</v>
      </c>
      <c r="CA189" s="49">
        <v>100</v>
      </c>
      <c r="CB189" s="49">
        <v>30</v>
      </c>
      <c r="CC189" s="49">
        <v>0</v>
      </c>
      <c r="CD189" s="49">
        <v>30</v>
      </c>
      <c r="CE189" s="49">
        <v>0</v>
      </c>
      <c r="CF189" s="49">
        <v>0</v>
      </c>
      <c r="CG189" s="49">
        <v>0</v>
      </c>
      <c r="CH189" s="50">
        <v>0</v>
      </c>
      <c r="CI189" s="49">
        <v>70</v>
      </c>
      <c r="CJ189" s="50">
        <v>0</v>
      </c>
      <c r="CK189" s="49">
        <v>0</v>
      </c>
      <c r="CL189" s="49">
        <v>0</v>
      </c>
      <c r="CM189" s="49">
        <v>0</v>
      </c>
      <c r="CN189" s="49">
        <v>100</v>
      </c>
      <c r="CO189" s="10"/>
      <c r="CP189" s="51" t="s">
        <v>2437</v>
      </c>
    </row>
    <row r="190" spans="1:94" ht="70.349999999999994" customHeight="1" x14ac:dyDescent="0.25">
      <c r="A190" s="48" t="s">
        <v>2438</v>
      </c>
      <c r="B190" s="48" t="s">
        <v>2438</v>
      </c>
      <c r="C190" s="10" t="s">
        <v>374</v>
      </c>
      <c r="D190" s="10" t="s">
        <v>2299</v>
      </c>
      <c r="E190" s="10" t="s">
        <v>2170</v>
      </c>
      <c r="F190" s="10" t="s">
        <v>2171</v>
      </c>
      <c r="G190" s="10" t="s">
        <v>126</v>
      </c>
      <c r="H190" s="10" t="s">
        <v>552</v>
      </c>
      <c r="I190" s="10" t="s">
        <v>2387</v>
      </c>
      <c r="J190" s="10" t="s">
        <v>2172</v>
      </c>
      <c r="K190" s="10" t="s">
        <v>2303</v>
      </c>
      <c r="L190" s="10" t="s">
        <v>2401</v>
      </c>
      <c r="M190" s="10" t="s">
        <v>846</v>
      </c>
      <c r="N190" s="10" t="s">
        <v>2402</v>
      </c>
      <c r="O190" s="10" t="s">
        <v>2306</v>
      </c>
      <c r="P190" s="10" t="s">
        <v>989</v>
      </c>
      <c r="Q190" s="10" t="s">
        <v>2162</v>
      </c>
      <c r="R190" s="10" t="s">
        <v>2163</v>
      </c>
      <c r="S190" s="10" t="s">
        <v>2184</v>
      </c>
      <c r="T190" s="10" t="s">
        <v>2185</v>
      </c>
      <c r="U190" s="10" t="s">
        <v>2186</v>
      </c>
      <c r="V190" s="10" t="s">
        <v>2187</v>
      </c>
      <c r="W190" s="10" t="s">
        <v>2188</v>
      </c>
      <c r="X190" s="10" t="s">
        <v>454</v>
      </c>
      <c r="Y190" s="10" t="s">
        <v>125</v>
      </c>
      <c r="Z190" s="10" t="s">
        <v>531</v>
      </c>
      <c r="AA190" s="49">
        <v>4</v>
      </c>
      <c r="AB190" s="10" t="s">
        <v>5172</v>
      </c>
      <c r="AC190" s="10" t="s">
        <v>2313</v>
      </c>
      <c r="AD190" s="49">
        <v>4</v>
      </c>
      <c r="AE190" s="49">
        <v>4</v>
      </c>
      <c r="AF190" s="49">
        <v>4</v>
      </c>
      <c r="AG190" s="49">
        <v>4</v>
      </c>
      <c r="AH190" s="10" t="s">
        <v>5855</v>
      </c>
      <c r="AI190" s="10" t="s">
        <v>5856</v>
      </c>
      <c r="AJ190" s="10" t="s">
        <v>5857</v>
      </c>
      <c r="AK190" s="10" t="s">
        <v>5858</v>
      </c>
      <c r="AL190" s="10" t="s">
        <v>5859</v>
      </c>
      <c r="AM190" s="10" t="s">
        <v>5205</v>
      </c>
      <c r="AN190" s="10" t="s">
        <v>5860</v>
      </c>
      <c r="AO190" s="49">
        <v>278</v>
      </c>
      <c r="AP190" s="49">
        <v>0</v>
      </c>
      <c r="AQ190" s="49">
        <v>278</v>
      </c>
      <c r="AR190" s="49">
        <v>0</v>
      </c>
      <c r="AS190" s="49">
        <v>0</v>
      </c>
      <c r="AT190" s="49">
        <v>0</v>
      </c>
      <c r="AU190" s="49">
        <v>0</v>
      </c>
      <c r="AV190" s="49">
        <v>0</v>
      </c>
      <c r="AW190" s="50">
        <v>0</v>
      </c>
      <c r="AX190" s="49">
        <v>0</v>
      </c>
      <c r="AY190" s="49">
        <v>0</v>
      </c>
      <c r="AZ190" s="49">
        <v>0</v>
      </c>
      <c r="BA190" s="49">
        <v>278</v>
      </c>
      <c r="BB190" s="49">
        <v>350</v>
      </c>
      <c r="BC190" s="49">
        <v>0</v>
      </c>
      <c r="BD190" s="49">
        <v>350</v>
      </c>
      <c r="BE190" s="49">
        <v>0</v>
      </c>
      <c r="BF190" s="49">
        <v>0</v>
      </c>
      <c r="BG190" s="49">
        <v>0</v>
      </c>
      <c r="BH190" s="49">
        <v>0</v>
      </c>
      <c r="BI190" s="49">
        <v>0</v>
      </c>
      <c r="BJ190" s="50">
        <v>0</v>
      </c>
      <c r="BK190" s="49">
        <v>0</v>
      </c>
      <c r="BL190" s="49">
        <v>0</v>
      </c>
      <c r="BM190" s="49">
        <v>0</v>
      </c>
      <c r="BN190" s="49">
        <v>350</v>
      </c>
      <c r="BO190" s="49">
        <v>350</v>
      </c>
      <c r="BP190" s="49">
        <v>0</v>
      </c>
      <c r="BQ190" s="49">
        <v>350</v>
      </c>
      <c r="BR190" s="49">
        <v>0</v>
      </c>
      <c r="BS190" s="49">
        <v>0</v>
      </c>
      <c r="BT190" s="49">
        <v>0</v>
      </c>
      <c r="BU190" s="50">
        <v>0</v>
      </c>
      <c r="BV190" s="49">
        <v>0</v>
      </c>
      <c r="BW190" s="50">
        <v>0</v>
      </c>
      <c r="BX190" s="49">
        <v>0</v>
      </c>
      <c r="BY190" s="49">
        <v>0</v>
      </c>
      <c r="BZ190" s="49">
        <v>0</v>
      </c>
      <c r="CA190" s="49">
        <v>350</v>
      </c>
      <c r="CB190" s="49">
        <v>350</v>
      </c>
      <c r="CC190" s="49">
        <v>0</v>
      </c>
      <c r="CD190" s="49">
        <v>350</v>
      </c>
      <c r="CE190" s="49">
        <v>0</v>
      </c>
      <c r="CF190" s="49">
        <v>0</v>
      </c>
      <c r="CG190" s="49">
        <v>0</v>
      </c>
      <c r="CH190" s="50">
        <v>0</v>
      </c>
      <c r="CI190" s="49">
        <v>0</v>
      </c>
      <c r="CJ190" s="50">
        <v>0</v>
      </c>
      <c r="CK190" s="49">
        <v>0</v>
      </c>
      <c r="CL190" s="49">
        <v>0</v>
      </c>
      <c r="CM190" s="49">
        <v>0</v>
      </c>
      <c r="CN190" s="49">
        <v>350</v>
      </c>
      <c r="CO190" s="10" t="s">
        <v>2367</v>
      </c>
      <c r="CP190" s="51" t="s">
        <v>2443</v>
      </c>
    </row>
    <row r="191" spans="1:94" ht="70.349999999999994" customHeight="1" x14ac:dyDescent="0.25">
      <c r="A191" s="48" t="s">
        <v>2444</v>
      </c>
      <c r="B191" s="48" t="s">
        <v>2444</v>
      </c>
      <c r="C191" s="10" t="s">
        <v>444</v>
      </c>
      <c r="D191" s="10" t="s">
        <v>2299</v>
      </c>
      <c r="E191" s="10" t="s">
        <v>2170</v>
      </c>
      <c r="F191" s="10" t="s">
        <v>2171</v>
      </c>
      <c r="G191" s="10" t="s">
        <v>126</v>
      </c>
      <c r="H191" s="10" t="s">
        <v>552</v>
      </c>
      <c r="I191" s="10" t="s">
        <v>2387</v>
      </c>
      <c r="J191" s="10" t="s">
        <v>2172</v>
      </c>
      <c r="K191" s="10" t="s">
        <v>2303</v>
      </c>
      <c r="L191" s="10" t="s">
        <v>2401</v>
      </c>
      <c r="M191" s="10" t="s">
        <v>846</v>
      </c>
      <c r="N191" s="10" t="s">
        <v>2402</v>
      </c>
      <c r="O191" s="10" t="s">
        <v>2306</v>
      </c>
      <c r="P191" s="10" t="s">
        <v>989</v>
      </c>
      <c r="Q191" s="10" t="s">
        <v>2162</v>
      </c>
      <c r="R191" s="10" t="s">
        <v>2163</v>
      </c>
      <c r="S191" s="10" t="s">
        <v>2445</v>
      </c>
      <c r="T191" s="10" t="s">
        <v>2446</v>
      </c>
      <c r="U191" s="10" t="s">
        <v>2445</v>
      </c>
      <c r="V191" s="10" t="s">
        <v>2447</v>
      </c>
      <c r="W191" s="10" t="s">
        <v>2448</v>
      </c>
      <c r="X191" s="10" t="s">
        <v>2449</v>
      </c>
      <c r="Y191" s="10" t="s">
        <v>125</v>
      </c>
      <c r="Z191" s="10" t="s">
        <v>531</v>
      </c>
      <c r="AA191" s="49">
        <v>3</v>
      </c>
      <c r="AB191" s="10" t="s">
        <v>127</v>
      </c>
      <c r="AC191" s="10" t="s">
        <v>2313</v>
      </c>
      <c r="AD191" s="49">
        <v>0</v>
      </c>
      <c r="AE191" s="49">
        <v>0</v>
      </c>
      <c r="AF191" s="49">
        <v>1</v>
      </c>
      <c r="AG191" s="49">
        <v>2</v>
      </c>
      <c r="AH191" s="10"/>
      <c r="AI191" s="10"/>
      <c r="AJ191" s="10"/>
      <c r="AK191" s="10" t="s">
        <v>5861</v>
      </c>
      <c r="AL191" s="10" t="s">
        <v>5862</v>
      </c>
      <c r="AM191" s="10" t="s">
        <v>5247</v>
      </c>
      <c r="AN191" s="10" t="s">
        <v>5863</v>
      </c>
      <c r="AO191" s="49">
        <v>0</v>
      </c>
      <c r="AP191" s="49">
        <v>0</v>
      </c>
      <c r="AQ191" s="49">
        <v>0</v>
      </c>
      <c r="AR191" s="49">
        <v>0</v>
      </c>
      <c r="AS191" s="49">
        <v>0</v>
      </c>
      <c r="AT191" s="49">
        <v>0</v>
      </c>
      <c r="AU191" s="49">
        <v>0</v>
      </c>
      <c r="AV191" s="49">
        <v>1250</v>
      </c>
      <c r="AW191" s="50">
        <v>0</v>
      </c>
      <c r="AX191" s="49">
        <v>9056.0499999999993</v>
      </c>
      <c r="AY191" s="49">
        <v>0</v>
      </c>
      <c r="AZ191" s="49">
        <v>0</v>
      </c>
      <c r="BA191" s="49">
        <v>10306.049999999999</v>
      </c>
      <c r="BB191" s="49">
        <v>0</v>
      </c>
      <c r="BC191" s="49">
        <v>0</v>
      </c>
      <c r="BD191" s="49">
        <v>0</v>
      </c>
      <c r="BE191" s="49">
        <v>0</v>
      </c>
      <c r="BF191" s="49">
        <v>0</v>
      </c>
      <c r="BG191" s="49">
        <v>0</v>
      </c>
      <c r="BH191" s="49">
        <v>0</v>
      </c>
      <c r="BI191" s="49">
        <v>1250</v>
      </c>
      <c r="BJ191" s="50">
        <v>0</v>
      </c>
      <c r="BK191" s="49">
        <v>0</v>
      </c>
      <c r="BL191" s="49">
        <v>0</v>
      </c>
      <c r="BM191" s="49">
        <v>0</v>
      </c>
      <c r="BN191" s="49">
        <v>1250</v>
      </c>
      <c r="BO191" s="49">
        <v>0</v>
      </c>
      <c r="BP191" s="49">
        <v>0</v>
      </c>
      <c r="BQ191" s="49">
        <v>0</v>
      </c>
      <c r="BR191" s="49">
        <v>0</v>
      </c>
      <c r="BS191" s="49">
        <v>0</v>
      </c>
      <c r="BT191" s="49">
        <v>0</v>
      </c>
      <c r="BU191" s="50">
        <v>0</v>
      </c>
      <c r="BV191" s="49">
        <v>0</v>
      </c>
      <c r="BW191" s="50">
        <v>0</v>
      </c>
      <c r="BX191" s="49">
        <v>0</v>
      </c>
      <c r="BY191" s="49">
        <v>0</v>
      </c>
      <c r="BZ191" s="49">
        <v>0</v>
      </c>
      <c r="CA191" s="49">
        <v>0</v>
      </c>
      <c r="CB191" s="49">
        <v>0</v>
      </c>
      <c r="CC191" s="49">
        <v>0</v>
      </c>
      <c r="CD191" s="49">
        <v>0</v>
      </c>
      <c r="CE191" s="49">
        <v>0</v>
      </c>
      <c r="CF191" s="49">
        <v>0</v>
      </c>
      <c r="CG191" s="49">
        <v>0</v>
      </c>
      <c r="CH191" s="50">
        <v>0</v>
      </c>
      <c r="CI191" s="49">
        <v>0</v>
      </c>
      <c r="CJ191" s="50">
        <v>0</v>
      </c>
      <c r="CK191" s="49">
        <v>0</v>
      </c>
      <c r="CL191" s="49">
        <v>0</v>
      </c>
      <c r="CM191" s="49">
        <v>0</v>
      </c>
      <c r="CN191" s="49">
        <v>0</v>
      </c>
      <c r="CO191" s="10"/>
      <c r="CP191" s="51" t="s">
        <v>5864</v>
      </c>
    </row>
    <row r="192" spans="1:94" ht="70.349999999999994" customHeight="1" x14ac:dyDescent="0.25">
      <c r="A192" s="48" t="s">
        <v>2452</v>
      </c>
      <c r="B192" s="48" t="s">
        <v>2452</v>
      </c>
      <c r="C192" s="10" t="s">
        <v>463</v>
      </c>
      <c r="D192" s="10" t="s">
        <v>2299</v>
      </c>
      <c r="E192" s="10" t="s">
        <v>2170</v>
      </c>
      <c r="F192" s="10" t="s">
        <v>2171</v>
      </c>
      <c r="G192" s="10" t="s">
        <v>126</v>
      </c>
      <c r="H192" s="10" t="s">
        <v>552</v>
      </c>
      <c r="I192" s="10" t="s">
        <v>2387</v>
      </c>
      <c r="J192" s="10" t="s">
        <v>2172</v>
      </c>
      <c r="K192" s="10" t="s">
        <v>2303</v>
      </c>
      <c r="L192" s="10" t="s">
        <v>2401</v>
      </c>
      <c r="M192" s="10" t="s">
        <v>846</v>
      </c>
      <c r="N192" s="10" t="s">
        <v>2402</v>
      </c>
      <c r="O192" s="10" t="s">
        <v>2306</v>
      </c>
      <c r="P192" s="10" t="s">
        <v>989</v>
      </c>
      <c r="Q192" s="10" t="s">
        <v>2162</v>
      </c>
      <c r="R192" s="10" t="s">
        <v>2163</v>
      </c>
      <c r="S192" s="10" t="s">
        <v>2453</v>
      </c>
      <c r="T192" s="10" t="s">
        <v>2454</v>
      </c>
      <c r="U192" s="10" t="s">
        <v>2453</v>
      </c>
      <c r="V192" s="10" t="s">
        <v>2455</v>
      </c>
      <c r="W192" s="10" t="s">
        <v>2456</v>
      </c>
      <c r="X192" s="10" t="s">
        <v>2457</v>
      </c>
      <c r="Y192" s="10" t="s">
        <v>125</v>
      </c>
      <c r="Z192" s="10" t="s">
        <v>531</v>
      </c>
      <c r="AA192" s="49">
        <v>2</v>
      </c>
      <c r="AB192" s="10" t="s">
        <v>127</v>
      </c>
      <c r="AC192" s="10" t="s">
        <v>2313</v>
      </c>
      <c r="AD192" s="49">
        <v>1</v>
      </c>
      <c r="AE192" s="49">
        <v>1</v>
      </c>
      <c r="AF192" s="49">
        <v>0</v>
      </c>
      <c r="AG192" s="49">
        <v>0</v>
      </c>
      <c r="AH192" s="10" t="s">
        <v>5865</v>
      </c>
      <c r="AI192" s="10" t="s">
        <v>5866</v>
      </c>
      <c r="AJ192" s="10" t="s">
        <v>5867</v>
      </c>
      <c r="AK192" s="10" t="s">
        <v>5868</v>
      </c>
      <c r="AL192" s="10"/>
      <c r="AM192" s="10" t="s">
        <v>5426</v>
      </c>
      <c r="AN192" s="10" t="s">
        <v>5869</v>
      </c>
      <c r="AO192" s="49">
        <v>0</v>
      </c>
      <c r="AP192" s="49">
        <v>0</v>
      </c>
      <c r="AQ192" s="49">
        <v>0</v>
      </c>
      <c r="AR192" s="49">
        <v>0</v>
      </c>
      <c r="AS192" s="49">
        <v>0</v>
      </c>
      <c r="AT192" s="49">
        <v>0</v>
      </c>
      <c r="AU192" s="49">
        <v>0</v>
      </c>
      <c r="AV192" s="49">
        <v>0</v>
      </c>
      <c r="AW192" s="50">
        <v>0</v>
      </c>
      <c r="AX192" s="49">
        <v>0</v>
      </c>
      <c r="AY192" s="49">
        <v>0</v>
      </c>
      <c r="AZ192" s="49">
        <v>0</v>
      </c>
      <c r="BA192" s="49">
        <v>0</v>
      </c>
      <c r="BB192" s="49">
        <v>0</v>
      </c>
      <c r="BC192" s="49">
        <v>0</v>
      </c>
      <c r="BD192" s="49">
        <v>0</v>
      </c>
      <c r="BE192" s="49">
        <v>0</v>
      </c>
      <c r="BF192" s="49">
        <v>0</v>
      </c>
      <c r="BG192" s="49">
        <v>0</v>
      </c>
      <c r="BH192" s="49">
        <v>0</v>
      </c>
      <c r="BI192" s="49">
        <v>0</v>
      </c>
      <c r="BJ192" s="50">
        <v>0</v>
      </c>
      <c r="BK192" s="49">
        <v>9999.1703266666664</v>
      </c>
      <c r="BL192" s="49">
        <v>0</v>
      </c>
      <c r="BM192" s="49">
        <v>0</v>
      </c>
      <c r="BN192" s="49">
        <v>9999.1703266666664</v>
      </c>
      <c r="BO192" s="49">
        <v>0</v>
      </c>
      <c r="BP192" s="49">
        <v>0</v>
      </c>
      <c r="BQ192" s="49">
        <v>0</v>
      </c>
      <c r="BR192" s="49">
        <v>0</v>
      </c>
      <c r="BS192" s="49">
        <v>0</v>
      </c>
      <c r="BT192" s="49">
        <v>0</v>
      </c>
      <c r="BU192" s="50">
        <v>0</v>
      </c>
      <c r="BV192" s="49">
        <v>0</v>
      </c>
      <c r="BW192" s="50">
        <v>0</v>
      </c>
      <c r="BX192" s="49">
        <v>8272.7862717178359</v>
      </c>
      <c r="BY192" s="49">
        <v>0</v>
      </c>
      <c r="BZ192" s="49">
        <v>0</v>
      </c>
      <c r="CA192" s="49">
        <v>8272.7862717178359</v>
      </c>
      <c r="CB192" s="49">
        <v>0</v>
      </c>
      <c r="CC192" s="49">
        <v>0</v>
      </c>
      <c r="CD192" s="49">
        <v>0</v>
      </c>
      <c r="CE192" s="49">
        <v>0</v>
      </c>
      <c r="CF192" s="49">
        <v>0</v>
      </c>
      <c r="CG192" s="49">
        <v>0</v>
      </c>
      <c r="CH192" s="50">
        <v>0</v>
      </c>
      <c r="CI192" s="49">
        <v>0</v>
      </c>
      <c r="CJ192" s="50">
        <v>0</v>
      </c>
      <c r="CK192" s="49">
        <v>0</v>
      </c>
      <c r="CL192" s="49">
        <v>0</v>
      </c>
      <c r="CM192" s="49">
        <v>0</v>
      </c>
      <c r="CN192" s="49">
        <v>0</v>
      </c>
      <c r="CO192" s="10" t="s">
        <v>2462</v>
      </c>
      <c r="CP192" s="51" t="s">
        <v>2463</v>
      </c>
    </row>
    <row r="193" spans="1:94" ht="70.349999999999994" customHeight="1" x14ac:dyDescent="0.25">
      <c r="A193" s="48" t="s">
        <v>2464</v>
      </c>
      <c r="B193" s="48" t="s">
        <v>2464</v>
      </c>
      <c r="C193" s="10" t="s">
        <v>478</v>
      </c>
      <c r="D193" s="10" t="s">
        <v>2299</v>
      </c>
      <c r="E193" s="10" t="s">
        <v>2170</v>
      </c>
      <c r="F193" s="10" t="s">
        <v>2171</v>
      </c>
      <c r="G193" s="10" t="s">
        <v>126</v>
      </c>
      <c r="H193" s="10" t="s">
        <v>552</v>
      </c>
      <c r="I193" s="10" t="s">
        <v>2387</v>
      </c>
      <c r="J193" s="10" t="s">
        <v>2172</v>
      </c>
      <c r="K193" s="10" t="s">
        <v>2303</v>
      </c>
      <c r="L193" s="10" t="s">
        <v>2401</v>
      </c>
      <c r="M193" s="10" t="s">
        <v>846</v>
      </c>
      <c r="N193" s="10" t="s">
        <v>2402</v>
      </c>
      <c r="O193" s="10" t="s">
        <v>2306</v>
      </c>
      <c r="P193" s="10" t="s">
        <v>989</v>
      </c>
      <c r="Q193" s="10" t="s">
        <v>2162</v>
      </c>
      <c r="R193" s="10" t="s">
        <v>2163</v>
      </c>
      <c r="S193" s="10" t="s">
        <v>2465</v>
      </c>
      <c r="T193" s="10" t="s">
        <v>2466</v>
      </c>
      <c r="U193" s="10" t="s">
        <v>2465</v>
      </c>
      <c r="V193" s="10" t="s">
        <v>2467</v>
      </c>
      <c r="W193" s="10" t="s">
        <v>2468</v>
      </c>
      <c r="X193" s="10" t="s">
        <v>2469</v>
      </c>
      <c r="Y193" s="10" t="s">
        <v>125</v>
      </c>
      <c r="Z193" s="10" t="s">
        <v>531</v>
      </c>
      <c r="AA193" s="49">
        <v>1</v>
      </c>
      <c r="AB193" s="10" t="s">
        <v>127</v>
      </c>
      <c r="AC193" s="10" t="s">
        <v>2313</v>
      </c>
      <c r="AD193" s="49">
        <v>0</v>
      </c>
      <c r="AE193" s="49">
        <v>0</v>
      </c>
      <c r="AF193" s="49">
        <v>1</v>
      </c>
      <c r="AG193" s="49">
        <v>0</v>
      </c>
      <c r="AH193" s="10"/>
      <c r="AI193" s="10"/>
      <c r="AJ193" s="10"/>
      <c r="AK193" s="10" t="s">
        <v>5870</v>
      </c>
      <c r="AL193" s="10"/>
      <c r="AM193" s="10" t="s">
        <v>5205</v>
      </c>
      <c r="AN193" s="10" t="s">
        <v>5871</v>
      </c>
      <c r="AO193" s="49">
        <v>0</v>
      </c>
      <c r="AP193" s="49">
        <v>0</v>
      </c>
      <c r="AQ193" s="49">
        <v>0</v>
      </c>
      <c r="AR193" s="49">
        <v>0</v>
      </c>
      <c r="AS193" s="49">
        <v>0</v>
      </c>
      <c r="AT193" s="49">
        <v>0</v>
      </c>
      <c r="AU193" s="49">
        <v>0</v>
      </c>
      <c r="AV193" s="49">
        <v>0</v>
      </c>
      <c r="AW193" s="50">
        <v>0</v>
      </c>
      <c r="AX193" s="49">
        <v>0</v>
      </c>
      <c r="AY193" s="49">
        <v>10000</v>
      </c>
      <c r="AZ193" s="49">
        <v>10000</v>
      </c>
      <c r="BA193" s="49">
        <v>10000</v>
      </c>
      <c r="BB193" s="49">
        <v>0</v>
      </c>
      <c r="BC193" s="49">
        <v>0</v>
      </c>
      <c r="BD193" s="49">
        <v>0</v>
      </c>
      <c r="BE193" s="49">
        <v>0</v>
      </c>
      <c r="BF193" s="49">
        <v>0</v>
      </c>
      <c r="BG193" s="49">
        <v>0</v>
      </c>
      <c r="BH193" s="49">
        <v>0</v>
      </c>
      <c r="BI193" s="49">
        <v>0</v>
      </c>
      <c r="BJ193" s="50">
        <v>0</v>
      </c>
      <c r="BK193" s="49">
        <v>0</v>
      </c>
      <c r="BL193" s="49">
        <v>15000</v>
      </c>
      <c r="BM193" s="49">
        <v>15000</v>
      </c>
      <c r="BN193" s="49">
        <v>15000</v>
      </c>
      <c r="BO193" s="49">
        <v>0</v>
      </c>
      <c r="BP193" s="49">
        <v>0</v>
      </c>
      <c r="BQ193" s="49">
        <v>0</v>
      </c>
      <c r="BR193" s="49">
        <v>0</v>
      </c>
      <c r="BS193" s="49">
        <v>0</v>
      </c>
      <c r="BT193" s="49">
        <v>0</v>
      </c>
      <c r="BU193" s="50">
        <v>0</v>
      </c>
      <c r="BV193" s="49">
        <v>0</v>
      </c>
      <c r="BW193" s="50">
        <v>0</v>
      </c>
      <c r="BX193" s="49">
        <v>0</v>
      </c>
      <c r="BY193" s="49">
        <v>25000</v>
      </c>
      <c r="BZ193" s="49">
        <v>25000</v>
      </c>
      <c r="CA193" s="49">
        <v>25000</v>
      </c>
      <c r="CB193" s="49">
        <v>0</v>
      </c>
      <c r="CC193" s="49">
        <v>0</v>
      </c>
      <c r="CD193" s="49">
        <v>0</v>
      </c>
      <c r="CE193" s="49">
        <v>0</v>
      </c>
      <c r="CF193" s="49">
        <v>0</v>
      </c>
      <c r="CG193" s="49">
        <v>0</v>
      </c>
      <c r="CH193" s="50">
        <v>0</v>
      </c>
      <c r="CI193" s="49">
        <v>0</v>
      </c>
      <c r="CJ193" s="50">
        <v>0</v>
      </c>
      <c r="CK193" s="49">
        <v>0</v>
      </c>
      <c r="CL193" s="49">
        <v>10000</v>
      </c>
      <c r="CM193" s="49">
        <v>10000</v>
      </c>
      <c r="CN193" s="49">
        <v>10000</v>
      </c>
      <c r="CO193" s="10" t="s">
        <v>2471</v>
      </c>
      <c r="CP193" s="51" t="s">
        <v>2472</v>
      </c>
    </row>
    <row r="194" spans="1:94" ht="70.349999999999994" customHeight="1" x14ac:dyDescent="0.25">
      <c r="A194" s="48" t="s">
        <v>2473</v>
      </c>
      <c r="B194" s="48" t="s">
        <v>2473</v>
      </c>
      <c r="C194" s="10" t="s">
        <v>668</v>
      </c>
      <c r="D194" s="10" t="s">
        <v>2299</v>
      </c>
      <c r="E194" s="10" t="s">
        <v>2170</v>
      </c>
      <c r="F194" s="10" t="s">
        <v>2171</v>
      </c>
      <c r="G194" s="10" t="s">
        <v>126</v>
      </c>
      <c r="H194" s="10" t="s">
        <v>552</v>
      </c>
      <c r="I194" s="10" t="s">
        <v>2387</v>
      </c>
      <c r="J194" s="10" t="s">
        <v>2172</v>
      </c>
      <c r="K194" s="10" t="s">
        <v>2303</v>
      </c>
      <c r="L194" s="10" t="s">
        <v>2401</v>
      </c>
      <c r="M194" s="10" t="s">
        <v>846</v>
      </c>
      <c r="N194" s="10" t="s">
        <v>2402</v>
      </c>
      <c r="O194" s="10" t="s">
        <v>2306</v>
      </c>
      <c r="P194" s="10" t="s">
        <v>989</v>
      </c>
      <c r="Q194" s="10" t="s">
        <v>2162</v>
      </c>
      <c r="R194" s="10" t="s">
        <v>2163</v>
      </c>
      <c r="S194" s="10" t="s">
        <v>2474</v>
      </c>
      <c r="T194" s="10" t="s">
        <v>2475</v>
      </c>
      <c r="U194" s="10" t="s">
        <v>2474</v>
      </c>
      <c r="V194" s="10" t="s">
        <v>2476</v>
      </c>
      <c r="W194" s="10" t="s">
        <v>2477</v>
      </c>
      <c r="X194" s="10" t="s">
        <v>2478</v>
      </c>
      <c r="Y194" s="10" t="s">
        <v>125</v>
      </c>
      <c r="Z194" s="10" t="s">
        <v>531</v>
      </c>
      <c r="AA194" s="49">
        <v>1</v>
      </c>
      <c r="AB194" s="10" t="s">
        <v>127</v>
      </c>
      <c r="AC194" s="10" t="s">
        <v>2313</v>
      </c>
      <c r="AD194" s="49">
        <v>0</v>
      </c>
      <c r="AE194" s="49">
        <v>0</v>
      </c>
      <c r="AF194" s="49">
        <v>1</v>
      </c>
      <c r="AG194" s="49">
        <v>0</v>
      </c>
      <c r="AH194" s="10"/>
      <c r="AI194" s="10"/>
      <c r="AJ194" s="10"/>
      <c r="AK194" s="10" t="s">
        <v>5872</v>
      </c>
      <c r="AL194" s="10"/>
      <c r="AM194" s="10" t="s">
        <v>5426</v>
      </c>
      <c r="AN194" s="10"/>
      <c r="AO194" s="49">
        <v>0</v>
      </c>
      <c r="AP194" s="49">
        <v>0</v>
      </c>
      <c r="AQ194" s="49">
        <v>0</v>
      </c>
      <c r="AR194" s="49">
        <v>0</v>
      </c>
      <c r="AS194" s="49">
        <v>0</v>
      </c>
      <c r="AT194" s="49">
        <v>0</v>
      </c>
      <c r="AU194" s="49">
        <v>0</v>
      </c>
      <c r="AV194" s="49">
        <v>0</v>
      </c>
      <c r="AW194" s="50">
        <v>0</v>
      </c>
      <c r="AX194" s="49">
        <v>6000</v>
      </c>
      <c r="AY194" s="49">
        <v>0</v>
      </c>
      <c r="AZ194" s="49">
        <v>0</v>
      </c>
      <c r="BA194" s="49">
        <v>6000</v>
      </c>
      <c r="BB194" s="49">
        <v>0</v>
      </c>
      <c r="BC194" s="49">
        <v>0</v>
      </c>
      <c r="BD194" s="49">
        <v>0</v>
      </c>
      <c r="BE194" s="49">
        <v>0</v>
      </c>
      <c r="BF194" s="49">
        <v>0</v>
      </c>
      <c r="BG194" s="49">
        <v>0</v>
      </c>
      <c r="BH194" s="49">
        <v>0</v>
      </c>
      <c r="BI194" s="49">
        <v>0</v>
      </c>
      <c r="BJ194" s="50">
        <v>0</v>
      </c>
      <c r="BK194" s="49">
        <v>6000</v>
      </c>
      <c r="BL194" s="49">
        <v>0</v>
      </c>
      <c r="BM194" s="49">
        <v>0</v>
      </c>
      <c r="BN194" s="49">
        <v>6000</v>
      </c>
      <c r="BO194" s="49">
        <v>0</v>
      </c>
      <c r="BP194" s="49">
        <v>0</v>
      </c>
      <c r="BQ194" s="49">
        <v>0</v>
      </c>
      <c r="BR194" s="49">
        <v>0</v>
      </c>
      <c r="BS194" s="49">
        <v>0</v>
      </c>
      <c r="BT194" s="49">
        <v>0</v>
      </c>
      <c r="BU194" s="50">
        <v>0</v>
      </c>
      <c r="BV194" s="49">
        <v>0</v>
      </c>
      <c r="BW194" s="50">
        <v>0</v>
      </c>
      <c r="BX194" s="49">
        <v>6000</v>
      </c>
      <c r="BY194" s="49">
        <v>0</v>
      </c>
      <c r="BZ194" s="49">
        <v>0</v>
      </c>
      <c r="CA194" s="49">
        <v>6000</v>
      </c>
      <c r="CB194" s="49">
        <v>0</v>
      </c>
      <c r="CC194" s="49">
        <v>0</v>
      </c>
      <c r="CD194" s="49">
        <v>0</v>
      </c>
      <c r="CE194" s="49">
        <v>0</v>
      </c>
      <c r="CF194" s="49">
        <v>0</v>
      </c>
      <c r="CG194" s="49">
        <v>0</v>
      </c>
      <c r="CH194" s="50">
        <v>0</v>
      </c>
      <c r="CI194" s="49">
        <v>0</v>
      </c>
      <c r="CJ194" s="50">
        <v>0</v>
      </c>
      <c r="CK194" s="49">
        <v>0</v>
      </c>
      <c r="CL194" s="49">
        <v>0</v>
      </c>
      <c r="CM194" s="49">
        <v>0</v>
      </c>
      <c r="CN194" s="49">
        <v>0</v>
      </c>
      <c r="CO194" s="10" t="s">
        <v>2471</v>
      </c>
      <c r="CP194" s="51" t="s">
        <v>2481</v>
      </c>
    </row>
    <row r="195" spans="1:94" ht="70.349999999999994" customHeight="1" x14ac:dyDescent="0.25">
      <c r="A195" s="48" t="s">
        <v>2482</v>
      </c>
      <c r="B195" s="48" t="s">
        <v>2482</v>
      </c>
      <c r="C195" s="10" t="s">
        <v>682</v>
      </c>
      <c r="D195" s="10" t="s">
        <v>2299</v>
      </c>
      <c r="E195" s="10" t="s">
        <v>2170</v>
      </c>
      <c r="F195" s="10" t="s">
        <v>2171</v>
      </c>
      <c r="G195" s="10" t="s">
        <v>126</v>
      </c>
      <c r="H195" s="10" t="s">
        <v>552</v>
      </c>
      <c r="I195" s="10" t="s">
        <v>2387</v>
      </c>
      <c r="J195" s="10" t="s">
        <v>2172</v>
      </c>
      <c r="K195" s="10" t="s">
        <v>2303</v>
      </c>
      <c r="L195" s="10" t="s">
        <v>2401</v>
      </c>
      <c r="M195" s="10" t="s">
        <v>846</v>
      </c>
      <c r="N195" s="10" t="s">
        <v>2402</v>
      </c>
      <c r="O195" s="10" t="s">
        <v>2306</v>
      </c>
      <c r="P195" s="10" t="s">
        <v>989</v>
      </c>
      <c r="Q195" s="10" t="s">
        <v>2162</v>
      </c>
      <c r="R195" s="10" t="s">
        <v>2163</v>
      </c>
      <c r="S195" s="10" t="s">
        <v>561</v>
      </c>
      <c r="T195" s="10" t="s">
        <v>2483</v>
      </c>
      <c r="U195" s="10" t="s">
        <v>1137</v>
      </c>
      <c r="V195" s="10" t="s">
        <v>2484</v>
      </c>
      <c r="W195" s="10" t="s">
        <v>2485</v>
      </c>
      <c r="X195" s="10" t="s">
        <v>530</v>
      </c>
      <c r="Y195" s="10" t="s">
        <v>247</v>
      </c>
      <c r="Z195" s="10" t="s">
        <v>531</v>
      </c>
      <c r="AA195" s="49">
        <v>1</v>
      </c>
      <c r="AB195" s="10" t="s">
        <v>127</v>
      </c>
      <c r="AC195" s="10" t="s">
        <v>2313</v>
      </c>
      <c r="AD195" s="49">
        <v>0</v>
      </c>
      <c r="AE195" s="49">
        <v>0</v>
      </c>
      <c r="AF195" s="49">
        <v>1</v>
      </c>
      <c r="AG195" s="49">
        <v>0</v>
      </c>
      <c r="AH195" s="10"/>
      <c r="AI195" s="10"/>
      <c r="AJ195" s="10"/>
      <c r="AK195" s="10" t="s">
        <v>5873</v>
      </c>
      <c r="AL195" s="10"/>
      <c r="AM195" s="10" t="s">
        <v>5205</v>
      </c>
      <c r="AN195" s="10"/>
      <c r="AO195" s="49">
        <v>300</v>
      </c>
      <c r="AP195" s="49">
        <v>0</v>
      </c>
      <c r="AQ195" s="49">
        <v>300</v>
      </c>
      <c r="AR195" s="49">
        <v>0</v>
      </c>
      <c r="AS195" s="49">
        <v>0</v>
      </c>
      <c r="AT195" s="49">
        <v>0</v>
      </c>
      <c r="AU195" s="49">
        <v>0</v>
      </c>
      <c r="AV195" s="49">
        <v>0</v>
      </c>
      <c r="AW195" s="50">
        <v>0</v>
      </c>
      <c r="AX195" s="49">
        <v>0</v>
      </c>
      <c r="AY195" s="49">
        <v>0</v>
      </c>
      <c r="AZ195" s="49">
        <v>0</v>
      </c>
      <c r="BA195" s="49">
        <v>300</v>
      </c>
      <c r="BB195" s="49">
        <v>0</v>
      </c>
      <c r="BC195" s="49">
        <v>0</v>
      </c>
      <c r="BD195" s="49">
        <v>0</v>
      </c>
      <c r="BE195" s="49">
        <v>0</v>
      </c>
      <c r="BF195" s="49">
        <v>0</v>
      </c>
      <c r="BG195" s="49">
        <v>0</v>
      </c>
      <c r="BH195" s="49">
        <v>0</v>
      </c>
      <c r="BI195" s="49">
        <v>500</v>
      </c>
      <c r="BJ195" s="50">
        <v>0</v>
      </c>
      <c r="BK195" s="49">
        <v>0</v>
      </c>
      <c r="BL195" s="49">
        <v>0</v>
      </c>
      <c r="BM195" s="49">
        <v>0</v>
      </c>
      <c r="BN195" s="49">
        <v>500</v>
      </c>
      <c r="BO195" s="49">
        <v>0</v>
      </c>
      <c r="BP195" s="49">
        <v>0</v>
      </c>
      <c r="BQ195" s="49">
        <v>0</v>
      </c>
      <c r="BR195" s="49">
        <v>0</v>
      </c>
      <c r="BS195" s="49">
        <v>0</v>
      </c>
      <c r="BT195" s="49">
        <v>0</v>
      </c>
      <c r="BU195" s="50">
        <v>0</v>
      </c>
      <c r="BV195" s="49">
        <v>0</v>
      </c>
      <c r="BW195" s="50">
        <v>0</v>
      </c>
      <c r="BX195" s="49">
        <v>0</v>
      </c>
      <c r="BY195" s="49">
        <v>0</v>
      </c>
      <c r="BZ195" s="49">
        <v>0</v>
      </c>
      <c r="CA195" s="49">
        <v>0</v>
      </c>
      <c r="CB195" s="49">
        <v>0</v>
      </c>
      <c r="CC195" s="49">
        <v>0</v>
      </c>
      <c r="CD195" s="49">
        <v>0</v>
      </c>
      <c r="CE195" s="49">
        <v>0</v>
      </c>
      <c r="CF195" s="49">
        <v>0</v>
      </c>
      <c r="CG195" s="49">
        <v>0</v>
      </c>
      <c r="CH195" s="50">
        <v>0</v>
      </c>
      <c r="CI195" s="49">
        <v>0</v>
      </c>
      <c r="CJ195" s="50">
        <v>0</v>
      </c>
      <c r="CK195" s="49">
        <v>0</v>
      </c>
      <c r="CL195" s="49">
        <v>0</v>
      </c>
      <c r="CM195" s="49">
        <v>0</v>
      </c>
      <c r="CN195" s="49">
        <v>0</v>
      </c>
      <c r="CO195" s="10"/>
      <c r="CP195" s="51" t="s">
        <v>2486</v>
      </c>
    </row>
    <row r="196" spans="1:94" ht="70.349999999999994" customHeight="1" x14ac:dyDescent="0.25">
      <c r="A196" s="48" t="s">
        <v>2487</v>
      </c>
      <c r="B196" s="48" t="s">
        <v>2487</v>
      </c>
      <c r="C196" s="10" t="s">
        <v>113</v>
      </c>
      <c r="D196" s="10" t="s">
        <v>2299</v>
      </c>
      <c r="E196" s="10" t="s">
        <v>2488</v>
      </c>
      <c r="F196" s="10" t="s">
        <v>2489</v>
      </c>
      <c r="G196" s="10" t="s">
        <v>1056</v>
      </c>
      <c r="H196" s="10" t="s">
        <v>552</v>
      </c>
      <c r="I196" s="10" t="s">
        <v>2256</v>
      </c>
      <c r="J196" s="10" t="s">
        <v>2257</v>
      </c>
      <c r="K196" s="10" t="s">
        <v>2303</v>
      </c>
      <c r="L196" s="10" t="s">
        <v>2490</v>
      </c>
      <c r="M196" s="10" t="s">
        <v>860</v>
      </c>
      <c r="N196" s="10" t="s">
        <v>2491</v>
      </c>
      <c r="O196" s="10" t="s">
        <v>161</v>
      </c>
      <c r="P196" s="10" t="s">
        <v>162</v>
      </c>
      <c r="Q196" s="10" t="s">
        <v>163</v>
      </c>
      <c r="R196" s="10" t="s">
        <v>164</v>
      </c>
      <c r="S196" s="10" t="s">
        <v>165</v>
      </c>
      <c r="T196" s="10" t="s">
        <v>166</v>
      </c>
      <c r="U196" s="10" t="s">
        <v>167</v>
      </c>
      <c r="V196" s="10" t="s">
        <v>168</v>
      </c>
      <c r="W196" s="10" t="s">
        <v>169</v>
      </c>
      <c r="X196" s="10" t="s">
        <v>170</v>
      </c>
      <c r="Y196" s="10" t="s">
        <v>125</v>
      </c>
      <c r="Z196" s="10" t="s">
        <v>531</v>
      </c>
      <c r="AA196" s="49">
        <v>500</v>
      </c>
      <c r="AB196" s="10" t="s">
        <v>127</v>
      </c>
      <c r="AC196" s="10" t="s">
        <v>2313</v>
      </c>
      <c r="AD196" s="49">
        <v>26</v>
      </c>
      <c r="AE196" s="49">
        <v>300</v>
      </c>
      <c r="AF196" s="49">
        <v>117</v>
      </c>
      <c r="AG196" s="49">
        <v>57</v>
      </c>
      <c r="AH196" s="10" t="s">
        <v>5874</v>
      </c>
      <c r="AI196" s="10" t="s">
        <v>5875</v>
      </c>
      <c r="AJ196" s="10" t="s">
        <v>5876</v>
      </c>
      <c r="AK196" s="10" t="s">
        <v>5877</v>
      </c>
      <c r="AL196" s="10" t="s">
        <v>5878</v>
      </c>
      <c r="AM196" s="10" t="s">
        <v>5205</v>
      </c>
      <c r="AN196" s="10"/>
      <c r="AO196" s="49">
        <v>70</v>
      </c>
      <c r="AP196" s="49">
        <v>0</v>
      </c>
      <c r="AQ196" s="49">
        <v>70</v>
      </c>
      <c r="AR196" s="49">
        <v>0</v>
      </c>
      <c r="AS196" s="49">
        <v>0</v>
      </c>
      <c r="AT196" s="49">
        <v>0</v>
      </c>
      <c r="AU196" s="49">
        <v>0</v>
      </c>
      <c r="AV196" s="49">
        <v>0</v>
      </c>
      <c r="AW196" s="50">
        <v>0</v>
      </c>
      <c r="AX196" s="49">
        <v>0</v>
      </c>
      <c r="AY196" s="49">
        <v>0</v>
      </c>
      <c r="AZ196" s="49">
        <v>0</v>
      </c>
      <c r="BA196" s="49">
        <v>70</v>
      </c>
      <c r="BB196" s="49">
        <v>80</v>
      </c>
      <c r="BC196" s="49">
        <v>0</v>
      </c>
      <c r="BD196" s="49">
        <v>80</v>
      </c>
      <c r="BE196" s="49">
        <v>0</v>
      </c>
      <c r="BF196" s="49">
        <v>0</v>
      </c>
      <c r="BG196" s="49">
        <v>0</v>
      </c>
      <c r="BH196" s="49">
        <v>0</v>
      </c>
      <c r="BI196" s="49">
        <v>0</v>
      </c>
      <c r="BJ196" s="50">
        <v>0</v>
      </c>
      <c r="BK196" s="49">
        <v>0</v>
      </c>
      <c r="BL196" s="49">
        <v>0</v>
      </c>
      <c r="BM196" s="49">
        <v>0</v>
      </c>
      <c r="BN196" s="49">
        <v>80</v>
      </c>
      <c r="BO196" s="49">
        <v>85</v>
      </c>
      <c r="BP196" s="49">
        <v>0</v>
      </c>
      <c r="BQ196" s="49">
        <v>85</v>
      </c>
      <c r="BR196" s="49">
        <v>0</v>
      </c>
      <c r="BS196" s="49">
        <v>0</v>
      </c>
      <c r="BT196" s="49">
        <v>0</v>
      </c>
      <c r="BU196" s="50">
        <v>0</v>
      </c>
      <c r="BV196" s="49">
        <v>0</v>
      </c>
      <c r="BW196" s="50">
        <v>0</v>
      </c>
      <c r="BX196" s="49">
        <v>0</v>
      </c>
      <c r="BY196" s="49">
        <v>0</v>
      </c>
      <c r="BZ196" s="49">
        <v>0</v>
      </c>
      <c r="CA196" s="49">
        <v>85</v>
      </c>
      <c r="CB196" s="49">
        <v>90</v>
      </c>
      <c r="CC196" s="49">
        <v>0</v>
      </c>
      <c r="CD196" s="49">
        <v>90</v>
      </c>
      <c r="CE196" s="49">
        <v>0</v>
      </c>
      <c r="CF196" s="49">
        <v>0</v>
      </c>
      <c r="CG196" s="49">
        <v>0</v>
      </c>
      <c r="CH196" s="50">
        <v>0</v>
      </c>
      <c r="CI196" s="49">
        <v>0</v>
      </c>
      <c r="CJ196" s="50">
        <v>0</v>
      </c>
      <c r="CK196" s="49">
        <v>0</v>
      </c>
      <c r="CL196" s="49">
        <v>0</v>
      </c>
      <c r="CM196" s="49">
        <v>0</v>
      </c>
      <c r="CN196" s="49">
        <v>90</v>
      </c>
      <c r="CO196" s="10"/>
      <c r="CP196" s="51" t="s">
        <v>5879</v>
      </c>
    </row>
    <row r="197" spans="1:94" ht="70.349999999999994" customHeight="1" x14ac:dyDescent="0.25">
      <c r="A197" s="48" t="s">
        <v>2497</v>
      </c>
      <c r="B197" s="48" t="s">
        <v>2497</v>
      </c>
      <c r="C197" s="10" t="s">
        <v>103</v>
      </c>
      <c r="D197" s="10" t="s">
        <v>2299</v>
      </c>
      <c r="E197" s="10" t="s">
        <v>2488</v>
      </c>
      <c r="F197" s="10" t="s">
        <v>2489</v>
      </c>
      <c r="G197" s="10" t="s">
        <v>1056</v>
      </c>
      <c r="H197" s="10" t="s">
        <v>552</v>
      </c>
      <c r="I197" s="10" t="s">
        <v>2256</v>
      </c>
      <c r="J197" s="10" t="s">
        <v>2257</v>
      </c>
      <c r="K197" s="10" t="s">
        <v>2303</v>
      </c>
      <c r="L197" s="10" t="s">
        <v>2490</v>
      </c>
      <c r="M197" s="10" t="s">
        <v>860</v>
      </c>
      <c r="N197" s="10" t="s">
        <v>2491</v>
      </c>
      <c r="O197" s="10" t="s">
        <v>161</v>
      </c>
      <c r="P197" s="10" t="s">
        <v>162</v>
      </c>
      <c r="Q197" s="10" t="s">
        <v>163</v>
      </c>
      <c r="R197" s="10" t="s">
        <v>164</v>
      </c>
      <c r="S197" s="10" t="s">
        <v>2498</v>
      </c>
      <c r="T197" s="10" t="s">
        <v>2499</v>
      </c>
      <c r="U197" s="10" t="s">
        <v>2500</v>
      </c>
      <c r="V197" s="10" t="s">
        <v>2501</v>
      </c>
      <c r="W197" s="10" t="s">
        <v>2502</v>
      </c>
      <c r="X197" s="10" t="s">
        <v>2503</v>
      </c>
      <c r="Y197" s="10" t="s">
        <v>125</v>
      </c>
      <c r="Z197" s="10" t="s">
        <v>531</v>
      </c>
      <c r="AA197" s="49">
        <v>500</v>
      </c>
      <c r="AB197" s="10" t="s">
        <v>127</v>
      </c>
      <c r="AC197" s="10" t="s">
        <v>2313</v>
      </c>
      <c r="AD197" s="49">
        <v>0</v>
      </c>
      <c r="AE197" s="49">
        <v>0</v>
      </c>
      <c r="AF197" s="49">
        <v>500</v>
      </c>
      <c r="AG197" s="49">
        <v>0</v>
      </c>
      <c r="AH197" s="10"/>
      <c r="AI197" s="10"/>
      <c r="AJ197" s="10"/>
      <c r="AK197" s="10" t="s">
        <v>5880</v>
      </c>
      <c r="AL197" s="10"/>
      <c r="AM197" s="10" t="s">
        <v>5247</v>
      </c>
      <c r="AN197" s="10"/>
      <c r="AO197" s="49">
        <v>0</v>
      </c>
      <c r="AP197" s="49">
        <v>0</v>
      </c>
      <c r="AQ197" s="49">
        <v>0</v>
      </c>
      <c r="AR197" s="49">
        <v>0</v>
      </c>
      <c r="AS197" s="49">
        <v>0</v>
      </c>
      <c r="AT197" s="49">
        <v>0</v>
      </c>
      <c r="AU197" s="49">
        <v>0</v>
      </c>
      <c r="AV197" s="49">
        <v>0</v>
      </c>
      <c r="AW197" s="50">
        <v>0</v>
      </c>
      <c r="AX197" s="49">
        <v>0</v>
      </c>
      <c r="AY197" s="49">
        <v>0</v>
      </c>
      <c r="AZ197" s="49">
        <v>0</v>
      </c>
      <c r="BA197" s="49">
        <v>0</v>
      </c>
      <c r="BB197" s="49">
        <v>0</v>
      </c>
      <c r="BC197" s="49">
        <v>0</v>
      </c>
      <c r="BD197" s="49">
        <v>0</v>
      </c>
      <c r="BE197" s="49">
        <v>0</v>
      </c>
      <c r="BF197" s="49">
        <v>0</v>
      </c>
      <c r="BG197" s="49">
        <v>0</v>
      </c>
      <c r="BH197" s="49">
        <v>0</v>
      </c>
      <c r="BI197" s="49">
        <v>500</v>
      </c>
      <c r="BJ197" s="50">
        <v>0</v>
      </c>
      <c r="BK197" s="49">
        <v>1666.666666666667</v>
      </c>
      <c r="BL197" s="49">
        <v>0</v>
      </c>
      <c r="BM197" s="49">
        <v>0</v>
      </c>
      <c r="BN197" s="49">
        <v>2166.666666666667</v>
      </c>
      <c r="BO197" s="49">
        <v>0</v>
      </c>
      <c r="BP197" s="49">
        <v>0</v>
      </c>
      <c r="BQ197" s="49">
        <v>0</v>
      </c>
      <c r="BR197" s="49">
        <v>0</v>
      </c>
      <c r="BS197" s="49">
        <v>0</v>
      </c>
      <c r="BT197" s="49">
        <v>0</v>
      </c>
      <c r="BU197" s="50">
        <v>0</v>
      </c>
      <c r="BV197" s="49">
        <v>0</v>
      </c>
      <c r="BW197" s="50">
        <v>0</v>
      </c>
      <c r="BX197" s="49">
        <v>0</v>
      </c>
      <c r="BY197" s="49">
        <v>0</v>
      </c>
      <c r="BZ197" s="49">
        <v>0</v>
      </c>
      <c r="CA197" s="49">
        <v>0</v>
      </c>
      <c r="CB197" s="49">
        <v>0</v>
      </c>
      <c r="CC197" s="49">
        <v>0</v>
      </c>
      <c r="CD197" s="49">
        <v>0</v>
      </c>
      <c r="CE197" s="49">
        <v>0</v>
      </c>
      <c r="CF197" s="49">
        <v>0</v>
      </c>
      <c r="CG197" s="49">
        <v>0</v>
      </c>
      <c r="CH197" s="50">
        <v>0</v>
      </c>
      <c r="CI197" s="49">
        <v>0</v>
      </c>
      <c r="CJ197" s="50">
        <v>0</v>
      </c>
      <c r="CK197" s="49">
        <v>0</v>
      </c>
      <c r="CL197" s="49">
        <v>0</v>
      </c>
      <c r="CM197" s="49">
        <v>0</v>
      </c>
      <c r="CN197" s="49">
        <v>0</v>
      </c>
      <c r="CO197" s="10" t="s">
        <v>2471</v>
      </c>
      <c r="CP197" s="51" t="s">
        <v>2471</v>
      </c>
    </row>
    <row r="198" spans="1:94" ht="70.349999999999994" customHeight="1" x14ac:dyDescent="0.25">
      <c r="A198" s="48" t="s">
        <v>2505</v>
      </c>
      <c r="B198" s="48" t="s">
        <v>2505</v>
      </c>
      <c r="C198" s="10" t="s">
        <v>139</v>
      </c>
      <c r="D198" s="10" t="s">
        <v>2299</v>
      </c>
      <c r="E198" s="10" t="s">
        <v>2488</v>
      </c>
      <c r="F198" s="10" t="s">
        <v>2489</v>
      </c>
      <c r="G198" s="10" t="s">
        <v>1056</v>
      </c>
      <c r="H198" s="10" t="s">
        <v>552</v>
      </c>
      <c r="I198" s="10" t="s">
        <v>2256</v>
      </c>
      <c r="J198" s="10" t="s">
        <v>2257</v>
      </c>
      <c r="K198" s="10" t="s">
        <v>2303</v>
      </c>
      <c r="L198" s="10" t="s">
        <v>2490</v>
      </c>
      <c r="M198" s="10" t="s">
        <v>860</v>
      </c>
      <c r="N198" s="10" t="s">
        <v>2491</v>
      </c>
      <c r="O198" s="10" t="s">
        <v>161</v>
      </c>
      <c r="P198" s="10" t="s">
        <v>162</v>
      </c>
      <c r="Q198" s="10" t="s">
        <v>163</v>
      </c>
      <c r="R198" s="10" t="s">
        <v>164</v>
      </c>
      <c r="S198" s="10" t="s">
        <v>2506</v>
      </c>
      <c r="T198" s="10" t="s">
        <v>2507</v>
      </c>
      <c r="U198" s="10" t="s">
        <v>2508</v>
      </c>
      <c r="V198" s="10" t="s">
        <v>2509</v>
      </c>
      <c r="W198" s="10" t="s">
        <v>2510</v>
      </c>
      <c r="X198" s="10" t="s">
        <v>149</v>
      </c>
      <c r="Y198" s="10" t="s">
        <v>125</v>
      </c>
      <c r="Z198" s="10" t="s">
        <v>531</v>
      </c>
      <c r="AA198" s="49">
        <v>300</v>
      </c>
      <c r="AB198" s="10" t="s">
        <v>127</v>
      </c>
      <c r="AC198" s="10" t="s">
        <v>2313</v>
      </c>
      <c r="AD198" s="49">
        <v>0</v>
      </c>
      <c r="AE198" s="49">
        <v>150</v>
      </c>
      <c r="AF198" s="49">
        <v>150</v>
      </c>
      <c r="AG198" s="49">
        <v>0</v>
      </c>
      <c r="AH198" s="10"/>
      <c r="AI198" s="10" t="s">
        <v>5881</v>
      </c>
      <c r="AJ198" s="10" t="s">
        <v>5882</v>
      </c>
      <c r="AK198" s="10" t="s">
        <v>5883</v>
      </c>
      <c r="AL198" s="10"/>
      <c r="AM198" s="10" t="s">
        <v>5247</v>
      </c>
      <c r="AN198" s="10"/>
      <c r="AO198" s="49">
        <v>0</v>
      </c>
      <c r="AP198" s="49">
        <v>0</v>
      </c>
      <c r="AQ198" s="49">
        <v>0</v>
      </c>
      <c r="AR198" s="49">
        <v>0</v>
      </c>
      <c r="AS198" s="49">
        <v>0</v>
      </c>
      <c r="AT198" s="49">
        <v>0</v>
      </c>
      <c r="AU198" s="49">
        <v>0</v>
      </c>
      <c r="AV198" s="49">
        <v>0</v>
      </c>
      <c r="AW198" s="50">
        <v>0</v>
      </c>
      <c r="AX198" s="49">
        <v>0</v>
      </c>
      <c r="AY198" s="49">
        <v>0</v>
      </c>
      <c r="AZ198" s="49">
        <v>0</v>
      </c>
      <c r="BA198" s="49">
        <v>0</v>
      </c>
      <c r="BB198" s="49">
        <v>0</v>
      </c>
      <c r="BC198" s="49">
        <v>0</v>
      </c>
      <c r="BD198" s="49">
        <v>0</v>
      </c>
      <c r="BE198" s="49">
        <v>0</v>
      </c>
      <c r="BF198" s="49">
        <v>0</v>
      </c>
      <c r="BG198" s="49">
        <v>0</v>
      </c>
      <c r="BH198" s="49">
        <v>0</v>
      </c>
      <c r="BI198" s="49">
        <v>500</v>
      </c>
      <c r="BJ198" s="50">
        <v>0</v>
      </c>
      <c r="BK198" s="49">
        <v>1666.666666666667</v>
      </c>
      <c r="BL198" s="49">
        <v>0</v>
      </c>
      <c r="BM198" s="49">
        <v>0</v>
      </c>
      <c r="BN198" s="49">
        <v>2166.666666666667</v>
      </c>
      <c r="BO198" s="49">
        <v>0</v>
      </c>
      <c r="BP198" s="49">
        <v>0</v>
      </c>
      <c r="BQ198" s="49">
        <v>0</v>
      </c>
      <c r="BR198" s="49">
        <v>0</v>
      </c>
      <c r="BS198" s="49">
        <v>0</v>
      </c>
      <c r="BT198" s="49">
        <v>0</v>
      </c>
      <c r="BU198" s="50">
        <v>0</v>
      </c>
      <c r="BV198" s="49">
        <v>0</v>
      </c>
      <c r="BW198" s="50">
        <v>0</v>
      </c>
      <c r="BX198" s="49">
        <v>0</v>
      </c>
      <c r="BY198" s="49">
        <v>0</v>
      </c>
      <c r="BZ198" s="49">
        <v>0</v>
      </c>
      <c r="CA198" s="49">
        <v>0</v>
      </c>
      <c r="CB198" s="49">
        <v>0</v>
      </c>
      <c r="CC198" s="49">
        <v>0</v>
      </c>
      <c r="CD198" s="49">
        <v>0</v>
      </c>
      <c r="CE198" s="49">
        <v>0</v>
      </c>
      <c r="CF198" s="49">
        <v>0</v>
      </c>
      <c r="CG198" s="49">
        <v>0</v>
      </c>
      <c r="CH198" s="50">
        <v>0</v>
      </c>
      <c r="CI198" s="49">
        <v>0</v>
      </c>
      <c r="CJ198" s="50">
        <v>0</v>
      </c>
      <c r="CK198" s="49">
        <v>0</v>
      </c>
      <c r="CL198" s="49">
        <v>0</v>
      </c>
      <c r="CM198" s="49">
        <v>0</v>
      </c>
      <c r="CN198" s="49">
        <v>0</v>
      </c>
      <c r="CO198" s="10" t="s">
        <v>2471</v>
      </c>
      <c r="CP198" s="51" t="s">
        <v>2471</v>
      </c>
    </row>
    <row r="199" spans="1:94" ht="70.349999999999994" customHeight="1" x14ac:dyDescent="0.25">
      <c r="A199" s="48" t="s">
        <v>2515</v>
      </c>
      <c r="B199" s="48" t="s">
        <v>2515</v>
      </c>
      <c r="C199" s="10" t="s">
        <v>179</v>
      </c>
      <c r="D199" s="10" t="s">
        <v>2299</v>
      </c>
      <c r="E199" s="10" t="s">
        <v>2488</v>
      </c>
      <c r="F199" s="10" t="s">
        <v>2489</v>
      </c>
      <c r="G199" s="10" t="s">
        <v>1056</v>
      </c>
      <c r="H199" s="10" t="s">
        <v>552</v>
      </c>
      <c r="I199" s="10" t="s">
        <v>2256</v>
      </c>
      <c r="J199" s="10" t="s">
        <v>2257</v>
      </c>
      <c r="K199" s="10" t="s">
        <v>2303</v>
      </c>
      <c r="L199" s="10" t="s">
        <v>2490</v>
      </c>
      <c r="M199" s="10" t="s">
        <v>860</v>
      </c>
      <c r="N199" s="10" t="s">
        <v>2491</v>
      </c>
      <c r="O199" s="10" t="s">
        <v>161</v>
      </c>
      <c r="P199" s="10" t="s">
        <v>162</v>
      </c>
      <c r="Q199" s="10" t="s">
        <v>163</v>
      </c>
      <c r="R199" s="10" t="s">
        <v>164</v>
      </c>
      <c r="S199" s="10" t="s">
        <v>2516</v>
      </c>
      <c r="T199" s="10" t="s">
        <v>2517</v>
      </c>
      <c r="U199" s="10" t="s">
        <v>2518</v>
      </c>
      <c r="V199" s="10" t="s">
        <v>2519</v>
      </c>
      <c r="W199" s="10" t="s">
        <v>2520</v>
      </c>
      <c r="X199" s="10" t="s">
        <v>2521</v>
      </c>
      <c r="Y199" s="10" t="s">
        <v>125</v>
      </c>
      <c r="Z199" s="10" t="s">
        <v>531</v>
      </c>
      <c r="AA199" s="49">
        <v>2000</v>
      </c>
      <c r="AB199" s="10" t="s">
        <v>127</v>
      </c>
      <c r="AC199" s="10" t="s">
        <v>2313</v>
      </c>
      <c r="AD199" s="49">
        <v>58</v>
      </c>
      <c r="AE199" s="49">
        <v>450</v>
      </c>
      <c r="AF199" s="49">
        <v>1400</v>
      </c>
      <c r="AG199" s="49">
        <v>92</v>
      </c>
      <c r="AH199" s="10" t="s">
        <v>5884</v>
      </c>
      <c r="AI199" s="10" t="s">
        <v>5885</v>
      </c>
      <c r="AJ199" s="10" t="s">
        <v>5886</v>
      </c>
      <c r="AK199" s="10"/>
      <c r="AL199" s="10"/>
      <c r="AM199" s="10" t="s">
        <v>5426</v>
      </c>
      <c r="AN199" s="10" t="s">
        <v>5887</v>
      </c>
      <c r="AO199" s="49">
        <v>0</v>
      </c>
      <c r="AP199" s="49">
        <v>0</v>
      </c>
      <c r="AQ199" s="49">
        <v>0</v>
      </c>
      <c r="AR199" s="49">
        <v>0</v>
      </c>
      <c r="AS199" s="49">
        <v>0</v>
      </c>
      <c r="AT199" s="49">
        <v>0</v>
      </c>
      <c r="AU199" s="49">
        <v>0</v>
      </c>
      <c r="AV199" s="49">
        <v>0</v>
      </c>
      <c r="AW199" s="50">
        <v>0</v>
      </c>
      <c r="AX199" s="49">
        <v>0</v>
      </c>
      <c r="AY199" s="49">
        <v>0</v>
      </c>
      <c r="AZ199" s="49">
        <v>0</v>
      </c>
      <c r="BA199" s="49">
        <v>0</v>
      </c>
      <c r="BB199" s="49">
        <v>0</v>
      </c>
      <c r="BC199" s="49">
        <v>0</v>
      </c>
      <c r="BD199" s="49">
        <v>0</v>
      </c>
      <c r="BE199" s="49">
        <v>0</v>
      </c>
      <c r="BF199" s="49">
        <v>0</v>
      </c>
      <c r="BG199" s="49">
        <v>0</v>
      </c>
      <c r="BH199" s="49">
        <v>0</v>
      </c>
      <c r="BI199" s="49">
        <v>0</v>
      </c>
      <c r="BJ199" s="50">
        <v>0</v>
      </c>
      <c r="BK199" s="49">
        <v>789.42689949999999</v>
      </c>
      <c r="BL199" s="49">
        <v>0</v>
      </c>
      <c r="BM199" s="49">
        <v>0</v>
      </c>
      <c r="BN199" s="49">
        <v>789.42689949999999</v>
      </c>
      <c r="BO199" s="49">
        <v>0</v>
      </c>
      <c r="BP199" s="49">
        <v>0</v>
      </c>
      <c r="BQ199" s="49">
        <v>0</v>
      </c>
      <c r="BR199" s="49">
        <v>0</v>
      </c>
      <c r="BS199" s="49">
        <v>0</v>
      </c>
      <c r="BT199" s="49">
        <v>0</v>
      </c>
      <c r="BU199" s="50">
        <v>0</v>
      </c>
      <c r="BV199" s="49">
        <v>0</v>
      </c>
      <c r="BW199" s="50">
        <v>0</v>
      </c>
      <c r="BX199" s="49">
        <v>789.42689949999999</v>
      </c>
      <c r="BY199" s="49">
        <v>0</v>
      </c>
      <c r="BZ199" s="49">
        <v>0</v>
      </c>
      <c r="CA199" s="49">
        <v>789.42689949999999</v>
      </c>
      <c r="CB199" s="49">
        <v>0</v>
      </c>
      <c r="CC199" s="49">
        <v>0</v>
      </c>
      <c r="CD199" s="49">
        <v>0</v>
      </c>
      <c r="CE199" s="49">
        <v>0</v>
      </c>
      <c r="CF199" s="49">
        <v>0</v>
      </c>
      <c r="CG199" s="49">
        <v>0</v>
      </c>
      <c r="CH199" s="50">
        <v>0</v>
      </c>
      <c r="CI199" s="49">
        <v>0</v>
      </c>
      <c r="CJ199" s="50">
        <v>0</v>
      </c>
      <c r="CK199" s="49">
        <v>0</v>
      </c>
      <c r="CL199" s="49">
        <v>0</v>
      </c>
      <c r="CM199" s="49">
        <v>0</v>
      </c>
      <c r="CN199" s="49">
        <v>0</v>
      </c>
      <c r="CO199" s="10" t="s">
        <v>2527</v>
      </c>
      <c r="CP199" s="51" t="s">
        <v>2528</v>
      </c>
    </row>
    <row r="200" spans="1:94" ht="70.349999999999994" customHeight="1" x14ac:dyDescent="0.25">
      <c r="A200" s="48" t="s">
        <v>2529</v>
      </c>
      <c r="B200" s="48" t="s">
        <v>2529</v>
      </c>
      <c r="C200" s="10" t="s">
        <v>254</v>
      </c>
      <c r="D200" s="10" t="s">
        <v>2299</v>
      </c>
      <c r="E200" s="10" t="s">
        <v>2488</v>
      </c>
      <c r="F200" s="10" t="s">
        <v>2489</v>
      </c>
      <c r="G200" s="10" t="s">
        <v>1056</v>
      </c>
      <c r="H200" s="10" t="s">
        <v>552</v>
      </c>
      <c r="I200" s="10" t="s">
        <v>2256</v>
      </c>
      <c r="J200" s="10" t="s">
        <v>2257</v>
      </c>
      <c r="K200" s="10" t="s">
        <v>2303</v>
      </c>
      <c r="L200" s="10" t="s">
        <v>2490</v>
      </c>
      <c r="M200" s="10" t="s">
        <v>860</v>
      </c>
      <c r="N200" s="10" t="s">
        <v>2491</v>
      </c>
      <c r="O200" s="10" t="s">
        <v>161</v>
      </c>
      <c r="P200" s="10" t="s">
        <v>162</v>
      </c>
      <c r="Q200" s="10" t="s">
        <v>2530</v>
      </c>
      <c r="R200" s="10" t="s">
        <v>2531</v>
      </c>
      <c r="S200" s="10" t="s">
        <v>585</v>
      </c>
      <c r="T200" s="10" t="s">
        <v>2532</v>
      </c>
      <c r="U200" s="10" t="s">
        <v>2533</v>
      </c>
      <c r="V200" s="10" t="s">
        <v>2534</v>
      </c>
      <c r="W200" s="10" t="s">
        <v>2535</v>
      </c>
      <c r="X200" s="10" t="s">
        <v>530</v>
      </c>
      <c r="Y200" s="10" t="s">
        <v>125</v>
      </c>
      <c r="Z200" s="10" t="s">
        <v>531</v>
      </c>
      <c r="AA200" s="49">
        <v>1</v>
      </c>
      <c r="AB200" s="10" t="s">
        <v>127</v>
      </c>
      <c r="AC200" s="10" t="s">
        <v>2313</v>
      </c>
      <c r="AD200" s="49">
        <v>0</v>
      </c>
      <c r="AE200" s="49">
        <v>1</v>
      </c>
      <c r="AF200" s="49">
        <v>0</v>
      </c>
      <c r="AG200" s="49">
        <v>0</v>
      </c>
      <c r="AH200" s="10"/>
      <c r="AI200" s="10" t="s">
        <v>5888</v>
      </c>
      <c r="AJ200" s="10" t="s">
        <v>5889</v>
      </c>
      <c r="AK200" s="10"/>
      <c r="AL200" s="10"/>
      <c r="AM200" s="10" t="s">
        <v>5205</v>
      </c>
      <c r="AN200" s="10"/>
      <c r="AO200" s="49">
        <v>0</v>
      </c>
      <c r="AP200" s="49">
        <v>0</v>
      </c>
      <c r="AQ200" s="49">
        <v>0</v>
      </c>
      <c r="AR200" s="49">
        <v>0</v>
      </c>
      <c r="AS200" s="49">
        <v>0</v>
      </c>
      <c r="AT200" s="49">
        <v>0</v>
      </c>
      <c r="AU200" s="49">
        <v>0</v>
      </c>
      <c r="AV200" s="49">
        <v>0</v>
      </c>
      <c r="AW200" s="50">
        <v>0</v>
      </c>
      <c r="AX200" s="49">
        <v>0</v>
      </c>
      <c r="AY200" s="49">
        <v>0</v>
      </c>
      <c r="AZ200" s="49">
        <v>0</v>
      </c>
      <c r="BA200" s="49">
        <v>0</v>
      </c>
      <c r="BB200" s="49">
        <v>0</v>
      </c>
      <c r="BC200" s="49">
        <v>0</v>
      </c>
      <c r="BD200" s="49">
        <v>0</v>
      </c>
      <c r="BE200" s="49">
        <v>0</v>
      </c>
      <c r="BF200" s="49">
        <v>0</v>
      </c>
      <c r="BG200" s="49">
        <v>0</v>
      </c>
      <c r="BH200" s="49">
        <v>0</v>
      </c>
      <c r="BI200" s="49">
        <v>150</v>
      </c>
      <c r="BJ200" s="50">
        <v>0</v>
      </c>
      <c r="BK200" s="49">
        <v>0</v>
      </c>
      <c r="BL200" s="49">
        <v>0</v>
      </c>
      <c r="BM200" s="49">
        <v>0</v>
      </c>
      <c r="BN200" s="49">
        <v>150</v>
      </c>
      <c r="BO200" s="49">
        <v>0</v>
      </c>
      <c r="BP200" s="49">
        <v>0</v>
      </c>
      <c r="BQ200" s="49">
        <v>0</v>
      </c>
      <c r="BR200" s="49">
        <v>0</v>
      </c>
      <c r="BS200" s="49">
        <v>0</v>
      </c>
      <c r="BT200" s="49">
        <v>0</v>
      </c>
      <c r="BU200" s="50">
        <v>0</v>
      </c>
      <c r="BV200" s="49">
        <v>0</v>
      </c>
      <c r="BW200" s="50">
        <v>0</v>
      </c>
      <c r="BX200" s="49">
        <v>0</v>
      </c>
      <c r="BY200" s="49">
        <v>0</v>
      </c>
      <c r="BZ200" s="49">
        <v>0</v>
      </c>
      <c r="CA200" s="49">
        <v>0</v>
      </c>
      <c r="CB200" s="49">
        <v>0</v>
      </c>
      <c r="CC200" s="49">
        <v>0</v>
      </c>
      <c r="CD200" s="49">
        <v>0</v>
      </c>
      <c r="CE200" s="49">
        <v>0</v>
      </c>
      <c r="CF200" s="49">
        <v>0</v>
      </c>
      <c r="CG200" s="49">
        <v>0</v>
      </c>
      <c r="CH200" s="50">
        <v>0</v>
      </c>
      <c r="CI200" s="49">
        <v>0</v>
      </c>
      <c r="CJ200" s="50">
        <v>0</v>
      </c>
      <c r="CK200" s="49">
        <v>0</v>
      </c>
      <c r="CL200" s="49">
        <v>0</v>
      </c>
      <c r="CM200" s="49">
        <v>0</v>
      </c>
      <c r="CN200" s="49">
        <v>0</v>
      </c>
      <c r="CO200" s="10"/>
      <c r="CP200" s="51" t="s">
        <v>2538</v>
      </c>
    </row>
    <row r="201" spans="1:94" ht="70.349999999999994" customHeight="1" x14ac:dyDescent="0.25">
      <c r="A201" s="48" t="s">
        <v>2539</v>
      </c>
      <c r="B201" s="48" t="s">
        <v>2539</v>
      </c>
      <c r="C201" s="10" t="s">
        <v>113</v>
      </c>
      <c r="D201" s="10" t="s">
        <v>2299</v>
      </c>
      <c r="E201" s="10" t="s">
        <v>2540</v>
      </c>
      <c r="F201" s="10" t="s">
        <v>2541</v>
      </c>
      <c r="G201" s="10" t="s">
        <v>107</v>
      </c>
      <c r="H201" s="10" t="s">
        <v>1204</v>
      </c>
      <c r="I201" s="10" t="s">
        <v>2542</v>
      </c>
      <c r="J201" s="10" t="s">
        <v>2543</v>
      </c>
      <c r="K201" s="10" t="s">
        <v>2544</v>
      </c>
      <c r="L201" s="10" t="s">
        <v>2545</v>
      </c>
      <c r="M201" s="10" t="s">
        <v>873</v>
      </c>
      <c r="N201" s="10" t="s">
        <v>2546</v>
      </c>
      <c r="O201" s="10" t="s">
        <v>2545</v>
      </c>
      <c r="P201" s="10" t="s">
        <v>1041</v>
      </c>
      <c r="Q201" s="10" t="s">
        <v>2547</v>
      </c>
      <c r="R201" s="10" t="s">
        <v>2548</v>
      </c>
      <c r="S201" s="10" t="s">
        <v>2549</v>
      </c>
      <c r="T201" s="10" t="s">
        <v>2550</v>
      </c>
      <c r="U201" s="10" t="s">
        <v>2551</v>
      </c>
      <c r="V201" s="10" t="s">
        <v>2552</v>
      </c>
      <c r="W201" s="10" t="s">
        <v>2553</v>
      </c>
      <c r="X201" s="10" t="s">
        <v>2554</v>
      </c>
      <c r="Y201" s="10" t="s">
        <v>125</v>
      </c>
      <c r="Z201" s="10" t="s">
        <v>531</v>
      </c>
      <c r="AA201" s="49">
        <v>10</v>
      </c>
      <c r="AB201" s="10" t="s">
        <v>127</v>
      </c>
      <c r="AC201" s="10" t="s">
        <v>2313</v>
      </c>
      <c r="AD201" s="49">
        <v>0</v>
      </c>
      <c r="AE201" s="49">
        <v>0</v>
      </c>
      <c r="AF201" s="49">
        <v>5</v>
      </c>
      <c r="AG201" s="49">
        <v>5</v>
      </c>
      <c r="AH201" s="10"/>
      <c r="AI201" s="10"/>
      <c r="AJ201" s="10"/>
      <c r="AK201" s="10" t="s">
        <v>5890</v>
      </c>
      <c r="AL201" s="10" t="s">
        <v>5891</v>
      </c>
      <c r="AM201" s="10" t="s">
        <v>5237</v>
      </c>
      <c r="AN201" s="10"/>
      <c r="AO201" s="49">
        <v>0</v>
      </c>
      <c r="AP201" s="49">
        <v>0</v>
      </c>
      <c r="AQ201" s="49">
        <v>0</v>
      </c>
      <c r="AR201" s="49">
        <v>0</v>
      </c>
      <c r="AS201" s="49">
        <v>0</v>
      </c>
      <c r="AT201" s="49">
        <v>0</v>
      </c>
      <c r="AU201" s="49">
        <v>0</v>
      </c>
      <c r="AV201" s="49">
        <v>0</v>
      </c>
      <c r="AW201" s="50">
        <v>0</v>
      </c>
      <c r="AX201" s="49">
        <v>0</v>
      </c>
      <c r="AY201" s="49">
        <v>0</v>
      </c>
      <c r="AZ201" s="49">
        <v>0</v>
      </c>
      <c r="BA201" s="49">
        <v>0</v>
      </c>
      <c r="BB201" s="49">
        <v>0</v>
      </c>
      <c r="BC201" s="49">
        <v>0</v>
      </c>
      <c r="BD201" s="49">
        <v>0</v>
      </c>
      <c r="BE201" s="49">
        <v>0</v>
      </c>
      <c r="BF201" s="49">
        <v>0</v>
      </c>
      <c r="BG201" s="49">
        <v>0</v>
      </c>
      <c r="BH201" s="49">
        <v>0</v>
      </c>
      <c r="BI201" s="49">
        <v>0</v>
      </c>
      <c r="BJ201" s="50">
        <v>0</v>
      </c>
      <c r="BK201" s="49">
        <v>0</v>
      </c>
      <c r="BL201" s="49">
        <v>0</v>
      </c>
      <c r="BM201" s="49">
        <v>0</v>
      </c>
      <c r="BN201" s="49">
        <v>0</v>
      </c>
      <c r="BO201" s="49">
        <v>0</v>
      </c>
      <c r="BP201" s="49">
        <v>0</v>
      </c>
      <c r="BQ201" s="49">
        <v>0</v>
      </c>
      <c r="BR201" s="49">
        <v>0</v>
      </c>
      <c r="BS201" s="49">
        <v>0</v>
      </c>
      <c r="BT201" s="49">
        <v>0</v>
      </c>
      <c r="BU201" s="50">
        <v>0</v>
      </c>
      <c r="BV201" s="49">
        <v>0</v>
      </c>
      <c r="BW201" s="50">
        <v>0</v>
      </c>
      <c r="BX201" s="49">
        <v>0</v>
      </c>
      <c r="BY201" s="49">
        <v>0</v>
      </c>
      <c r="BZ201" s="49">
        <v>0</v>
      </c>
      <c r="CA201" s="49">
        <v>0</v>
      </c>
      <c r="CB201" s="49">
        <v>0</v>
      </c>
      <c r="CC201" s="49">
        <v>0</v>
      </c>
      <c r="CD201" s="49">
        <v>0</v>
      </c>
      <c r="CE201" s="49">
        <v>0</v>
      </c>
      <c r="CF201" s="49">
        <v>0</v>
      </c>
      <c r="CG201" s="49">
        <v>0</v>
      </c>
      <c r="CH201" s="50">
        <v>0</v>
      </c>
      <c r="CI201" s="49">
        <v>0</v>
      </c>
      <c r="CJ201" s="50">
        <v>0</v>
      </c>
      <c r="CK201" s="49">
        <v>0</v>
      </c>
      <c r="CL201" s="49">
        <v>0</v>
      </c>
      <c r="CM201" s="49">
        <v>0</v>
      </c>
      <c r="CN201" s="49">
        <v>0</v>
      </c>
      <c r="CO201" s="10"/>
      <c r="CP201" s="51" t="s">
        <v>2558</v>
      </c>
    </row>
    <row r="202" spans="1:94" ht="70.349999999999994" customHeight="1" x14ac:dyDescent="0.25">
      <c r="A202" s="48" t="s">
        <v>2559</v>
      </c>
      <c r="B202" s="48" t="s">
        <v>2559</v>
      </c>
      <c r="C202" s="10" t="s">
        <v>103</v>
      </c>
      <c r="D202" s="10" t="s">
        <v>2299</v>
      </c>
      <c r="E202" s="10" t="s">
        <v>2540</v>
      </c>
      <c r="F202" s="10" t="s">
        <v>2541</v>
      </c>
      <c r="G202" s="10" t="s">
        <v>107</v>
      </c>
      <c r="H202" s="10" t="s">
        <v>1204</v>
      </c>
      <c r="I202" s="10" t="s">
        <v>2542</v>
      </c>
      <c r="J202" s="10" t="s">
        <v>2543</v>
      </c>
      <c r="K202" s="10" t="s">
        <v>2560</v>
      </c>
      <c r="L202" s="10" t="s">
        <v>2545</v>
      </c>
      <c r="M202" s="10" t="s">
        <v>873</v>
      </c>
      <c r="N202" s="10" t="s">
        <v>2546</v>
      </c>
      <c r="O202" s="10" t="s">
        <v>2545</v>
      </c>
      <c r="P202" s="10" t="s">
        <v>1041</v>
      </c>
      <c r="Q202" s="10" t="s">
        <v>2547</v>
      </c>
      <c r="R202" s="10" t="s">
        <v>2548</v>
      </c>
      <c r="S202" s="10" t="s">
        <v>874</v>
      </c>
      <c r="T202" s="10" t="s">
        <v>2561</v>
      </c>
      <c r="U202" s="10" t="s">
        <v>876</v>
      </c>
      <c r="V202" s="10" t="s">
        <v>2562</v>
      </c>
      <c r="W202" s="10" t="s">
        <v>2563</v>
      </c>
      <c r="X202" s="10" t="s">
        <v>2564</v>
      </c>
      <c r="Y202" s="10" t="s">
        <v>125</v>
      </c>
      <c r="Z202" s="10" t="s">
        <v>531</v>
      </c>
      <c r="AA202" s="49">
        <v>1</v>
      </c>
      <c r="AB202" s="10" t="s">
        <v>127</v>
      </c>
      <c r="AC202" s="10" t="s">
        <v>2313</v>
      </c>
      <c r="AD202" s="49">
        <v>0</v>
      </c>
      <c r="AE202" s="49">
        <v>1</v>
      </c>
      <c r="AF202" s="49">
        <v>0</v>
      </c>
      <c r="AG202" s="49">
        <v>0</v>
      </c>
      <c r="AH202" s="10"/>
      <c r="AI202" s="10" t="s">
        <v>5892</v>
      </c>
      <c r="AJ202" s="10" t="s">
        <v>5893</v>
      </c>
      <c r="AK202" s="10"/>
      <c r="AL202" s="10"/>
      <c r="AM202" s="10" t="s">
        <v>5237</v>
      </c>
      <c r="AN202" s="10"/>
      <c r="AO202" s="49">
        <v>0</v>
      </c>
      <c r="AP202" s="49">
        <v>0</v>
      </c>
      <c r="AQ202" s="49">
        <v>0</v>
      </c>
      <c r="AR202" s="49">
        <v>0</v>
      </c>
      <c r="AS202" s="49">
        <v>0</v>
      </c>
      <c r="AT202" s="49">
        <v>0</v>
      </c>
      <c r="AU202" s="49">
        <v>0</v>
      </c>
      <c r="AV202" s="49">
        <v>0</v>
      </c>
      <c r="AW202" s="50">
        <v>0</v>
      </c>
      <c r="AX202" s="49">
        <v>0</v>
      </c>
      <c r="AY202" s="49">
        <v>0</v>
      </c>
      <c r="AZ202" s="49">
        <v>0</v>
      </c>
      <c r="BA202" s="49">
        <v>0</v>
      </c>
      <c r="BB202" s="49">
        <v>0</v>
      </c>
      <c r="BC202" s="49">
        <v>0</v>
      </c>
      <c r="BD202" s="49">
        <v>0</v>
      </c>
      <c r="BE202" s="49">
        <v>0</v>
      </c>
      <c r="BF202" s="49">
        <v>0</v>
      </c>
      <c r="BG202" s="49">
        <v>0</v>
      </c>
      <c r="BH202" s="49">
        <v>0</v>
      </c>
      <c r="BI202" s="49">
        <v>0</v>
      </c>
      <c r="BJ202" s="50">
        <v>0</v>
      </c>
      <c r="BK202" s="49">
        <v>0</v>
      </c>
      <c r="BL202" s="49">
        <v>0</v>
      </c>
      <c r="BM202" s="49">
        <v>0</v>
      </c>
      <c r="BN202" s="49">
        <v>0</v>
      </c>
      <c r="BO202" s="49">
        <v>0</v>
      </c>
      <c r="BP202" s="49">
        <v>0</v>
      </c>
      <c r="BQ202" s="49">
        <v>0</v>
      </c>
      <c r="BR202" s="49">
        <v>0</v>
      </c>
      <c r="BS202" s="49">
        <v>0</v>
      </c>
      <c r="BT202" s="49">
        <v>0</v>
      </c>
      <c r="BU202" s="50">
        <v>0</v>
      </c>
      <c r="BV202" s="49">
        <v>0</v>
      </c>
      <c r="BW202" s="50">
        <v>0</v>
      </c>
      <c r="BX202" s="49">
        <v>0</v>
      </c>
      <c r="BY202" s="49">
        <v>0</v>
      </c>
      <c r="BZ202" s="49">
        <v>0</v>
      </c>
      <c r="CA202" s="49">
        <v>0</v>
      </c>
      <c r="CB202" s="49">
        <v>0</v>
      </c>
      <c r="CC202" s="49">
        <v>0</v>
      </c>
      <c r="CD202" s="49">
        <v>0</v>
      </c>
      <c r="CE202" s="49">
        <v>0</v>
      </c>
      <c r="CF202" s="49">
        <v>0</v>
      </c>
      <c r="CG202" s="49">
        <v>0</v>
      </c>
      <c r="CH202" s="50">
        <v>0</v>
      </c>
      <c r="CI202" s="49">
        <v>0</v>
      </c>
      <c r="CJ202" s="50">
        <v>0</v>
      </c>
      <c r="CK202" s="49">
        <v>0</v>
      </c>
      <c r="CL202" s="49">
        <v>0</v>
      </c>
      <c r="CM202" s="49">
        <v>0</v>
      </c>
      <c r="CN202" s="49">
        <v>0</v>
      </c>
      <c r="CO202" s="10" t="s">
        <v>2567</v>
      </c>
      <c r="CP202" s="51" t="s">
        <v>5894</v>
      </c>
    </row>
    <row r="203" spans="1:94" ht="70.349999999999994" customHeight="1" x14ac:dyDescent="0.25">
      <c r="A203" s="48" t="s">
        <v>2569</v>
      </c>
      <c r="B203" s="48" t="s">
        <v>2569</v>
      </c>
      <c r="C203" s="10" t="s">
        <v>113</v>
      </c>
      <c r="D203" s="10" t="s">
        <v>2299</v>
      </c>
      <c r="E203" s="10" t="s">
        <v>2540</v>
      </c>
      <c r="F203" s="10" t="s">
        <v>2541</v>
      </c>
      <c r="G203" s="10" t="s">
        <v>107</v>
      </c>
      <c r="H203" s="10" t="s">
        <v>1204</v>
      </c>
      <c r="I203" s="10" t="s">
        <v>2542</v>
      </c>
      <c r="J203" s="10" t="s">
        <v>2543</v>
      </c>
      <c r="K203" s="10" t="s">
        <v>2570</v>
      </c>
      <c r="L203" s="10" t="s">
        <v>2545</v>
      </c>
      <c r="M203" s="10" t="s">
        <v>887</v>
      </c>
      <c r="N203" s="10" t="s">
        <v>2571</v>
      </c>
      <c r="O203" s="10" t="s">
        <v>2545</v>
      </c>
      <c r="P203" s="10" t="s">
        <v>1041</v>
      </c>
      <c r="Q203" s="10" t="s">
        <v>2572</v>
      </c>
      <c r="R203" s="10" t="s">
        <v>2573</v>
      </c>
      <c r="S203" s="10" t="s">
        <v>2574</v>
      </c>
      <c r="T203" s="10" t="s">
        <v>2575</v>
      </c>
      <c r="U203" s="10" t="s">
        <v>2576</v>
      </c>
      <c r="V203" s="10" t="s">
        <v>2577</v>
      </c>
      <c r="W203" s="10" t="s">
        <v>2578</v>
      </c>
      <c r="X203" s="10" t="s">
        <v>2579</v>
      </c>
      <c r="Y203" s="10" t="s">
        <v>125</v>
      </c>
      <c r="Z203" s="10" t="s">
        <v>531</v>
      </c>
      <c r="AA203" s="49">
        <v>5</v>
      </c>
      <c r="AB203" s="10" t="s">
        <v>127</v>
      </c>
      <c r="AC203" s="10" t="s">
        <v>2313</v>
      </c>
      <c r="AD203" s="49">
        <v>0</v>
      </c>
      <c r="AE203" s="49">
        <v>5</v>
      </c>
      <c r="AF203" s="49">
        <v>0</v>
      </c>
      <c r="AG203" s="49">
        <v>0</v>
      </c>
      <c r="AH203" s="10"/>
      <c r="AI203" s="10" t="s">
        <v>5895</v>
      </c>
      <c r="AJ203" s="10" t="s">
        <v>5896</v>
      </c>
      <c r="AK203" s="10"/>
      <c r="AL203" s="10"/>
      <c r="AM203" s="10" t="s">
        <v>5205</v>
      </c>
      <c r="AN203" s="10"/>
      <c r="AO203" s="49">
        <v>0</v>
      </c>
      <c r="AP203" s="49">
        <v>0</v>
      </c>
      <c r="AQ203" s="49">
        <v>0</v>
      </c>
      <c r="AR203" s="49">
        <v>0</v>
      </c>
      <c r="AS203" s="49">
        <v>0</v>
      </c>
      <c r="AT203" s="49">
        <v>0</v>
      </c>
      <c r="AU203" s="49">
        <v>0</v>
      </c>
      <c r="AV203" s="49">
        <v>0</v>
      </c>
      <c r="AW203" s="50">
        <v>0</v>
      </c>
      <c r="AX203" s="49">
        <v>0</v>
      </c>
      <c r="AY203" s="49">
        <v>0</v>
      </c>
      <c r="AZ203" s="49">
        <v>0</v>
      </c>
      <c r="BA203" s="49">
        <v>0</v>
      </c>
      <c r="BB203" s="49">
        <v>0</v>
      </c>
      <c r="BC203" s="49">
        <v>0</v>
      </c>
      <c r="BD203" s="49">
        <v>0</v>
      </c>
      <c r="BE203" s="49">
        <v>0</v>
      </c>
      <c r="BF203" s="49">
        <v>0</v>
      </c>
      <c r="BG203" s="49">
        <v>0</v>
      </c>
      <c r="BH203" s="49">
        <v>0</v>
      </c>
      <c r="BI203" s="49">
        <v>0</v>
      </c>
      <c r="BJ203" s="50">
        <v>0</v>
      </c>
      <c r="BK203" s="49">
        <v>0</v>
      </c>
      <c r="BL203" s="49">
        <v>0</v>
      </c>
      <c r="BM203" s="49">
        <v>0</v>
      </c>
      <c r="BN203" s="49">
        <v>0</v>
      </c>
      <c r="BO203" s="49">
        <v>0</v>
      </c>
      <c r="BP203" s="49">
        <v>0</v>
      </c>
      <c r="BQ203" s="49">
        <v>0</v>
      </c>
      <c r="BR203" s="49">
        <v>0</v>
      </c>
      <c r="BS203" s="49">
        <v>0</v>
      </c>
      <c r="BT203" s="49">
        <v>0</v>
      </c>
      <c r="BU203" s="50">
        <v>0</v>
      </c>
      <c r="BV203" s="49">
        <v>0</v>
      </c>
      <c r="BW203" s="50">
        <v>0</v>
      </c>
      <c r="BX203" s="49">
        <v>0</v>
      </c>
      <c r="BY203" s="49">
        <v>4500</v>
      </c>
      <c r="BZ203" s="49">
        <v>4500</v>
      </c>
      <c r="CA203" s="49">
        <v>4500</v>
      </c>
      <c r="CB203" s="49">
        <v>0</v>
      </c>
      <c r="CC203" s="49">
        <v>0</v>
      </c>
      <c r="CD203" s="49">
        <v>0</v>
      </c>
      <c r="CE203" s="49">
        <v>0</v>
      </c>
      <c r="CF203" s="49">
        <v>0</v>
      </c>
      <c r="CG203" s="49">
        <v>0</v>
      </c>
      <c r="CH203" s="50">
        <v>0</v>
      </c>
      <c r="CI203" s="49">
        <v>0</v>
      </c>
      <c r="CJ203" s="50">
        <v>0</v>
      </c>
      <c r="CK203" s="49">
        <v>0</v>
      </c>
      <c r="CL203" s="49">
        <v>0</v>
      </c>
      <c r="CM203" s="49">
        <v>0</v>
      </c>
      <c r="CN203" s="49">
        <v>0</v>
      </c>
      <c r="CO203" s="10" t="s">
        <v>2319</v>
      </c>
      <c r="CP203" s="51" t="s">
        <v>2582</v>
      </c>
    </row>
    <row r="204" spans="1:94" ht="70.349999999999994" customHeight="1" x14ac:dyDescent="0.25">
      <c r="A204" s="48" t="s">
        <v>2583</v>
      </c>
      <c r="B204" s="48" t="s">
        <v>2583</v>
      </c>
      <c r="C204" s="10" t="s">
        <v>103</v>
      </c>
      <c r="D204" s="10" t="s">
        <v>2299</v>
      </c>
      <c r="E204" s="10" t="s">
        <v>2540</v>
      </c>
      <c r="F204" s="10" t="s">
        <v>2541</v>
      </c>
      <c r="G204" s="10" t="s">
        <v>107</v>
      </c>
      <c r="H204" s="10" t="s">
        <v>1204</v>
      </c>
      <c r="I204" s="10" t="s">
        <v>2542</v>
      </c>
      <c r="J204" s="10" t="s">
        <v>2543</v>
      </c>
      <c r="K204" s="10" t="s">
        <v>2584</v>
      </c>
      <c r="L204" s="10" t="s">
        <v>2545</v>
      </c>
      <c r="M204" s="10" t="s">
        <v>887</v>
      </c>
      <c r="N204" s="10" t="s">
        <v>2571</v>
      </c>
      <c r="O204" s="10" t="s">
        <v>2545</v>
      </c>
      <c r="P204" s="10" t="s">
        <v>1041</v>
      </c>
      <c r="Q204" s="10" t="s">
        <v>2572</v>
      </c>
      <c r="R204" s="10" t="s">
        <v>2573</v>
      </c>
      <c r="S204" s="10" t="s">
        <v>2585</v>
      </c>
      <c r="T204" s="10" t="s">
        <v>2586</v>
      </c>
      <c r="U204" s="10" t="s">
        <v>2587</v>
      </c>
      <c r="V204" s="10" t="s">
        <v>2588</v>
      </c>
      <c r="W204" s="10" t="s">
        <v>2589</v>
      </c>
      <c r="X204" s="10" t="s">
        <v>658</v>
      </c>
      <c r="Y204" s="10" t="s">
        <v>125</v>
      </c>
      <c r="Z204" s="10" t="s">
        <v>531</v>
      </c>
      <c r="AA204" s="49">
        <v>10</v>
      </c>
      <c r="AB204" s="10" t="s">
        <v>127</v>
      </c>
      <c r="AC204" s="10" t="s">
        <v>2313</v>
      </c>
      <c r="AD204" s="49">
        <v>2</v>
      </c>
      <c r="AE204" s="49">
        <v>0</v>
      </c>
      <c r="AF204" s="49">
        <v>8</v>
      </c>
      <c r="AG204" s="49">
        <v>0</v>
      </c>
      <c r="AH204" s="10"/>
      <c r="AI204" s="10"/>
      <c r="AJ204" s="10"/>
      <c r="AK204" s="10"/>
      <c r="AL204" s="10"/>
      <c r="AM204" s="10" t="s">
        <v>5247</v>
      </c>
      <c r="AN204" s="10"/>
      <c r="AO204" s="49">
        <v>0</v>
      </c>
      <c r="AP204" s="49">
        <v>0</v>
      </c>
      <c r="AQ204" s="49">
        <v>0</v>
      </c>
      <c r="AR204" s="49">
        <v>0</v>
      </c>
      <c r="AS204" s="49">
        <v>0</v>
      </c>
      <c r="AT204" s="49">
        <v>0</v>
      </c>
      <c r="AU204" s="49">
        <v>0</v>
      </c>
      <c r="AV204" s="49">
        <v>0</v>
      </c>
      <c r="AW204" s="50">
        <v>0</v>
      </c>
      <c r="AX204" s="49">
        <v>2580</v>
      </c>
      <c r="AY204" s="49">
        <v>0</v>
      </c>
      <c r="AZ204" s="49">
        <v>0</v>
      </c>
      <c r="BA204" s="49">
        <v>2580</v>
      </c>
      <c r="BB204" s="49">
        <v>0</v>
      </c>
      <c r="BC204" s="49">
        <v>0</v>
      </c>
      <c r="BD204" s="49">
        <v>0</v>
      </c>
      <c r="BE204" s="49">
        <v>0</v>
      </c>
      <c r="BF204" s="49">
        <v>0</v>
      </c>
      <c r="BG204" s="49">
        <v>0</v>
      </c>
      <c r="BH204" s="49">
        <v>0</v>
      </c>
      <c r="BI204" s="49">
        <v>0</v>
      </c>
      <c r="BJ204" s="50">
        <v>0</v>
      </c>
      <c r="BK204" s="49">
        <v>0</v>
      </c>
      <c r="BL204" s="49">
        <v>0</v>
      </c>
      <c r="BM204" s="49">
        <v>0</v>
      </c>
      <c r="BN204" s="49">
        <v>0</v>
      </c>
      <c r="BO204" s="49">
        <v>0</v>
      </c>
      <c r="BP204" s="49">
        <v>0</v>
      </c>
      <c r="BQ204" s="49">
        <v>0</v>
      </c>
      <c r="BR204" s="49">
        <v>0</v>
      </c>
      <c r="BS204" s="49">
        <v>0</v>
      </c>
      <c r="BT204" s="49">
        <v>0</v>
      </c>
      <c r="BU204" s="50">
        <v>0</v>
      </c>
      <c r="BV204" s="49">
        <v>0</v>
      </c>
      <c r="BW204" s="50">
        <v>0</v>
      </c>
      <c r="BX204" s="49">
        <v>0</v>
      </c>
      <c r="BY204" s="49">
        <v>4000</v>
      </c>
      <c r="BZ204" s="49">
        <v>4000</v>
      </c>
      <c r="CA204" s="49">
        <v>4000</v>
      </c>
      <c r="CB204" s="49">
        <v>0</v>
      </c>
      <c r="CC204" s="49">
        <v>0</v>
      </c>
      <c r="CD204" s="49">
        <v>0</v>
      </c>
      <c r="CE204" s="49">
        <v>0</v>
      </c>
      <c r="CF204" s="49">
        <v>0</v>
      </c>
      <c r="CG204" s="49">
        <v>0</v>
      </c>
      <c r="CH204" s="50">
        <v>0</v>
      </c>
      <c r="CI204" s="49">
        <v>0</v>
      </c>
      <c r="CJ204" s="50">
        <v>0</v>
      </c>
      <c r="CK204" s="49">
        <v>0</v>
      </c>
      <c r="CL204" s="49">
        <v>0</v>
      </c>
      <c r="CM204" s="49">
        <v>0</v>
      </c>
      <c r="CN204" s="49">
        <v>0</v>
      </c>
      <c r="CO204" s="10" t="s">
        <v>2462</v>
      </c>
      <c r="CP204" s="51" t="s">
        <v>2590</v>
      </c>
    </row>
    <row r="205" spans="1:94" ht="70.349999999999994" customHeight="1" x14ac:dyDescent="0.25">
      <c r="A205" s="48" t="s">
        <v>2591</v>
      </c>
      <c r="B205" s="48" t="s">
        <v>2591</v>
      </c>
      <c r="C205" s="10" t="s">
        <v>139</v>
      </c>
      <c r="D205" s="10" t="s">
        <v>2299</v>
      </c>
      <c r="E205" s="10" t="s">
        <v>2540</v>
      </c>
      <c r="F205" s="10" t="s">
        <v>2541</v>
      </c>
      <c r="G205" s="10" t="s">
        <v>107</v>
      </c>
      <c r="H205" s="10" t="s">
        <v>1204</v>
      </c>
      <c r="I205" s="10" t="s">
        <v>2542</v>
      </c>
      <c r="J205" s="10" t="s">
        <v>2543</v>
      </c>
      <c r="K205" s="10" t="s">
        <v>2570</v>
      </c>
      <c r="L205" s="10" t="s">
        <v>2545</v>
      </c>
      <c r="M205" s="10" t="s">
        <v>887</v>
      </c>
      <c r="N205" s="10" t="s">
        <v>2571</v>
      </c>
      <c r="O205" s="10" t="s">
        <v>2545</v>
      </c>
      <c r="P205" s="10" t="s">
        <v>1041</v>
      </c>
      <c r="Q205" s="10" t="s">
        <v>2572</v>
      </c>
      <c r="R205" s="10" t="s">
        <v>2573</v>
      </c>
      <c r="S205" s="10" t="s">
        <v>2592</v>
      </c>
      <c r="T205" s="10" t="s">
        <v>2593</v>
      </c>
      <c r="U205" s="10" t="s">
        <v>2594</v>
      </c>
      <c r="V205" s="10" t="s">
        <v>2595</v>
      </c>
      <c r="W205" s="10" t="s">
        <v>2596</v>
      </c>
      <c r="X205" s="10" t="s">
        <v>2597</v>
      </c>
      <c r="Y205" s="10" t="s">
        <v>247</v>
      </c>
      <c r="Z205" s="10" t="s">
        <v>531</v>
      </c>
      <c r="AA205" s="49">
        <v>1</v>
      </c>
      <c r="AB205" s="10" t="s">
        <v>127</v>
      </c>
      <c r="AC205" s="10" t="s">
        <v>2313</v>
      </c>
      <c r="AD205" s="49">
        <v>1</v>
      </c>
      <c r="AE205" s="49">
        <v>0</v>
      </c>
      <c r="AF205" s="49">
        <v>0</v>
      </c>
      <c r="AG205" s="49">
        <v>0</v>
      </c>
      <c r="AH205" s="10" t="s">
        <v>5897</v>
      </c>
      <c r="AI205" s="10" t="s">
        <v>5898</v>
      </c>
      <c r="AJ205" s="10"/>
      <c r="AK205" s="10"/>
      <c r="AL205" s="10"/>
      <c r="AM205" s="10" t="s">
        <v>5205</v>
      </c>
      <c r="AN205" s="10" t="s">
        <v>5899</v>
      </c>
      <c r="AO205" s="49">
        <v>0</v>
      </c>
      <c r="AP205" s="49">
        <v>0</v>
      </c>
      <c r="AQ205" s="49">
        <v>0</v>
      </c>
      <c r="AR205" s="49">
        <v>0</v>
      </c>
      <c r="AS205" s="49">
        <v>0</v>
      </c>
      <c r="AT205" s="49">
        <v>0</v>
      </c>
      <c r="AU205" s="49">
        <v>0</v>
      </c>
      <c r="AV205" s="49">
        <v>0</v>
      </c>
      <c r="AW205" s="50">
        <v>0</v>
      </c>
      <c r="AX205" s="49">
        <v>0</v>
      </c>
      <c r="AY205" s="49">
        <v>2000</v>
      </c>
      <c r="AZ205" s="49">
        <v>2000</v>
      </c>
      <c r="BA205" s="49">
        <v>2000</v>
      </c>
      <c r="BB205" s="49">
        <v>0</v>
      </c>
      <c r="BC205" s="49">
        <v>0</v>
      </c>
      <c r="BD205" s="49">
        <v>0</v>
      </c>
      <c r="BE205" s="49">
        <v>0</v>
      </c>
      <c r="BF205" s="49">
        <v>0</v>
      </c>
      <c r="BG205" s="49">
        <v>0</v>
      </c>
      <c r="BH205" s="49">
        <v>0</v>
      </c>
      <c r="BI205" s="49">
        <v>0</v>
      </c>
      <c r="BJ205" s="50">
        <v>0</v>
      </c>
      <c r="BK205" s="49">
        <v>0</v>
      </c>
      <c r="BL205" s="49">
        <v>0</v>
      </c>
      <c r="BM205" s="49">
        <v>0</v>
      </c>
      <c r="BN205" s="49">
        <v>0</v>
      </c>
      <c r="BO205" s="49">
        <v>0</v>
      </c>
      <c r="BP205" s="49">
        <v>0</v>
      </c>
      <c r="BQ205" s="49">
        <v>0</v>
      </c>
      <c r="BR205" s="49">
        <v>0</v>
      </c>
      <c r="BS205" s="49">
        <v>0</v>
      </c>
      <c r="BT205" s="49">
        <v>0</v>
      </c>
      <c r="BU205" s="50">
        <v>0</v>
      </c>
      <c r="BV205" s="49">
        <v>0</v>
      </c>
      <c r="BW205" s="50">
        <v>0</v>
      </c>
      <c r="BX205" s="49">
        <v>0</v>
      </c>
      <c r="BY205" s="49">
        <v>0</v>
      </c>
      <c r="BZ205" s="49">
        <v>0</v>
      </c>
      <c r="CA205" s="49">
        <v>0</v>
      </c>
      <c r="CB205" s="49">
        <v>0</v>
      </c>
      <c r="CC205" s="49">
        <v>0</v>
      </c>
      <c r="CD205" s="49">
        <v>0</v>
      </c>
      <c r="CE205" s="49">
        <v>0</v>
      </c>
      <c r="CF205" s="49">
        <v>0</v>
      </c>
      <c r="CG205" s="49">
        <v>0</v>
      </c>
      <c r="CH205" s="50">
        <v>0</v>
      </c>
      <c r="CI205" s="49">
        <v>0</v>
      </c>
      <c r="CJ205" s="50">
        <v>0</v>
      </c>
      <c r="CK205" s="49">
        <v>0</v>
      </c>
      <c r="CL205" s="49">
        <v>0</v>
      </c>
      <c r="CM205" s="49">
        <v>0</v>
      </c>
      <c r="CN205" s="49">
        <v>0</v>
      </c>
      <c r="CO205" s="10"/>
      <c r="CP205" s="51" t="s">
        <v>2599</v>
      </c>
    </row>
    <row r="206" spans="1:94" ht="70.349999999999994" customHeight="1" x14ac:dyDescent="0.25">
      <c r="A206" s="48" t="s">
        <v>2600</v>
      </c>
      <c r="B206" s="48" t="s">
        <v>2600</v>
      </c>
      <c r="C206" s="10" t="s">
        <v>179</v>
      </c>
      <c r="D206" s="10" t="s">
        <v>2299</v>
      </c>
      <c r="E206" s="10" t="s">
        <v>2540</v>
      </c>
      <c r="F206" s="10" t="s">
        <v>2541</v>
      </c>
      <c r="G206" s="10" t="s">
        <v>107</v>
      </c>
      <c r="H206" s="10" t="s">
        <v>1204</v>
      </c>
      <c r="I206" s="10" t="s">
        <v>2542</v>
      </c>
      <c r="J206" s="10" t="s">
        <v>2543</v>
      </c>
      <c r="K206" s="10" t="s">
        <v>2570</v>
      </c>
      <c r="L206" s="10" t="s">
        <v>2545</v>
      </c>
      <c r="M206" s="10" t="s">
        <v>887</v>
      </c>
      <c r="N206" s="10" t="s">
        <v>2571</v>
      </c>
      <c r="O206" s="10" t="s">
        <v>2545</v>
      </c>
      <c r="P206" s="10" t="s">
        <v>1041</v>
      </c>
      <c r="Q206" s="10" t="s">
        <v>2572</v>
      </c>
      <c r="R206" s="10" t="s">
        <v>2573</v>
      </c>
      <c r="S206" s="10" t="s">
        <v>2601</v>
      </c>
      <c r="T206" s="10" t="s">
        <v>2602</v>
      </c>
      <c r="U206" s="10" t="s">
        <v>2603</v>
      </c>
      <c r="V206" s="10" t="s">
        <v>2604</v>
      </c>
      <c r="W206" s="10" t="s">
        <v>2605</v>
      </c>
      <c r="X206" s="10" t="s">
        <v>2037</v>
      </c>
      <c r="Y206" s="10" t="s">
        <v>247</v>
      </c>
      <c r="Z206" s="10" t="s">
        <v>531</v>
      </c>
      <c r="AA206" s="49">
        <v>3</v>
      </c>
      <c r="AB206" s="10" t="s">
        <v>127</v>
      </c>
      <c r="AC206" s="10" t="s">
        <v>2313</v>
      </c>
      <c r="AD206" s="49">
        <v>2</v>
      </c>
      <c r="AE206" s="49">
        <v>1</v>
      </c>
      <c r="AF206" s="49">
        <v>0</v>
      </c>
      <c r="AG206" s="49">
        <v>0</v>
      </c>
      <c r="AH206" s="10"/>
      <c r="AI206" s="10" t="s">
        <v>5900</v>
      </c>
      <c r="AJ206" s="10" t="s">
        <v>5901</v>
      </c>
      <c r="AK206" s="10"/>
      <c r="AL206" s="10"/>
      <c r="AM206" s="10" t="s">
        <v>5247</v>
      </c>
      <c r="AN206" s="10"/>
      <c r="AO206" s="49">
        <v>0</v>
      </c>
      <c r="AP206" s="49">
        <v>0</v>
      </c>
      <c r="AQ206" s="49">
        <v>0</v>
      </c>
      <c r="AR206" s="49">
        <v>0</v>
      </c>
      <c r="AS206" s="49">
        <v>0</v>
      </c>
      <c r="AT206" s="49">
        <v>0</v>
      </c>
      <c r="AU206" s="49">
        <v>0</v>
      </c>
      <c r="AV206" s="49">
        <v>0</v>
      </c>
      <c r="AW206" s="50">
        <v>0</v>
      </c>
      <c r="AX206" s="49">
        <v>0</v>
      </c>
      <c r="AY206" s="49">
        <v>7000</v>
      </c>
      <c r="AZ206" s="49">
        <v>7000</v>
      </c>
      <c r="BA206" s="49">
        <v>7000</v>
      </c>
      <c r="BB206" s="49">
        <v>0</v>
      </c>
      <c r="BC206" s="49">
        <v>0</v>
      </c>
      <c r="BD206" s="49">
        <v>0</v>
      </c>
      <c r="BE206" s="49">
        <v>0</v>
      </c>
      <c r="BF206" s="49">
        <v>0</v>
      </c>
      <c r="BG206" s="49">
        <v>0</v>
      </c>
      <c r="BH206" s="49">
        <v>0</v>
      </c>
      <c r="BI206" s="49">
        <v>0</v>
      </c>
      <c r="BJ206" s="50">
        <v>0</v>
      </c>
      <c r="BK206" s="49">
        <v>1939.11376</v>
      </c>
      <c r="BL206" s="49">
        <v>0</v>
      </c>
      <c r="BM206" s="49">
        <v>0</v>
      </c>
      <c r="BN206" s="49">
        <v>1939.11376</v>
      </c>
      <c r="BO206" s="49">
        <v>0</v>
      </c>
      <c r="BP206" s="49">
        <v>0</v>
      </c>
      <c r="BQ206" s="49">
        <v>0</v>
      </c>
      <c r="BR206" s="49">
        <v>0</v>
      </c>
      <c r="BS206" s="49">
        <v>0</v>
      </c>
      <c r="BT206" s="49">
        <v>0</v>
      </c>
      <c r="BU206" s="50">
        <v>0</v>
      </c>
      <c r="BV206" s="49">
        <v>0</v>
      </c>
      <c r="BW206" s="50">
        <v>0</v>
      </c>
      <c r="BX206" s="49">
        <v>0</v>
      </c>
      <c r="BY206" s="49">
        <v>0</v>
      </c>
      <c r="BZ206" s="49">
        <v>0</v>
      </c>
      <c r="CA206" s="49">
        <v>0</v>
      </c>
      <c r="CB206" s="49">
        <v>0</v>
      </c>
      <c r="CC206" s="49">
        <v>0</v>
      </c>
      <c r="CD206" s="49">
        <v>0</v>
      </c>
      <c r="CE206" s="49">
        <v>0</v>
      </c>
      <c r="CF206" s="49">
        <v>0</v>
      </c>
      <c r="CG206" s="49">
        <v>0</v>
      </c>
      <c r="CH206" s="50">
        <v>0</v>
      </c>
      <c r="CI206" s="49">
        <v>0</v>
      </c>
      <c r="CJ206" s="50">
        <v>0</v>
      </c>
      <c r="CK206" s="49">
        <v>0</v>
      </c>
      <c r="CL206" s="49">
        <v>0</v>
      </c>
      <c r="CM206" s="49">
        <v>0</v>
      </c>
      <c r="CN206" s="49">
        <v>0</v>
      </c>
      <c r="CO206" s="10" t="s">
        <v>2608</v>
      </c>
      <c r="CP206" s="51" t="s">
        <v>2609</v>
      </c>
    </row>
    <row r="207" spans="1:94" ht="70.349999999999994" customHeight="1" x14ac:dyDescent="0.25">
      <c r="A207" s="48" t="s">
        <v>2610</v>
      </c>
      <c r="B207" s="48" t="s">
        <v>2610</v>
      </c>
      <c r="C207" s="10" t="s">
        <v>254</v>
      </c>
      <c r="D207" s="10" t="s">
        <v>2299</v>
      </c>
      <c r="E207" s="10" t="s">
        <v>2540</v>
      </c>
      <c r="F207" s="10" t="s">
        <v>2541</v>
      </c>
      <c r="G207" s="10" t="s">
        <v>107</v>
      </c>
      <c r="H207" s="10" t="s">
        <v>1204</v>
      </c>
      <c r="I207" s="10" t="s">
        <v>2542</v>
      </c>
      <c r="J207" s="10" t="s">
        <v>2543</v>
      </c>
      <c r="K207" s="10" t="s">
        <v>2570</v>
      </c>
      <c r="L207" s="10" t="s">
        <v>2545</v>
      </c>
      <c r="M207" s="10" t="s">
        <v>887</v>
      </c>
      <c r="N207" s="10" t="s">
        <v>2571</v>
      </c>
      <c r="O207" s="10" t="s">
        <v>2545</v>
      </c>
      <c r="P207" s="10" t="s">
        <v>1041</v>
      </c>
      <c r="Q207" s="10" t="s">
        <v>2572</v>
      </c>
      <c r="R207" s="10" t="s">
        <v>2573</v>
      </c>
      <c r="S207" s="10" t="s">
        <v>561</v>
      </c>
      <c r="T207" s="10" t="s">
        <v>2611</v>
      </c>
      <c r="U207" s="10" t="s">
        <v>2612</v>
      </c>
      <c r="V207" s="10" t="s">
        <v>2613</v>
      </c>
      <c r="W207" s="10" t="s">
        <v>2614</v>
      </c>
      <c r="X207" s="10" t="s">
        <v>1140</v>
      </c>
      <c r="Y207" s="10" t="s">
        <v>247</v>
      </c>
      <c r="Z207" s="10" t="s">
        <v>531</v>
      </c>
      <c r="AA207" s="49">
        <v>10</v>
      </c>
      <c r="AB207" s="10" t="s">
        <v>127</v>
      </c>
      <c r="AC207" s="10" t="s">
        <v>2313</v>
      </c>
      <c r="AD207" s="49">
        <v>2</v>
      </c>
      <c r="AE207" s="49">
        <v>0</v>
      </c>
      <c r="AF207" s="49">
        <v>8</v>
      </c>
      <c r="AG207" s="49">
        <v>0</v>
      </c>
      <c r="AH207" s="10" t="s">
        <v>5902</v>
      </c>
      <c r="AI207" s="10"/>
      <c r="AJ207" s="10"/>
      <c r="AK207" s="10" t="s">
        <v>5903</v>
      </c>
      <c r="AL207" s="10"/>
      <c r="AM207" s="10" t="s">
        <v>5205</v>
      </c>
      <c r="AN207" s="10" t="s">
        <v>5904</v>
      </c>
      <c r="AO207" s="49">
        <v>0</v>
      </c>
      <c r="AP207" s="49">
        <v>0</v>
      </c>
      <c r="AQ207" s="49">
        <v>0</v>
      </c>
      <c r="AR207" s="49">
        <v>0</v>
      </c>
      <c r="AS207" s="49">
        <v>0</v>
      </c>
      <c r="AT207" s="49">
        <v>0</v>
      </c>
      <c r="AU207" s="49">
        <v>0</v>
      </c>
      <c r="AV207" s="49">
        <v>0</v>
      </c>
      <c r="AW207" s="50">
        <v>0</v>
      </c>
      <c r="AX207" s="49">
        <v>0</v>
      </c>
      <c r="AY207" s="49">
        <v>0</v>
      </c>
      <c r="AZ207" s="49">
        <v>0</v>
      </c>
      <c r="BA207" s="49">
        <v>0</v>
      </c>
      <c r="BB207" s="49">
        <v>0</v>
      </c>
      <c r="BC207" s="49">
        <v>0</v>
      </c>
      <c r="BD207" s="49">
        <v>0</v>
      </c>
      <c r="BE207" s="49">
        <v>0</v>
      </c>
      <c r="BF207" s="49">
        <v>0</v>
      </c>
      <c r="BG207" s="49">
        <v>0</v>
      </c>
      <c r="BH207" s="49">
        <v>0</v>
      </c>
      <c r="BI207" s="49">
        <v>0</v>
      </c>
      <c r="BJ207" s="50">
        <v>0</v>
      </c>
      <c r="BK207" s="49">
        <v>0</v>
      </c>
      <c r="BL207" s="49">
        <v>2500</v>
      </c>
      <c r="BM207" s="49">
        <v>2500</v>
      </c>
      <c r="BN207" s="49">
        <v>2500</v>
      </c>
      <c r="BO207" s="49">
        <v>0</v>
      </c>
      <c r="BP207" s="49">
        <v>0</v>
      </c>
      <c r="BQ207" s="49">
        <v>0</v>
      </c>
      <c r="BR207" s="49">
        <v>0</v>
      </c>
      <c r="BS207" s="49">
        <v>0</v>
      </c>
      <c r="BT207" s="49">
        <v>0</v>
      </c>
      <c r="BU207" s="50">
        <v>0</v>
      </c>
      <c r="BV207" s="49">
        <v>0</v>
      </c>
      <c r="BW207" s="50">
        <v>0</v>
      </c>
      <c r="BX207" s="49">
        <v>0</v>
      </c>
      <c r="BY207" s="49">
        <v>2500</v>
      </c>
      <c r="BZ207" s="49">
        <v>2500</v>
      </c>
      <c r="CA207" s="49">
        <v>2500</v>
      </c>
      <c r="CB207" s="49">
        <v>0</v>
      </c>
      <c r="CC207" s="49">
        <v>0</v>
      </c>
      <c r="CD207" s="49">
        <v>0</v>
      </c>
      <c r="CE207" s="49">
        <v>0</v>
      </c>
      <c r="CF207" s="49">
        <v>0</v>
      </c>
      <c r="CG207" s="49">
        <v>0</v>
      </c>
      <c r="CH207" s="50">
        <v>0</v>
      </c>
      <c r="CI207" s="49">
        <v>0</v>
      </c>
      <c r="CJ207" s="50">
        <v>0</v>
      </c>
      <c r="CK207" s="49">
        <v>0</v>
      </c>
      <c r="CL207" s="49">
        <v>0</v>
      </c>
      <c r="CM207" s="49">
        <v>0</v>
      </c>
      <c r="CN207" s="49">
        <v>0</v>
      </c>
      <c r="CO207" s="10" t="s">
        <v>2617</v>
      </c>
      <c r="CP207" s="51" t="s">
        <v>2618</v>
      </c>
    </row>
    <row r="208" spans="1:94" ht="70.349999999999994" customHeight="1" x14ac:dyDescent="0.25">
      <c r="A208" s="48" t="s">
        <v>2619</v>
      </c>
      <c r="B208" s="48" t="s">
        <v>2619</v>
      </c>
      <c r="C208" s="10" t="s">
        <v>374</v>
      </c>
      <c r="D208" s="10" t="s">
        <v>2299</v>
      </c>
      <c r="E208" s="10" t="s">
        <v>2540</v>
      </c>
      <c r="F208" s="10" t="s">
        <v>2541</v>
      </c>
      <c r="G208" s="10" t="s">
        <v>107</v>
      </c>
      <c r="H208" s="10" t="s">
        <v>1204</v>
      </c>
      <c r="I208" s="10" t="s">
        <v>2542</v>
      </c>
      <c r="J208" s="10" t="s">
        <v>2543</v>
      </c>
      <c r="K208" s="10" t="s">
        <v>2584</v>
      </c>
      <c r="L208" s="10" t="s">
        <v>2545</v>
      </c>
      <c r="M208" s="10" t="s">
        <v>887</v>
      </c>
      <c r="N208" s="10" t="s">
        <v>2571</v>
      </c>
      <c r="O208" s="10" t="s">
        <v>2545</v>
      </c>
      <c r="P208" s="10" t="s">
        <v>1041</v>
      </c>
      <c r="Q208" s="10" t="s">
        <v>2572</v>
      </c>
      <c r="R208" s="10" t="s">
        <v>2573</v>
      </c>
      <c r="S208" s="10" t="s">
        <v>1952</v>
      </c>
      <c r="T208" s="10" t="s">
        <v>2620</v>
      </c>
      <c r="U208" s="10" t="s">
        <v>2621</v>
      </c>
      <c r="V208" s="10" t="s">
        <v>2622</v>
      </c>
      <c r="W208" s="10" t="s">
        <v>2623</v>
      </c>
      <c r="X208" s="10" t="s">
        <v>1140</v>
      </c>
      <c r="Y208" s="10" t="s">
        <v>247</v>
      </c>
      <c r="Z208" s="10" t="s">
        <v>531</v>
      </c>
      <c r="AA208" s="49">
        <v>50</v>
      </c>
      <c r="AB208" s="10" t="s">
        <v>127</v>
      </c>
      <c r="AC208" s="10" t="s">
        <v>2313</v>
      </c>
      <c r="AD208" s="49">
        <v>10</v>
      </c>
      <c r="AE208" s="49">
        <v>0</v>
      </c>
      <c r="AF208" s="49">
        <v>20</v>
      </c>
      <c r="AG208" s="49">
        <v>20</v>
      </c>
      <c r="AH208" s="10" t="s">
        <v>5905</v>
      </c>
      <c r="AI208" s="10"/>
      <c r="AJ208" s="10"/>
      <c r="AK208" s="10"/>
      <c r="AL208" s="10"/>
      <c r="AM208" s="10" t="s">
        <v>5205</v>
      </c>
      <c r="AN208" s="10" t="s">
        <v>5906</v>
      </c>
      <c r="AO208" s="49">
        <v>0</v>
      </c>
      <c r="AP208" s="49">
        <v>0</v>
      </c>
      <c r="AQ208" s="49">
        <v>0</v>
      </c>
      <c r="AR208" s="49">
        <v>0</v>
      </c>
      <c r="AS208" s="49">
        <v>0</v>
      </c>
      <c r="AT208" s="49">
        <v>0</v>
      </c>
      <c r="AU208" s="49">
        <v>0</v>
      </c>
      <c r="AV208" s="49">
        <v>0</v>
      </c>
      <c r="AW208" s="50">
        <v>0</v>
      </c>
      <c r="AX208" s="49">
        <v>0</v>
      </c>
      <c r="AY208" s="49">
        <v>0</v>
      </c>
      <c r="AZ208" s="49">
        <v>0</v>
      </c>
      <c r="BA208" s="49">
        <v>0</v>
      </c>
      <c r="BB208" s="49">
        <v>0</v>
      </c>
      <c r="BC208" s="49">
        <v>0</v>
      </c>
      <c r="BD208" s="49">
        <v>0</v>
      </c>
      <c r="BE208" s="49">
        <v>0</v>
      </c>
      <c r="BF208" s="49">
        <v>0</v>
      </c>
      <c r="BG208" s="49">
        <v>0</v>
      </c>
      <c r="BH208" s="49">
        <v>0</v>
      </c>
      <c r="BI208" s="49">
        <v>0</v>
      </c>
      <c r="BJ208" s="50">
        <v>0</v>
      </c>
      <c r="BK208" s="49">
        <v>0</v>
      </c>
      <c r="BL208" s="49">
        <v>2500</v>
      </c>
      <c r="BM208" s="49">
        <v>2500</v>
      </c>
      <c r="BN208" s="49">
        <v>2500</v>
      </c>
      <c r="BO208" s="49">
        <v>0</v>
      </c>
      <c r="BP208" s="49">
        <v>0</v>
      </c>
      <c r="BQ208" s="49">
        <v>0</v>
      </c>
      <c r="BR208" s="49">
        <v>0</v>
      </c>
      <c r="BS208" s="49">
        <v>0</v>
      </c>
      <c r="BT208" s="49">
        <v>0</v>
      </c>
      <c r="BU208" s="50">
        <v>0</v>
      </c>
      <c r="BV208" s="49">
        <v>0</v>
      </c>
      <c r="BW208" s="50">
        <v>0</v>
      </c>
      <c r="BX208" s="49">
        <v>0</v>
      </c>
      <c r="BY208" s="49">
        <v>2500</v>
      </c>
      <c r="BZ208" s="49">
        <v>2500</v>
      </c>
      <c r="CA208" s="49">
        <v>2500</v>
      </c>
      <c r="CB208" s="49">
        <v>0</v>
      </c>
      <c r="CC208" s="49">
        <v>0</v>
      </c>
      <c r="CD208" s="49">
        <v>0</v>
      </c>
      <c r="CE208" s="49">
        <v>0</v>
      </c>
      <c r="CF208" s="49">
        <v>0</v>
      </c>
      <c r="CG208" s="49">
        <v>0</v>
      </c>
      <c r="CH208" s="50">
        <v>0</v>
      </c>
      <c r="CI208" s="49">
        <v>0</v>
      </c>
      <c r="CJ208" s="50">
        <v>0</v>
      </c>
      <c r="CK208" s="49">
        <v>0</v>
      </c>
      <c r="CL208" s="49">
        <v>0</v>
      </c>
      <c r="CM208" s="49">
        <v>0</v>
      </c>
      <c r="CN208" s="49">
        <v>0</v>
      </c>
      <c r="CO208" s="10" t="s">
        <v>2367</v>
      </c>
      <c r="CP208" s="51" t="s">
        <v>2625</v>
      </c>
    </row>
    <row r="209" spans="1:94" ht="70.349999999999994" customHeight="1" x14ac:dyDescent="0.25">
      <c r="A209" s="48" t="s">
        <v>2626</v>
      </c>
      <c r="B209" s="48" t="s">
        <v>2626</v>
      </c>
      <c r="C209" s="10" t="s">
        <v>444</v>
      </c>
      <c r="D209" s="10" t="s">
        <v>2299</v>
      </c>
      <c r="E209" s="10" t="s">
        <v>2540</v>
      </c>
      <c r="F209" s="10" t="s">
        <v>2541</v>
      </c>
      <c r="G209" s="10" t="s">
        <v>107</v>
      </c>
      <c r="H209" s="10" t="s">
        <v>1204</v>
      </c>
      <c r="I209" s="10" t="s">
        <v>2542</v>
      </c>
      <c r="J209" s="10" t="s">
        <v>2543</v>
      </c>
      <c r="K209" s="10" t="s">
        <v>2627</v>
      </c>
      <c r="L209" s="10" t="s">
        <v>2545</v>
      </c>
      <c r="M209" s="10" t="s">
        <v>887</v>
      </c>
      <c r="N209" s="10" t="s">
        <v>2571</v>
      </c>
      <c r="O209" s="10" t="s">
        <v>2545</v>
      </c>
      <c r="P209" s="10" t="s">
        <v>1041</v>
      </c>
      <c r="Q209" s="10" t="s">
        <v>2572</v>
      </c>
      <c r="R209" s="10" t="s">
        <v>2573</v>
      </c>
      <c r="S209" s="10" t="s">
        <v>2628</v>
      </c>
      <c r="T209" s="10" t="s">
        <v>2629</v>
      </c>
      <c r="U209" s="10" t="s">
        <v>2630</v>
      </c>
      <c r="V209" s="10" t="s">
        <v>2631</v>
      </c>
      <c r="W209" s="10" t="s">
        <v>2632</v>
      </c>
      <c r="X209" s="10" t="s">
        <v>2338</v>
      </c>
      <c r="Y209" s="10" t="s">
        <v>125</v>
      </c>
      <c r="Z209" s="10" t="s">
        <v>531</v>
      </c>
      <c r="AA209" s="49">
        <v>50</v>
      </c>
      <c r="AB209" s="10" t="s">
        <v>127</v>
      </c>
      <c r="AC209" s="10" t="s">
        <v>2313</v>
      </c>
      <c r="AD209" s="49">
        <v>10</v>
      </c>
      <c r="AE209" s="49">
        <v>40</v>
      </c>
      <c r="AF209" s="49">
        <v>0</v>
      </c>
      <c r="AG209" s="49">
        <v>0</v>
      </c>
      <c r="AH209" s="10" t="s">
        <v>5907</v>
      </c>
      <c r="AI209" s="10" t="s">
        <v>5908</v>
      </c>
      <c r="AJ209" s="10" t="s">
        <v>5909</v>
      </c>
      <c r="AK209" s="10"/>
      <c r="AL209" s="10"/>
      <c r="AM209" s="10" t="s">
        <v>5247</v>
      </c>
      <c r="AN209" s="10" t="s">
        <v>5906</v>
      </c>
      <c r="AO209" s="49">
        <v>0</v>
      </c>
      <c r="AP209" s="49">
        <v>0</v>
      </c>
      <c r="AQ209" s="49">
        <v>0</v>
      </c>
      <c r="AR209" s="49">
        <v>0</v>
      </c>
      <c r="AS209" s="49">
        <v>0</v>
      </c>
      <c r="AT209" s="49">
        <v>0</v>
      </c>
      <c r="AU209" s="49">
        <v>0</v>
      </c>
      <c r="AV209" s="49">
        <v>0</v>
      </c>
      <c r="AW209" s="50">
        <v>0</v>
      </c>
      <c r="AX209" s="49">
        <v>515</v>
      </c>
      <c r="AY209" s="49">
        <v>0</v>
      </c>
      <c r="AZ209" s="49">
        <v>0</v>
      </c>
      <c r="BA209" s="49">
        <v>515</v>
      </c>
      <c r="BB209" s="49">
        <v>0</v>
      </c>
      <c r="BC209" s="49">
        <v>0</v>
      </c>
      <c r="BD209" s="49">
        <v>0</v>
      </c>
      <c r="BE209" s="49">
        <v>0</v>
      </c>
      <c r="BF209" s="49">
        <v>0</v>
      </c>
      <c r="BG209" s="49">
        <v>0</v>
      </c>
      <c r="BH209" s="49">
        <v>0</v>
      </c>
      <c r="BI209" s="49">
        <v>0</v>
      </c>
      <c r="BJ209" s="50">
        <v>0</v>
      </c>
      <c r="BK209" s="49">
        <v>0</v>
      </c>
      <c r="BL209" s="49">
        <v>1000</v>
      </c>
      <c r="BM209" s="49">
        <v>1000</v>
      </c>
      <c r="BN209" s="49">
        <v>1000</v>
      </c>
      <c r="BO209" s="49">
        <v>0</v>
      </c>
      <c r="BP209" s="49">
        <v>0</v>
      </c>
      <c r="BQ209" s="49">
        <v>0</v>
      </c>
      <c r="BR209" s="49">
        <v>0</v>
      </c>
      <c r="BS209" s="49">
        <v>0</v>
      </c>
      <c r="BT209" s="49">
        <v>0</v>
      </c>
      <c r="BU209" s="50">
        <v>0</v>
      </c>
      <c r="BV209" s="49">
        <v>0</v>
      </c>
      <c r="BW209" s="50">
        <v>0</v>
      </c>
      <c r="BX209" s="49">
        <v>0</v>
      </c>
      <c r="BY209" s="49">
        <v>0</v>
      </c>
      <c r="BZ209" s="49">
        <v>0</v>
      </c>
      <c r="CA209" s="49">
        <v>0</v>
      </c>
      <c r="CB209" s="49">
        <v>0</v>
      </c>
      <c r="CC209" s="49">
        <v>0</v>
      </c>
      <c r="CD209" s="49">
        <v>0</v>
      </c>
      <c r="CE209" s="49">
        <v>0</v>
      </c>
      <c r="CF209" s="49">
        <v>0</v>
      </c>
      <c r="CG209" s="49">
        <v>0</v>
      </c>
      <c r="CH209" s="50">
        <v>0</v>
      </c>
      <c r="CI209" s="49">
        <v>0</v>
      </c>
      <c r="CJ209" s="50">
        <v>0</v>
      </c>
      <c r="CK209" s="49">
        <v>0</v>
      </c>
      <c r="CL209" s="49">
        <v>1000</v>
      </c>
      <c r="CM209" s="49">
        <v>1000</v>
      </c>
      <c r="CN209" s="49">
        <v>1000</v>
      </c>
      <c r="CO209" s="10" t="s">
        <v>2636</v>
      </c>
      <c r="CP209" s="51" t="s">
        <v>2637</v>
      </c>
    </row>
    <row r="210" spans="1:94" ht="70.349999999999994" customHeight="1" x14ac:dyDescent="0.25">
      <c r="A210" s="48" t="s">
        <v>2638</v>
      </c>
      <c r="B210" s="48" t="s">
        <v>2638</v>
      </c>
      <c r="C210" s="10" t="s">
        <v>463</v>
      </c>
      <c r="D210" s="10" t="s">
        <v>2299</v>
      </c>
      <c r="E210" s="10" t="s">
        <v>2540</v>
      </c>
      <c r="F210" s="10" t="s">
        <v>2541</v>
      </c>
      <c r="G210" s="10" t="s">
        <v>107</v>
      </c>
      <c r="H210" s="10" t="s">
        <v>1204</v>
      </c>
      <c r="I210" s="10" t="s">
        <v>2542</v>
      </c>
      <c r="J210" s="10" t="s">
        <v>2543</v>
      </c>
      <c r="K210" s="10" t="s">
        <v>2639</v>
      </c>
      <c r="L210" s="10" t="s">
        <v>2545</v>
      </c>
      <c r="M210" s="10" t="s">
        <v>887</v>
      </c>
      <c r="N210" s="10" t="s">
        <v>2571</v>
      </c>
      <c r="O210" s="10" t="s">
        <v>2545</v>
      </c>
      <c r="P210" s="10" t="s">
        <v>1041</v>
      </c>
      <c r="Q210" s="10" t="s">
        <v>2572</v>
      </c>
      <c r="R210" s="10" t="s">
        <v>2573</v>
      </c>
      <c r="S210" s="10" t="s">
        <v>2640</v>
      </c>
      <c r="T210" s="10" t="s">
        <v>2641</v>
      </c>
      <c r="U210" s="10" t="s">
        <v>2642</v>
      </c>
      <c r="V210" s="10" t="s">
        <v>2643</v>
      </c>
      <c r="W210" s="10" t="s">
        <v>2644</v>
      </c>
      <c r="X210" s="10" t="s">
        <v>658</v>
      </c>
      <c r="Y210" s="10" t="s">
        <v>125</v>
      </c>
      <c r="Z210" s="10" t="s">
        <v>531</v>
      </c>
      <c r="AA210" s="49">
        <v>5</v>
      </c>
      <c r="AB210" s="10" t="s">
        <v>127</v>
      </c>
      <c r="AC210" s="10" t="s">
        <v>2313</v>
      </c>
      <c r="AD210" s="49">
        <v>5</v>
      </c>
      <c r="AE210" s="49">
        <v>0</v>
      </c>
      <c r="AF210" s="49">
        <v>0</v>
      </c>
      <c r="AG210" s="49">
        <v>0</v>
      </c>
      <c r="AH210" s="10" t="s">
        <v>5910</v>
      </c>
      <c r="AI210" s="10"/>
      <c r="AJ210" s="10"/>
      <c r="AK210" s="10"/>
      <c r="AL210" s="10"/>
      <c r="AM210" s="10" t="s">
        <v>5205</v>
      </c>
      <c r="AN210" s="10" t="s">
        <v>5911</v>
      </c>
      <c r="AO210" s="49">
        <v>0</v>
      </c>
      <c r="AP210" s="49">
        <v>0</v>
      </c>
      <c r="AQ210" s="49">
        <v>0</v>
      </c>
      <c r="AR210" s="49">
        <v>0</v>
      </c>
      <c r="AS210" s="49">
        <v>0</v>
      </c>
      <c r="AT210" s="49">
        <v>0</v>
      </c>
      <c r="AU210" s="49">
        <v>0</v>
      </c>
      <c r="AV210" s="49">
        <v>0</v>
      </c>
      <c r="AW210" s="50">
        <v>0</v>
      </c>
      <c r="AX210" s="49">
        <v>0</v>
      </c>
      <c r="AY210" s="49">
        <v>6994.3561271150002</v>
      </c>
      <c r="AZ210" s="49">
        <v>6994.3561271150002</v>
      </c>
      <c r="BA210" s="49">
        <v>6994.3561271150002</v>
      </c>
      <c r="BB210" s="49">
        <v>0</v>
      </c>
      <c r="BC210" s="49">
        <v>0</v>
      </c>
      <c r="BD210" s="49">
        <v>0</v>
      </c>
      <c r="BE210" s="49">
        <v>0</v>
      </c>
      <c r="BF210" s="49">
        <v>0</v>
      </c>
      <c r="BG210" s="49">
        <v>0</v>
      </c>
      <c r="BH210" s="49">
        <v>0</v>
      </c>
      <c r="BI210" s="49">
        <v>0</v>
      </c>
      <c r="BJ210" s="50">
        <v>0</v>
      </c>
      <c r="BK210" s="49">
        <v>0</v>
      </c>
      <c r="BL210" s="49">
        <v>3000</v>
      </c>
      <c r="BM210" s="49">
        <v>3000</v>
      </c>
      <c r="BN210" s="49">
        <v>3000</v>
      </c>
      <c r="BO210" s="49">
        <v>0</v>
      </c>
      <c r="BP210" s="49">
        <v>0</v>
      </c>
      <c r="BQ210" s="49">
        <v>0</v>
      </c>
      <c r="BR210" s="49">
        <v>0</v>
      </c>
      <c r="BS210" s="49">
        <v>0</v>
      </c>
      <c r="BT210" s="49">
        <v>0</v>
      </c>
      <c r="BU210" s="50">
        <v>0</v>
      </c>
      <c r="BV210" s="49">
        <v>0</v>
      </c>
      <c r="BW210" s="50">
        <v>0</v>
      </c>
      <c r="BX210" s="49">
        <v>0</v>
      </c>
      <c r="BY210" s="49">
        <v>0</v>
      </c>
      <c r="BZ210" s="49">
        <v>0</v>
      </c>
      <c r="CA210" s="49">
        <v>0</v>
      </c>
      <c r="CB210" s="49">
        <v>0</v>
      </c>
      <c r="CC210" s="49">
        <v>0</v>
      </c>
      <c r="CD210" s="49">
        <v>0</v>
      </c>
      <c r="CE210" s="49">
        <v>0</v>
      </c>
      <c r="CF210" s="49">
        <v>0</v>
      </c>
      <c r="CG210" s="49">
        <v>0</v>
      </c>
      <c r="CH210" s="50">
        <v>0</v>
      </c>
      <c r="CI210" s="49">
        <v>0</v>
      </c>
      <c r="CJ210" s="50">
        <v>0</v>
      </c>
      <c r="CK210" s="49">
        <v>0</v>
      </c>
      <c r="CL210" s="49">
        <v>3000</v>
      </c>
      <c r="CM210" s="49">
        <v>3000</v>
      </c>
      <c r="CN210" s="49">
        <v>3000</v>
      </c>
      <c r="CO210" s="10" t="s">
        <v>2646</v>
      </c>
      <c r="CP210" s="51" t="s">
        <v>2647</v>
      </c>
    </row>
    <row r="211" spans="1:94" ht="70.349999999999994" customHeight="1" x14ac:dyDescent="0.25">
      <c r="A211" s="48" t="s">
        <v>2648</v>
      </c>
      <c r="B211" s="48" t="s">
        <v>2648</v>
      </c>
      <c r="C211" s="10" t="s">
        <v>478</v>
      </c>
      <c r="D211" s="10" t="s">
        <v>2299</v>
      </c>
      <c r="E211" s="10" t="s">
        <v>2540</v>
      </c>
      <c r="F211" s="10" t="s">
        <v>2541</v>
      </c>
      <c r="G211" s="10" t="s">
        <v>107</v>
      </c>
      <c r="H211" s="10" t="s">
        <v>1204</v>
      </c>
      <c r="I211" s="10" t="s">
        <v>2542</v>
      </c>
      <c r="J211" s="10" t="s">
        <v>2543</v>
      </c>
      <c r="K211" s="10" t="s">
        <v>2649</v>
      </c>
      <c r="L211" s="10" t="s">
        <v>2545</v>
      </c>
      <c r="M211" s="10" t="s">
        <v>887</v>
      </c>
      <c r="N211" s="10" t="s">
        <v>2571</v>
      </c>
      <c r="O211" s="10" t="s">
        <v>2545</v>
      </c>
      <c r="P211" s="10" t="s">
        <v>1041</v>
      </c>
      <c r="Q211" s="10" t="s">
        <v>2572</v>
      </c>
      <c r="R211" s="10" t="s">
        <v>2573</v>
      </c>
      <c r="S211" s="10" t="s">
        <v>2650</v>
      </c>
      <c r="T211" s="10" t="s">
        <v>2651</v>
      </c>
      <c r="U211" s="10" t="s">
        <v>2652</v>
      </c>
      <c r="V211" s="10" t="s">
        <v>2653</v>
      </c>
      <c r="W211" s="10" t="s">
        <v>2654</v>
      </c>
      <c r="X211" s="10" t="s">
        <v>149</v>
      </c>
      <c r="Y211" s="10" t="s">
        <v>125</v>
      </c>
      <c r="Z211" s="10" t="s">
        <v>531</v>
      </c>
      <c r="AA211" s="49">
        <v>6000</v>
      </c>
      <c r="AB211" s="10" t="s">
        <v>127</v>
      </c>
      <c r="AC211" s="10" t="s">
        <v>2313</v>
      </c>
      <c r="AD211" s="49">
        <v>856</v>
      </c>
      <c r="AE211" s="49">
        <v>0</v>
      </c>
      <c r="AF211" s="49">
        <v>5144</v>
      </c>
      <c r="AG211" s="49">
        <v>0</v>
      </c>
      <c r="AH211" s="10" t="s">
        <v>5912</v>
      </c>
      <c r="AI211" s="10"/>
      <c r="AJ211" s="10"/>
      <c r="AK211" s="10" t="s">
        <v>5913</v>
      </c>
      <c r="AL211" s="10"/>
      <c r="AM211" s="10" t="s">
        <v>5205</v>
      </c>
      <c r="AN211" s="10" t="s">
        <v>5914</v>
      </c>
      <c r="AO211" s="49">
        <v>0</v>
      </c>
      <c r="AP211" s="49">
        <v>0</v>
      </c>
      <c r="AQ211" s="49">
        <v>0</v>
      </c>
      <c r="AR211" s="49">
        <v>0</v>
      </c>
      <c r="AS211" s="49">
        <v>0</v>
      </c>
      <c r="AT211" s="49">
        <v>0</v>
      </c>
      <c r="AU211" s="49">
        <v>0</v>
      </c>
      <c r="AV211" s="49">
        <v>0</v>
      </c>
      <c r="AW211" s="50">
        <v>0</v>
      </c>
      <c r="AX211" s="49">
        <v>0</v>
      </c>
      <c r="AY211" s="49">
        <v>396</v>
      </c>
      <c r="AZ211" s="49">
        <v>396</v>
      </c>
      <c r="BA211" s="49">
        <v>396</v>
      </c>
      <c r="BB211" s="49">
        <v>0</v>
      </c>
      <c r="BC211" s="49">
        <v>0</v>
      </c>
      <c r="BD211" s="49">
        <v>0</v>
      </c>
      <c r="BE211" s="49">
        <v>0</v>
      </c>
      <c r="BF211" s="49">
        <v>0</v>
      </c>
      <c r="BG211" s="49">
        <v>0</v>
      </c>
      <c r="BH211" s="49">
        <v>0</v>
      </c>
      <c r="BI211" s="49">
        <v>0</v>
      </c>
      <c r="BJ211" s="50">
        <v>0</v>
      </c>
      <c r="BK211" s="49">
        <v>0</v>
      </c>
      <c r="BL211" s="49">
        <v>1100</v>
      </c>
      <c r="BM211" s="49">
        <v>1100</v>
      </c>
      <c r="BN211" s="49">
        <v>1100</v>
      </c>
      <c r="BO211" s="49">
        <v>0</v>
      </c>
      <c r="BP211" s="49">
        <v>0</v>
      </c>
      <c r="BQ211" s="49">
        <v>0</v>
      </c>
      <c r="BR211" s="49">
        <v>0</v>
      </c>
      <c r="BS211" s="49">
        <v>0</v>
      </c>
      <c r="BT211" s="49">
        <v>0</v>
      </c>
      <c r="BU211" s="50">
        <v>0</v>
      </c>
      <c r="BV211" s="49">
        <v>0</v>
      </c>
      <c r="BW211" s="50">
        <v>0</v>
      </c>
      <c r="BX211" s="49">
        <v>0</v>
      </c>
      <c r="BY211" s="49">
        <v>1100</v>
      </c>
      <c r="BZ211" s="49">
        <v>1100</v>
      </c>
      <c r="CA211" s="49">
        <v>1100</v>
      </c>
      <c r="CB211" s="49">
        <v>0</v>
      </c>
      <c r="CC211" s="49">
        <v>0</v>
      </c>
      <c r="CD211" s="49">
        <v>0</v>
      </c>
      <c r="CE211" s="49">
        <v>0</v>
      </c>
      <c r="CF211" s="49">
        <v>0</v>
      </c>
      <c r="CG211" s="49">
        <v>0</v>
      </c>
      <c r="CH211" s="50">
        <v>0</v>
      </c>
      <c r="CI211" s="49">
        <v>0</v>
      </c>
      <c r="CJ211" s="50">
        <v>0</v>
      </c>
      <c r="CK211" s="49">
        <v>0</v>
      </c>
      <c r="CL211" s="49">
        <v>1100</v>
      </c>
      <c r="CM211" s="49">
        <v>1100</v>
      </c>
      <c r="CN211" s="49">
        <v>1100</v>
      </c>
      <c r="CO211" s="10" t="s">
        <v>2657</v>
      </c>
      <c r="CP211" s="51" t="s">
        <v>2658</v>
      </c>
    </row>
    <row r="212" spans="1:94" ht="70.349999999999994" customHeight="1" x14ac:dyDescent="0.25">
      <c r="A212" s="48" t="s">
        <v>2659</v>
      </c>
      <c r="B212" s="48" t="s">
        <v>2659</v>
      </c>
      <c r="C212" s="10" t="s">
        <v>668</v>
      </c>
      <c r="D212" s="10" t="s">
        <v>2299</v>
      </c>
      <c r="E212" s="10" t="s">
        <v>2540</v>
      </c>
      <c r="F212" s="10" t="s">
        <v>2541</v>
      </c>
      <c r="G212" s="10" t="s">
        <v>107</v>
      </c>
      <c r="H212" s="10" t="s">
        <v>1204</v>
      </c>
      <c r="I212" s="10" t="s">
        <v>2542</v>
      </c>
      <c r="J212" s="10" t="s">
        <v>2543</v>
      </c>
      <c r="K212" s="10" t="s">
        <v>2660</v>
      </c>
      <c r="L212" s="10" t="s">
        <v>2545</v>
      </c>
      <c r="M212" s="10" t="s">
        <v>887</v>
      </c>
      <c r="N212" s="10" t="s">
        <v>2571</v>
      </c>
      <c r="O212" s="10" t="s">
        <v>2545</v>
      </c>
      <c r="P212" s="10" t="s">
        <v>1041</v>
      </c>
      <c r="Q212" s="10" t="s">
        <v>2572</v>
      </c>
      <c r="R212" s="10" t="s">
        <v>2573</v>
      </c>
      <c r="S212" s="10" t="s">
        <v>2661</v>
      </c>
      <c r="T212" s="10" t="s">
        <v>2662</v>
      </c>
      <c r="U212" s="10" t="s">
        <v>2663</v>
      </c>
      <c r="V212" s="10" t="s">
        <v>2664</v>
      </c>
      <c r="W212" s="10" t="s">
        <v>2665</v>
      </c>
      <c r="X212" s="10" t="s">
        <v>2666</v>
      </c>
      <c r="Y212" s="10" t="s">
        <v>125</v>
      </c>
      <c r="Z212" s="10" t="s">
        <v>531</v>
      </c>
      <c r="AA212" s="49">
        <v>20</v>
      </c>
      <c r="AB212" s="10" t="s">
        <v>127</v>
      </c>
      <c r="AC212" s="10" t="s">
        <v>2313</v>
      </c>
      <c r="AD212" s="49">
        <v>0</v>
      </c>
      <c r="AE212" s="49">
        <v>0</v>
      </c>
      <c r="AF212" s="49">
        <v>20</v>
      </c>
      <c r="AG212" s="49">
        <v>0</v>
      </c>
      <c r="AH212" s="10"/>
      <c r="AI212" s="10" t="s">
        <v>5915</v>
      </c>
      <c r="AJ212" s="10"/>
      <c r="AK212" s="10"/>
      <c r="AL212" s="10"/>
      <c r="AM212" s="10" t="s">
        <v>5205</v>
      </c>
      <c r="AN212" s="10"/>
      <c r="AO212" s="49">
        <v>0</v>
      </c>
      <c r="AP212" s="49">
        <v>0</v>
      </c>
      <c r="AQ212" s="49">
        <v>0</v>
      </c>
      <c r="AR212" s="49">
        <v>0</v>
      </c>
      <c r="AS212" s="49">
        <v>0</v>
      </c>
      <c r="AT212" s="49">
        <v>0</v>
      </c>
      <c r="AU212" s="49">
        <v>0</v>
      </c>
      <c r="AV212" s="49">
        <v>0</v>
      </c>
      <c r="AW212" s="50">
        <v>0</v>
      </c>
      <c r="AX212" s="49">
        <v>0</v>
      </c>
      <c r="AY212" s="49">
        <v>0</v>
      </c>
      <c r="AZ212" s="49">
        <v>0</v>
      </c>
      <c r="BA212" s="49">
        <v>0</v>
      </c>
      <c r="BB212" s="49">
        <v>0</v>
      </c>
      <c r="BC212" s="49">
        <v>0</v>
      </c>
      <c r="BD212" s="49">
        <v>0</v>
      </c>
      <c r="BE212" s="49">
        <v>0</v>
      </c>
      <c r="BF212" s="49">
        <v>0</v>
      </c>
      <c r="BG212" s="49">
        <v>0</v>
      </c>
      <c r="BH212" s="49">
        <v>0</v>
      </c>
      <c r="BI212" s="49">
        <v>0</v>
      </c>
      <c r="BJ212" s="50">
        <v>0</v>
      </c>
      <c r="BK212" s="49">
        <v>0</v>
      </c>
      <c r="BL212" s="49">
        <v>1200</v>
      </c>
      <c r="BM212" s="49">
        <v>1200</v>
      </c>
      <c r="BN212" s="49">
        <v>1200</v>
      </c>
      <c r="BO212" s="49">
        <v>0</v>
      </c>
      <c r="BP212" s="49">
        <v>0</v>
      </c>
      <c r="BQ212" s="49">
        <v>0</v>
      </c>
      <c r="BR212" s="49">
        <v>0</v>
      </c>
      <c r="BS212" s="49">
        <v>0</v>
      </c>
      <c r="BT212" s="49">
        <v>0</v>
      </c>
      <c r="BU212" s="50">
        <v>0</v>
      </c>
      <c r="BV212" s="49">
        <v>0</v>
      </c>
      <c r="BW212" s="50">
        <v>0</v>
      </c>
      <c r="BX212" s="49">
        <v>0</v>
      </c>
      <c r="BY212" s="49">
        <v>0</v>
      </c>
      <c r="BZ212" s="49">
        <v>0</v>
      </c>
      <c r="CA212" s="49">
        <v>0</v>
      </c>
      <c r="CB212" s="49">
        <v>0</v>
      </c>
      <c r="CC212" s="49">
        <v>0</v>
      </c>
      <c r="CD212" s="49">
        <v>0</v>
      </c>
      <c r="CE212" s="49">
        <v>0</v>
      </c>
      <c r="CF212" s="49">
        <v>0</v>
      </c>
      <c r="CG212" s="49">
        <v>0</v>
      </c>
      <c r="CH212" s="50">
        <v>0</v>
      </c>
      <c r="CI212" s="49">
        <v>0</v>
      </c>
      <c r="CJ212" s="50">
        <v>0</v>
      </c>
      <c r="CK212" s="49">
        <v>0</v>
      </c>
      <c r="CL212" s="49">
        <v>1200</v>
      </c>
      <c r="CM212" s="49">
        <v>1200</v>
      </c>
      <c r="CN212" s="49">
        <v>1200</v>
      </c>
      <c r="CO212" s="10"/>
      <c r="CP212" s="51" t="s">
        <v>2668</v>
      </c>
    </row>
    <row r="213" spans="1:94" ht="70.349999999999994" customHeight="1" x14ac:dyDescent="0.25">
      <c r="A213" s="48" t="s">
        <v>2669</v>
      </c>
      <c r="B213" s="48" t="s">
        <v>2669</v>
      </c>
      <c r="C213" s="10" t="s">
        <v>682</v>
      </c>
      <c r="D213" s="10" t="s">
        <v>2299</v>
      </c>
      <c r="E213" s="10" t="s">
        <v>2540</v>
      </c>
      <c r="F213" s="10" t="s">
        <v>2541</v>
      </c>
      <c r="G213" s="10" t="s">
        <v>107</v>
      </c>
      <c r="H213" s="10" t="s">
        <v>1204</v>
      </c>
      <c r="I213" s="10" t="s">
        <v>2542</v>
      </c>
      <c r="J213" s="10" t="s">
        <v>2543</v>
      </c>
      <c r="K213" s="10" t="s">
        <v>2670</v>
      </c>
      <c r="L213" s="10" t="s">
        <v>2545</v>
      </c>
      <c r="M213" s="10" t="s">
        <v>887</v>
      </c>
      <c r="N213" s="10" t="s">
        <v>2571</v>
      </c>
      <c r="O213" s="10" t="s">
        <v>2545</v>
      </c>
      <c r="P213" s="10" t="s">
        <v>1041</v>
      </c>
      <c r="Q213" s="10" t="s">
        <v>2572</v>
      </c>
      <c r="R213" s="10" t="s">
        <v>2573</v>
      </c>
      <c r="S213" s="10" t="s">
        <v>2671</v>
      </c>
      <c r="T213" s="10" t="s">
        <v>2672</v>
      </c>
      <c r="U213" s="10" t="s">
        <v>2673</v>
      </c>
      <c r="V213" s="10" t="s">
        <v>2674</v>
      </c>
      <c r="W213" s="10" t="s">
        <v>2675</v>
      </c>
      <c r="X213" s="10" t="s">
        <v>2666</v>
      </c>
      <c r="Y213" s="10" t="s">
        <v>125</v>
      </c>
      <c r="Z213" s="10" t="s">
        <v>531</v>
      </c>
      <c r="AA213" s="49">
        <v>5</v>
      </c>
      <c r="AB213" s="10" t="s">
        <v>127</v>
      </c>
      <c r="AC213" s="10" t="s">
        <v>2313</v>
      </c>
      <c r="AD213" s="49">
        <v>0</v>
      </c>
      <c r="AE213" s="49">
        <v>5</v>
      </c>
      <c r="AF213" s="49">
        <v>0</v>
      </c>
      <c r="AG213" s="49">
        <v>0</v>
      </c>
      <c r="AH213" s="10"/>
      <c r="AI213" s="10" t="s">
        <v>5916</v>
      </c>
      <c r="AJ213" s="10" t="s">
        <v>5917</v>
      </c>
      <c r="AK213" s="10"/>
      <c r="AL213" s="10"/>
      <c r="AM213" s="10" t="s">
        <v>5205</v>
      </c>
      <c r="AN213" s="10"/>
      <c r="AO213" s="49">
        <v>0</v>
      </c>
      <c r="AP213" s="49">
        <v>0</v>
      </c>
      <c r="AQ213" s="49">
        <v>0</v>
      </c>
      <c r="AR213" s="49">
        <v>0</v>
      </c>
      <c r="AS213" s="49">
        <v>0</v>
      </c>
      <c r="AT213" s="49">
        <v>0</v>
      </c>
      <c r="AU213" s="49">
        <v>0</v>
      </c>
      <c r="AV213" s="49">
        <v>0</v>
      </c>
      <c r="AW213" s="50">
        <v>0</v>
      </c>
      <c r="AX213" s="49">
        <v>0</v>
      </c>
      <c r="AY213" s="49">
        <v>0</v>
      </c>
      <c r="AZ213" s="49">
        <v>0</v>
      </c>
      <c r="BA213" s="49">
        <v>0</v>
      </c>
      <c r="BB213" s="49">
        <v>0</v>
      </c>
      <c r="BC213" s="49">
        <v>0</v>
      </c>
      <c r="BD213" s="49">
        <v>0</v>
      </c>
      <c r="BE213" s="49">
        <v>0</v>
      </c>
      <c r="BF213" s="49">
        <v>0</v>
      </c>
      <c r="BG213" s="49">
        <v>0</v>
      </c>
      <c r="BH213" s="49">
        <v>0</v>
      </c>
      <c r="BI213" s="49">
        <v>0</v>
      </c>
      <c r="BJ213" s="50">
        <v>0</v>
      </c>
      <c r="BK213" s="49">
        <v>0</v>
      </c>
      <c r="BL213" s="49">
        <v>600</v>
      </c>
      <c r="BM213" s="49">
        <v>600</v>
      </c>
      <c r="BN213" s="49">
        <v>600</v>
      </c>
      <c r="BO213" s="49">
        <v>0</v>
      </c>
      <c r="BP213" s="49">
        <v>0</v>
      </c>
      <c r="BQ213" s="49">
        <v>0</v>
      </c>
      <c r="BR213" s="49">
        <v>0</v>
      </c>
      <c r="BS213" s="49">
        <v>0</v>
      </c>
      <c r="BT213" s="49">
        <v>0</v>
      </c>
      <c r="BU213" s="50">
        <v>0</v>
      </c>
      <c r="BV213" s="49">
        <v>0</v>
      </c>
      <c r="BW213" s="50">
        <v>0</v>
      </c>
      <c r="BX213" s="49">
        <v>0</v>
      </c>
      <c r="BY213" s="49">
        <v>0</v>
      </c>
      <c r="BZ213" s="49">
        <v>0</v>
      </c>
      <c r="CA213" s="49">
        <v>0</v>
      </c>
      <c r="CB213" s="49">
        <v>0</v>
      </c>
      <c r="CC213" s="49">
        <v>0</v>
      </c>
      <c r="CD213" s="49">
        <v>0</v>
      </c>
      <c r="CE213" s="49">
        <v>0</v>
      </c>
      <c r="CF213" s="49">
        <v>0</v>
      </c>
      <c r="CG213" s="49">
        <v>0</v>
      </c>
      <c r="CH213" s="50">
        <v>0</v>
      </c>
      <c r="CI213" s="49">
        <v>0</v>
      </c>
      <c r="CJ213" s="50">
        <v>0</v>
      </c>
      <c r="CK213" s="49">
        <v>0</v>
      </c>
      <c r="CL213" s="49">
        <v>0</v>
      </c>
      <c r="CM213" s="49">
        <v>0</v>
      </c>
      <c r="CN213" s="49">
        <v>0</v>
      </c>
      <c r="CO213" s="10"/>
      <c r="CP213" s="51" t="s">
        <v>2678</v>
      </c>
    </row>
    <row r="214" spans="1:94" ht="70.349999999999994" customHeight="1" x14ac:dyDescent="0.25">
      <c r="A214" s="48" t="s">
        <v>2679</v>
      </c>
      <c r="B214" s="48" t="s">
        <v>2679</v>
      </c>
      <c r="C214" s="10" t="s">
        <v>696</v>
      </c>
      <c r="D214" s="10" t="s">
        <v>2299</v>
      </c>
      <c r="E214" s="10" t="s">
        <v>2540</v>
      </c>
      <c r="F214" s="10" t="s">
        <v>2541</v>
      </c>
      <c r="G214" s="10" t="s">
        <v>107</v>
      </c>
      <c r="H214" s="10" t="s">
        <v>1204</v>
      </c>
      <c r="I214" s="10" t="s">
        <v>2542</v>
      </c>
      <c r="J214" s="10" t="s">
        <v>2543</v>
      </c>
      <c r="K214" s="10" t="s">
        <v>2680</v>
      </c>
      <c r="L214" s="10" t="s">
        <v>2545</v>
      </c>
      <c r="M214" s="10" t="s">
        <v>887</v>
      </c>
      <c r="N214" s="10" t="s">
        <v>2571</v>
      </c>
      <c r="O214" s="10" t="s">
        <v>2545</v>
      </c>
      <c r="P214" s="10" t="s">
        <v>1041</v>
      </c>
      <c r="Q214" s="10" t="s">
        <v>2572</v>
      </c>
      <c r="R214" s="10" t="s">
        <v>2573</v>
      </c>
      <c r="S214" s="10" t="s">
        <v>2681</v>
      </c>
      <c r="T214" s="10" t="s">
        <v>2682</v>
      </c>
      <c r="U214" s="10" t="s">
        <v>2683</v>
      </c>
      <c r="V214" s="10" t="s">
        <v>2684</v>
      </c>
      <c r="W214" s="10" t="s">
        <v>2685</v>
      </c>
      <c r="X214" s="10" t="s">
        <v>2666</v>
      </c>
      <c r="Y214" s="10" t="s">
        <v>125</v>
      </c>
      <c r="Z214" s="10" t="s">
        <v>531</v>
      </c>
      <c r="AA214" s="49">
        <v>2</v>
      </c>
      <c r="AB214" s="10" t="s">
        <v>127</v>
      </c>
      <c r="AC214" s="10" t="s">
        <v>2313</v>
      </c>
      <c r="AD214" s="49">
        <v>0</v>
      </c>
      <c r="AE214" s="49">
        <v>0</v>
      </c>
      <c r="AF214" s="49">
        <v>0</v>
      </c>
      <c r="AG214" s="49">
        <v>2</v>
      </c>
      <c r="AH214" s="10"/>
      <c r="AI214" s="10"/>
      <c r="AJ214" s="10"/>
      <c r="AK214" s="10"/>
      <c r="AL214" s="10" t="s">
        <v>5918</v>
      </c>
      <c r="AM214" s="10" t="s">
        <v>5205</v>
      </c>
      <c r="AN214" s="10"/>
      <c r="AO214" s="49">
        <v>0</v>
      </c>
      <c r="AP214" s="49">
        <v>0</v>
      </c>
      <c r="AQ214" s="49">
        <v>0</v>
      </c>
      <c r="AR214" s="49">
        <v>0</v>
      </c>
      <c r="AS214" s="49">
        <v>0</v>
      </c>
      <c r="AT214" s="49">
        <v>0</v>
      </c>
      <c r="AU214" s="49">
        <v>0</v>
      </c>
      <c r="AV214" s="49">
        <v>0</v>
      </c>
      <c r="AW214" s="50">
        <v>0</v>
      </c>
      <c r="AX214" s="49">
        <v>0</v>
      </c>
      <c r="AY214" s="49">
        <v>0</v>
      </c>
      <c r="AZ214" s="49">
        <v>0</v>
      </c>
      <c r="BA214" s="49">
        <v>0</v>
      </c>
      <c r="BB214" s="49">
        <v>0</v>
      </c>
      <c r="BC214" s="49">
        <v>0</v>
      </c>
      <c r="BD214" s="49">
        <v>0</v>
      </c>
      <c r="BE214" s="49">
        <v>0</v>
      </c>
      <c r="BF214" s="49">
        <v>0</v>
      </c>
      <c r="BG214" s="49">
        <v>0</v>
      </c>
      <c r="BH214" s="49">
        <v>0</v>
      </c>
      <c r="BI214" s="49">
        <v>0</v>
      </c>
      <c r="BJ214" s="50">
        <v>0</v>
      </c>
      <c r="BK214" s="49">
        <v>0</v>
      </c>
      <c r="BL214" s="49">
        <v>600</v>
      </c>
      <c r="BM214" s="49">
        <v>600</v>
      </c>
      <c r="BN214" s="49">
        <v>600</v>
      </c>
      <c r="BO214" s="49">
        <v>0</v>
      </c>
      <c r="BP214" s="49">
        <v>0</v>
      </c>
      <c r="BQ214" s="49">
        <v>0</v>
      </c>
      <c r="BR214" s="49">
        <v>0</v>
      </c>
      <c r="BS214" s="49">
        <v>0</v>
      </c>
      <c r="BT214" s="49">
        <v>0</v>
      </c>
      <c r="BU214" s="50">
        <v>0</v>
      </c>
      <c r="BV214" s="49">
        <v>0</v>
      </c>
      <c r="BW214" s="50">
        <v>0</v>
      </c>
      <c r="BX214" s="49">
        <v>0</v>
      </c>
      <c r="BY214" s="49">
        <v>0</v>
      </c>
      <c r="BZ214" s="49">
        <v>0</v>
      </c>
      <c r="CA214" s="49">
        <v>0</v>
      </c>
      <c r="CB214" s="49">
        <v>0</v>
      </c>
      <c r="CC214" s="49">
        <v>0</v>
      </c>
      <c r="CD214" s="49">
        <v>0</v>
      </c>
      <c r="CE214" s="49">
        <v>0</v>
      </c>
      <c r="CF214" s="49">
        <v>0</v>
      </c>
      <c r="CG214" s="49">
        <v>0</v>
      </c>
      <c r="CH214" s="50">
        <v>0</v>
      </c>
      <c r="CI214" s="49">
        <v>0</v>
      </c>
      <c r="CJ214" s="50">
        <v>0</v>
      </c>
      <c r="CK214" s="49">
        <v>0</v>
      </c>
      <c r="CL214" s="49">
        <v>0</v>
      </c>
      <c r="CM214" s="49">
        <v>0</v>
      </c>
      <c r="CN214" s="49">
        <v>0</v>
      </c>
      <c r="CO214" s="10"/>
      <c r="CP214" s="51" t="s">
        <v>2687</v>
      </c>
    </row>
    <row r="215" spans="1:94" ht="70.349999999999994" customHeight="1" x14ac:dyDescent="0.25">
      <c r="A215" s="48" t="s">
        <v>2688</v>
      </c>
      <c r="B215" s="48" t="s">
        <v>2688</v>
      </c>
      <c r="C215" s="10" t="s">
        <v>709</v>
      </c>
      <c r="D215" s="10" t="s">
        <v>2299</v>
      </c>
      <c r="E215" s="10" t="s">
        <v>2540</v>
      </c>
      <c r="F215" s="10" t="s">
        <v>2541</v>
      </c>
      <c r="G215" s="10" t="s">
        <v>107</v>
      </c>
      <c r="H215" s="10" t="s">
        <v>1204</v>
      </c>
      <c r="I215" s="10" t="s">
        <v>2542</v>
      </c>
      <c r="J215" s="10" t="s">
        <v>2543</v>
      </c>
      <c r="K215" s="10" t="s">
        <v>2660</v>
      </c>
      <c r="L215" s="10" t="s">
        <v>2545</v>
      </c>
      <c r="M215" s="10" t="s">
        <v>887</v>
      </c>
      <c r="N215" s="10" t="s">
        <v>2571</v>
      </c>
      <c r="O215" s="10" t="s">
        <v>2545</v>
      </c>
      <c r="P215" s="10" t="s">
        <v>1041</v>
      </c>
      <c r="Q215" s="10" t="s">
        <v>2572</v>
      </c>
      <c r="R215" s="10" t="s">
        <v>2573</v>
      </c>
      <c r="S215" s="10" t="s">
        <v>2689</v>
      </c>
      <c r="T215" s="10" t="s">
        <v>2690</v>
      </c>
      <c r="U215" s="10" t="s">
        <v>2691</v>
      </c>
      <c r="V215" s="10" t="s">
        <v>2692</v>
      </c>
      <c r="W215" s="10" t="s">
        <v>2693</v>
      </c>
      <c r="X215" s="10" t="s">
        <v>367</v>
      </c>
      <c r="Y215" s="10" t="s">
        <v>125</v>
      </c>
      <c r="Z215" s="10" t="s">
        <v>531</v>
      </c>
      <c r="AA215" s="49">
        <v>2</v>
      </c>
      <c r="AB215" s="10" t="s">
        <v>127</v>
      </c>
      <c r="AC215" s="10" t="s">
        <v>2313</v>
      </c>
      <c r="AD215" s="49">
        <v>1</v>
      </c>
      <c r="AE215" s="49">
        <v>0</v>
      </c>
      <c r="AF215" s="49">
        <v>1</v>
      </c>
      <c r="AG215" s="49">
        <v>0</v>
      </c>
      <c r="AH215" s="10" t="s">
        <v>5919</v>
      </c>
      <c r="AI215" s="10"/>
      <c r="AJ215" s="10"/>
      <c r="AK215" s="10" t="s">
        <v>5920</v>
      </c>
      <c r="AL215" s="10"/>
      <c r="AM215" s="10" t="s">
        <v>5205</v>
      </c>
      <c r="AN215" s="10" t="s">
        <v>5921</v>
      </c>
      <c r="AO215" s="49">
        <v>0</v>
      </c>
      <c r="AP215" s="49">
        <v>0</v>
      </c>
      <c r="AQ215" s="49">
        <v>0</v>
      </c>
      <c r="AR215" s="49">
        <v>0</v>
      </c>
      <c r="AS215" s="49">
        <v>0</v>
      </c>
      <c r="AT215" s="49">
        <v>0</v>
      </c>
      <c r="AU215" s="49">
        <v>0</v>
      </c>
      <c r="AV215" s="49">
        <v>0</v>
      </c>
      <c r="AW215" s="50">
        <v>0</v>
      </c>
      <c r="AX215" s="49">
        <v>0</v>
      </c>
      <c r="AY215" s="49">
        <v>0</v>
      </c>
      <c r="AZ215" s="49">
        <v>0</v>
      </c>
      <c r="BA215" s="49">
        <v>0</v>
      </c>
      <c r="BB215" s="49">
        <v>0</v>
      </c>
      <c r="BC215" s="49">
        <v>0</v>
      </c>
      <c r="BD215" s="49">
        <v>0</v>
      </c>
      <c r="BE215" s="49">
        <v>0</v>
      </c>
      <c r="BF215" s="49">
        <v>0</v>
      </c>
      <c r="BG215" s="49">
        <v>0</v>
      </c>
      <c r="BH215" s="49">
        <v>0</v>
      </c>
      <c r="BI215" s="49">
        <v>0</v>
      </c>
      <c r="BJ215" s="50">
        <v>0</v>
      </c>
      <c r="BK215" s="49">
        <v>0</v>
      </c>
      <c r="BL215" s="49">
        <v>2000</v>
      </c>
      <c r="BM215" s="49">
        <v>2000</v>
      </c>
      <c r="BN215" s="49">
        <v>2000</v>
      </c>
      <c r="BO215" s="49">
        <v>0</v>
      </c>
      <c r="BP215" s="49">
        <v>0</v>
      </c>
      <c r="BQ215" s="49">
        <v>0</v>
      </c>
      <c r="BR215" s="49">
        <v>0</v>
      </c>
      <c r="BS215" s="49">
        <v>0</v>
      </c>
      <c r="BT215" s="49">
        <v>0</v>
      </c>
      <c r="BU215" s="50">
        <v>0</v>
      </c>
      <c r="BV215" s="49">
        <v>0</v>
      </c>
      <c r="BW215" s="50">
        <v>0</v>
      </c>
      <c r="BX215" s="49">
        <v>0</v>
      </c>
      <c r="BY215" s="49">
        <v>0</v>
      </c>
      <c r="BZ215" s="49">
        <v>0</v>
      </c>
      <c r="CA215" s="49">
        <v>0</v>
      </c>
      <c r="CB215" s="49">
        <v>0</v>
      </c>
      <c r="CC215" s="49">
        <v>0</v>
      </c>
      <c r="CD215" s="49">
        <v>0</v>
      </c>
      <c r="CE215" s="49">
        <v>0</v>
      </c>
      <c r="CF215" s="49">
        <v>0</v>
      </c>
      <c r="CG215" s="49">
        <v>0</v>
      </c>
      <c r="CH215" s="50">
        <v>0</v>
      </c>
      <c r="CI215" s="49">
        <v>0</v>
      </c>
      <c r="CJ215" s="50">
        <v>0</v>
      </c>
      <c r="CK215" s="49">
        <v>0</v>
      </c>
      <c r="CL215" s="49">
        <v>0</v>
      </c>
      <c r="CM215" s="49">
        <v>0</v>
      </c>
      <c r="CN215" s="49">
        <v>0</v>
      </c>
      <c r="CO215" s="10" t="s">
        <v>2696</v>
      </c>
      <c r="CP215" s="51" t="s">
        <v>2697</v>
      </c>
    </row>
    <row r="216" spans="1:94" ht="70.349999999999994" customHeight="1" x14ac:dyDescent="0.25">
      <c r="A216" s="48" t="s">
        <v>2698</v>
      </c>
      <c r="B216" s="48" t="s">
        <v>2698</v>
      </c>
      <c r="C216" s="10" t="s">
        <v>113</v>
      </c>
      <c r="D216" s="10" t="s">
        <v>2299</v>
      </c>
      <c r="E216" s="10" t="s">
        <v>2699</v>
      </c>
      <c r="F216" s="10" t="s">
        <v>2700</v>
      </c>
      <c r="G216" s="10" t="s">
        <v>551</v>
      </c>
      <c r="H216" s="10" t="s">
        <v>552</v>
      </c>
      <c r="I216" s="10" t="s">
        <v>2701</v>
      </c>
      <c r="J216" s="10" t="s">
        <v>709</v>
      </c>
      <c r="K216" s="10" t="s">
        <v>2702</v>
      </c>
      <c r="L216" s="10" t="s">
        <v>2703</v>
      </c>
      <c r="M216" s="10" t="s">
        <v>899</v>
      </c>
      <c r="N216" s="10" t="s">
        <v>2704</v>
      </c>
      <c r="O216" s="10" t="s">
        <v>2703</v>
      </c>
      <c r="P216" s="10" t="s">
        <v>761</v>
      </c>
      <c r="Q216" s="10" t="s">
        <v>2705</v>
      </c>
      <c r="R216" s="10" t="s">
        <v>2706</v>
      </c>
      <c r="S216" s="10" t="s">
        <v>2707</v>
      </c>
      <c r="T216" s="10" t="s">
        <v>2708</v>
      </c>
      <c r="U216" s="10" t="s">
        <v>2709</v>
      </c>
      <c r="V216" s="10" t="s">
        <v>2710</v>
      </c>
      <c r="W216" s="10" t="s">
        <v>2711</v>
      </c>
      <c r="X216" s="10" t="s">
        <v>2712</v>
      </c>
      <c r="Y216" s="10" t="s">
        <v>125</v>
      </c>
      <c r="Z216" s="10" t="s">
        <v>126</v>
      </c>
      <c r="AA216" s="49">
        <v>3986</v>
      </c>
      <c r="AB216" s="10" t="s">
        <v>127</v>
      </c>
      <c r="AC216" s="10" t="s">
        <v>2313</v>
      </c>
      <c r="AD216" s="49">
        <v>472</v>
      </c>
      <c r="AE216" s="49">
        <v>1200</v>
      </c>
      <c r="AF216" s="49">
        <v>1994</v>
      </c>
      <c r="AG216" s="49">
        <v>320</v>
      </c>
      <c r="AH216" s="10"/>
      <c r="AI216" s="10" t="s">
        <v>5922</v>
      </c>
      <c r="AJ216" s="10" t="s">
        <v>5923</v>
      </c>
      <c r="AK216" s="10" t="s">
        <v>5924</v>
      </c>
      <c r="AL216" s="10" t="s">
        <v>5925</v>
      </c>
      <c r="AM216" s="10" t="s">
        <v>5247</v>
      </c>
      <c r="AN216" s="10" t="s">
        <v>5926</v>
      </c>
      <c r="AO216" s="49">
        <v>0</v>
      </c>
      <c r="AP216" s="49">
        <v>0</v>
      </c>
      <c r="AQ216" s="49">
        <v>0</v>
      </c>
      <c r="AR216" s="49">
        <v>0</v>
      </c>
      <c r="AS216" s="49">
        <v>0</v>
      </c>
      <c r="AT216" s="49">
        <v>0</v>
      </c>
      <c r="AU216" s="49">
        <v>0</v>
      </c>
      <c r="AV216" s="49">
        <v>2850</v>
      </c>
      <c r="AW216" s="50">
        <v>0</v>
      </c>
      <c r="AX216" s="49">
        <v>2850</v>
      </c>
      <c r="AY216" s="49">
        <v>0</v>
      </c>
      <c r="AZ216" s="49">
        <v>0</v>
      </c>
      <c r="BA216" s="49">
        <v>5700</v>
      </c>
      <c r="BB216" s="49">
        <v>0</v>
      </c>
      <c r="BC216" s="49">
        <v>0</v>
      </c>
      <c r="BD216" s="49">
        <v>0</v>
      </c>
      <c r="BE216" s="49">
        <v>0</v>
      </c>
      <c r="BF216" s="49">
        <v>0</v>
      </c>
      <c r="BG216" s="49">
        <v>0</v>
      </c>
      <c r="BH216" s="49">
        <v>0</v>
      </c>
      <c r="BI216" s="49">
        <v>2850</v>
      </c>
      <c r="BJ216" s="50">
        <v>0</v>
      </c>
      <c r="BK216" s="49">
        <v>2850</v>
      </c>
      <c r="BL216" s="49">
        <v>0</v>
      </c>
      <c r="BM216" s="49">
        <v>0</v>
      </c>
      <c r="BN216" s="49">
        <v>5700</v>
      </c>
      <c r="BO216" s="49">
        <v>0</v>
      </c>
      <c r="BP216" s="49">
        <v>0</v>
      </c>
      <c r="BQ216" s="49">
        <v>0</v>
      </c>
      <c r="BR216" s="49">
        <v>0</v>
      </c>
      <c r="BS216" s="49">
        <v>0</v>
      </c>
      <c r="BT216" s="49">
        <v>0</v>
      </c>
      <c r="BU216" s="50">
        <v>0</v>
      </c>
      <c r="BV216" s="49">
        <v>0</v>
      </c>
      <c r="BW216" s="50">
        <v>0</v>
      </c>
      <c r="BX216" s="49">
        <v>0</v>
      </c>
      <c r="BY216" s="49">
        <v>0</v>
      </c>
      <c r="BZ216" s="49">
        <v>0</v>
      </c>
      <c r="CA216" s="49">
        <v>0</v>
      </c>
      <c r="CB216" s="49">
        <v>0</v>
      </c>
      <c r="CC216" s="49">
        <v>0</v>
      </c>
      <c r="CD216" s="49">
        <v>0</v>
      </c>
      <c r="CE216" s="49">
        <v>0</v>
      </c>
      <c r="CF216" s="49">
        <v>0</v>
      </c>
      <c r="CG216" s="49">
        <v>0</v>
      </c>
      <c r="CH216" s="50">
        <v>0</v>
      </c>
      <c r="CI216" s="49">
        <v>0</v>
      </c>
      <c r="CJ216" s="50">
        <v>0</v>
      </c>
      <c r="CK216" s="49">
        <v>0</v>
      </c>
      <c r="CL216" s="49">
        <v>0</v>
      </c>
      <c r="CM216" s="49">
        <v>0</v>
      </c>
      <c r="CN216" s="49">
        <v>0</v>
      </c>
      <c r="CO216" s="10" t="s">
        <v>2716</v>
      </c>
      <c r="CP216" s="51" t="s">
        <v>5927</v>
      </c>
    </row>
    <row r="217" spans="1:94" ht="70.349999999999994" customHeight="1" x14ac:dyDescent="0.25">
      <c r="A217" s="48" t="s">
        <v>2718</v>
      </c>
      <c r="B217" s="48" t="s">
        <v>2718</v>
      </c>
      <c r="C217" s="10" t="s">
        <v>103</v>
      </c>
      <c r="D217" s="10" t="s">
        <v>2299</v>
      </c>
      <c r="E217" s="10" t="s">
        <v>2699</v>
      </c>
      <c r="F217" s="10" t="s">
        <v>2700</v>
      </c>
      <c r="G217" s="10" t="s">
        <v>551</v>
      </c>
      <c r="H217" s="10" t="s">
        <v>552</v>
      </c>
      <c r="I217" s="10" t="s">
        <v>2701</v>
      </c>
      <c r="J217" s="10" t="s">
        <v>709</v>
      </c>
      <c r="K217" s="10" t="s">
        <v>2702</v>
      </c>
      <c r="L217" s="10" t="s">
        <v>2703</v>
      </c>
      <c r="M217" s="10" t="s">
        <v>899</v>
      </c>
      <c r="N217" s="10" t="s">
        <v>2704</v>
      </c>
      <c r="O217" s="10" t="s">
        <v>2703</v>
      </c>
      <c r="P217" s="10" t="s">
        <v>761</v>
      </c>
      <c r="Q217" s="10" t="s">
        <v>2705</v>
      </c>
      <c r="R217" s="10" t="s">
        <v>2706</v>
      </c>
      <c r="S217" s="10" t="s">
        <v>2719</v>
      </c>
      <c r="T217" s="10" t="s">
        <v>2720</v>
      </c>
      <c r="U217" s="10" t="s">
        <v>2721</v>
      </c>
      <c r="V217" s="10" t="s">
        <v>2722</v>
      </c>
      <c r="W217" s="10" t="s">
        <v>2723</v>
      </c>
      <c r="X217" s="10" t="s">
        <v>2724</v>
      </c>
      <c r="Y217" s="10" t="s">
        <v>125</v>
      </c>
      <c r="Z217" s="10" t="s">
        <v>126</v>
      </c>
      <c r="AA217" s="49">
        <v>2000</v>
      </c>
      <c r="AB217" s="10" t="s">
        <v>127</v>
      </c>
      <c r="AC217" s="10" t="s">
        <v>2313</v>
      </c>
      <c r="AD217" s="49">
        <v>267</v>
      </c>
      <c r="AE217" s="49">
        <v>500</v>
      </c>
      <c r="AF217" s="49">
        <v>500</v>
      </c>
      <c r="AG217" s="49">
        <v>733</v>
      </c>
      <c r="AH217" s="10"/>
      <c r="AI217" s="10" t="s">
        <v>5928</v>
      </c>
      <c r="AJ217" s="10" t="s">
        <v>5929</v>
      </c>
      <c r="AK217" s="10" t="s">
        <v>5930</v>
      </c>
      <c r="AL217" s="10" t="s">
        <v>5931</v>
      </c>
      <c r="AM217" s="10" t="s">
        <v>5205</v>
      </c>
      <c r="AN217" s="10" t="s">
        <v>5932</v>
      </c>
      <c r="AO217" s="49">
        <v>500</v>
      </c>
      <c r="AP217" s="49">
        <v>0</v>
      </c>
      <c r="AQ217" s="49">
        <v>500</v>
      </c>
      <c r="AR217" s="49">
        <v>0</v>
      </c>
      <c r="AS217" s="49">
        <v>0</v>
      </c>
      <c r="AT217" s="49">
        <v>0</v>
      </c>
      <c r="AU217" s="49">
        <v>0</v>
      </c>
      <c r="AV217" s="49">
        <v>2000</v>
      </c>
      <c r="AW217" s="50">
        <v>0</v>
      </c>
      <c r="AX217" s="49">
        <v>0</v>
      </c>
      <c r="AY217" s="49">
        <v>0</v>
      </c>
      <c r="AZ217" s="49">
        <v>0</v>
      </c>
      <c r="BA217" s="49">
        <v>2500</v>
      </c>
      <c r="BB217" s="49">
        <v>500</v>
      </c>
      <c r="BC217" s="49">
        <v>0</v>
      </c>
      <c r="BD217" s="49">
        <v>500</v>
      </c>
      <c r="BE217" s="49">
        <v>0</v>
      </c>
      <c r="BF217" s="49">
        <v>0</v>
      </c>
      <c r="BG217" s="49">
        <v>0</v>
      </c>
      <c r="BH217" s="49">
        <v>0</v>
      </c>
      <c r="BI217" s="49">
        <v>2000</v>
      </c>
      <c r="BJ217" s="50">
        <v>0</v>
      </c>
      <c r="BK217" s="49">
        <v>0</v>
      </c>
      <c r="BL217" s="49">
        <v>0</v>
      </c>
      <c r="BM217" s="49">
        <v>0</v>
      </c>
      <c r="BN217" s="49">
        <v>2500</v>
      </c>
      <c r="BO217" s="49">
        <v>500</v>
      </c>
      <c r="BP217" s="49">
        <v>0</v>
      </c>
      <c r="BQ217" s="49">
        <v>500</v>
      </c>
      <c r="BR217" s="49">
        <v>0</v>
      </c>
      <c r="BS217" s="49">
        <v>0</v>
      </c>
      <c r="BT217" s="49">
        <v>0</v>
      </c>
      <c r="BU217" s="50">
        <v>0</v>
      </c>
      <c r="BV217" s="49">
        <v>2000</v>
      </c>
      <c r="BW217" s="50">
        <v>0</v>
      </c>
      <c r="BX217" s="49">
        <v>0</v>
      </c>
      <c r="BY217" s="49">
        <v>0</v>
      </c>
      <c r="BZ217" s="49">
        <v>0</v>
      </c>
      <c r="CA217" s="49">
        <v>2500</v>
      </c>
      <c r="CB217" s="49">
        <v>500</v>
      </c>
      <c r="CC217" s="49">
        <v>0</v>
      </c>
      <c r="CD217" s="49">
        <v>500</v>
      </c>
      <c r="CE217" s="49">
        <v>0</v>
      </c>
      <c r="CF217" s="49">
        <v>0</v>
      </c>
      <c r="CG217" s="49">
        <v>0</v>
      </c>
      <c r="CH217" s="50">
        <v>0</v>
      </c>
      <c r="CI217" s="49">
        <v>2000</v>
      </c>
      <c r="CJ217" s="50">
        <v>0</v>
      </c>
      <c r="CK217" s="49">
        <v>0</v>
      </c>
      <c r="CL217" s="49">
        <v>0</v>
      </c>
      <c r="CM217" s="49">
        <v>0</v>
      </c>
      <c r="CN217" s="49">
        <v>2500</v>
      </c>
      <c r="CO217" s="10" t="s">
        <v>2728</v>
      </c>
      <c r="CP217" s="51" t="s">
        <v>5933</v>
      </c>
    </row>
    <row r="218" spans="1:94" ht="70.349999999999994" customHeight="1" x14ac:dyDescent="0.25">
      <c r="A218" s="48" t="s">
        <v>2730</v>
      </c>
      <c r="B218" s="48" t="s">
        <v>2730</v>
      </c>
      <c r="C218" s="10" t="s">
        <v>139</v>
      </c>
      <c r="D218" s="10" t="s">
        <v>2299</v>
      </c>
      <c r="E218" s="10" t="s">
        <v>2699</v>
      </c>
      <c r="F218" s="10" t="s">
        <v>2700</v>
      </c>
      <c r="G218" s="10" t="s">
        <v>551</v>
      </c>
      <c r="H218" s="10" t="s">
        <v>552</v>
      </c>
      <c r="I218" s="10" t="s">
        <v>2701</v>
      </c>
      <c r="J218" s="10" t="s">
        <v>709</v>
      </c>
      <c r="K218" s="10" t="s">
        <v>2702</v>
      </c>
      <c r="L218" s="10" t="s">
        <v>2703</v>
      </c>
      <c r="M218" s="10" t="s">
        <v>899</v>
      </c>
      <c r="N218" s="10" t="s">
        <v>2704</v>
      </c>
      <c r="O218" s="10" t="s">
        <v>2703</v>
      </c>
      <c r="P218" s="10" t="s">
        <v>761</v>
      </c>
      <c r="Q218" s="10" t="s">
        <v>2705</v>
      </c>
      <c r="R218" s="10" t="s">
        <v>2706</v>
      </c>
      <c r="S218" s="10" t="s">
        <v>2731</v>
      </c>
      <c r="T218" s="10" t="s">
        <v>2732</v>
      </c>
      <c r="U218" s="10" t="s">
        <v>2733</v>
      </c>
      <c r="V218" s="10" t="s">
        <v>2734</v>
      </c>
      <c r="W218" s="10" t="s">
        <v>2735</v>
      </c>
      <c r="X218" s="10" t="s">
        <v>2375</v>
      </c>
      <c r="Y218" s="10" t="s">
        <v>125</v>
      </c>
      <c r="Z218" s="10" t="s">
        <v>126</v>
      </c>
      <c r="AA218" s="49">
        <v>2000</v>
      </c>
      <c r="AB218" s="10" t="s">
        <v>127</v>
      </c>
      <c r="AC218" s="10" t="s">
        <v>2313</v>
      </c>
      <c r="AD218" s="49">
        <v>1296</v>
      </c>
      <c r="AE218" s="49">
        <v>304</v>
      </c>
      <c r="AF218" s="49">
        <v>200</v>
      </c>
      <c r="AG218" s="49">
        <v>200</v>
      </c>
      <c r="AH218" s="10" t="s">
        <v>5934</v>
      </c>
      <c r="AI218" s="10" t="s">
        <v>5935</v>
      </c>
      <c r="AJ218" s="10" t="s">
        <v>5936</v>
      </c>
      <c r="AK218" s="10" t="s">
        <v>5937</v>
      </c>
      <c r="AL218" s="10" t="s">
        <v>5938</v>
      </c>
      <c r="AM218" s="10" t="s">
        <v>5205</v>
      </c>
      <c r="AN218" s="10" t="s">
        <v>5939</v>
      </c>
      <c r="AO218" s="49">
        <v>1013</v>
      </c>
      <c r="AP218" s="49">
        <v>0</v>
      </c>
      <c r="AQ218" s="49">
        <v>1013</v>
      </c>
      <c r="AR218" s="49">
        <v>0</v>
      </c>
      <c r="AS218" s="49">
        <v>0</v>
      </c>
      <c r="AT218" s="49">
        <v>0</v>
      </c>
      <c r="AU218" s="49">
        <v>0</v>
      </c>
      <c r="AV218" s="49">
        <v>0</v>
      </c>
      <c r="AW218" s="50">
        <v>0</v>
      </c>
      <c r="AX218" s="49">
        <v>0</v>
      </c>
      <c r="AY218" s="49">
        <v>0</v>
      </c>
      <c r="AZ218" s="49">
        <v>0</v>
      </c>
      <c r="BA218" s="49">
        <v>1013</v>
      </c>
      <c r="BB218" s="49">
        <v>200</v>
      </c>
      <c r="BC218" s="49">
        <v>0</v>
      </c>
      <c r="BD218" s="49">
        <v>200</v>
      </c>
      <c r="BE218" s="49">
        <v>0</v>
      </c>
      <c r="BF218" s="49">
        <v>0</v>
      </c>
      <c r="BG218" s="49">
        <v>0</v>
      </c>
      <c r="BH218" s="49">
        <v>0</v>
      </c>
      <c r="BI218" s="49">
        <v>0</v>
      </c>
      <c r="BJ218" s="50">
        <v>0</v>
      </c>
      <c r="BK218" s="49">
        <v>0</v>
      </c>
      <c r="BL218" s="49">
        <v>0</v>
      </c>
      <c r="BM218" s="49">
        <v>0</v>
      </c>
      <c r="BN218" s="49">
        <v>200</v>
      </c>
      <c r="BO218" s="49">
        <v>150</v>
      </c>
      <c r="BP218" s="49">
        <v>0</v>
      </c>
      <c r="BQ218" s="49">
        <v>150</v>
      </c>
      <c r="BR218" s="49">
        <v>0</v>
      </c>
      <c r="BS218" s="49">
        <v>0</v>
      </c>
      <c r="BT218" s="49">
        <v>0</v>
      </c>
      <c r="BU218" s="50">
        <v>0</v>
      </c>
      <c r="BV218" s="49">
        <v>0</v>
      </c>
      <c r="BW218" s="50">
        <v>0</v>
      </c>
      <c r="BX218" s="49">
        <v>0</v>
      </c>
      <c r="BY218" s="49">
        <v>0</v>
      </c>
      <c r="BZ218" s="49">
        <v>0</v>
      </c>
      <c r="CA218" s="49">
        <v>150</v>
      </c>
      <c r="CB218" s="49">
        <v>150</v>
      </c>
      <c r="CC218" s="49">
        <v>0</v>
      </c>
      <c r="CD218" s="49">
        <v>150</v>
      </c>
      <c r="CE218" s="49">
        <v>0</v>
      </c>
      <c r="CF218" s="49">
        <v>0</v>
      </c>
      <c r="CG218" s="49">
        <v>0</v>
      </c>
      <c r="CH218" s="50">
        <v>0</v>
      </c>
      <c r="CI218" s="49">
        <v>0</v>
      </c>
      <c r="CJ218" s="50">
        <v>0</v>
      </c>
      <c r="CK218" s="49">
        <v>0</v>
      </c>
      <c r="CL218" s="49">
        <v>0</v>
      </c>
      <c r="CM218" s="49">
        <v>0</v>
      </c>
      <c r="CN218" s="49">
        <v>150</v>
      </c>
      <c r="CO218" s="10" t="s">
        <v>2741</v>
      </c>
      <c r="CP218" s="51" t="s">
        <v>5940</v>
      </c>
    </row>
    <row r="219" spans="1:94" ht="70.349999999999994" customHeight="1" x14ac:dyDescent="0.25">
      <c r="A219" s="48" t="s">
        <v>2743</v>
      </c>
      <c r="B219" s="48" t="s">
        <v>2743</v>
      </c>
      <c r="C219" s="10" t="s">
        <v>179</v>
      </c>
      <c r="D219" s="10" t="s">
        <v>2299</v>
      </c>
      <c r="E219" s="10" t="s">
        <v>2699</v>
      </c>
      <c r="F219" s="10" t="s">
        <v>2700</v>
      </c>
      <c r="G219" s="10" t="s">
        <v>551</v>
      </c>
      <c r="H219" s="10" t="s">
        <v>552</v>
      </c>
      <c r="I219" s="10" t="s">
        <v>2701</v>
      </c>
      <c r="J219" s="10" t="s">
        <v>709</v>
      </c>
      <c r="K219" s="10" t="s">
        <v>2702</v>
      </c>
      <c r="L219" s="10" t="s">
        <v>2703</v>
      </c>
      <c r="M219" s="10" t="s">
        <v>899</v>
      </c>
      <c r="N219" s="10" t="s">
        <v>2704</v>
      </c>
      <c r="O219" s="10" t="s">
        <v>2703</v>
      </c>
      <c r="P219" s="10" t="s">
        <v>761</v>
      </c>
      <c r="Q219" s="10" t="s">
        <v>2705</v>
      </c>
      <c r="R219" s="10" t="s">
        <v>2706</v>
      </c>
      <c r="S219" s="10" t="s">
        <v>2744</v>
      </c>
      <c r="T219" s="10" t="s">
        <v>2745</v>
      </c>
      <c r="U219" s="10" t="s">
        <v>2746</v>
      </c>
      <c r="V219" s="10" t="s">
        <v>2747</v>
      </c>
      <c r="W219" s="10" t="s">
        <v>2748</v>
      </c>
      <c r="X219" s="10" t="s">
        <v>2749</v>
      </c>
      <c r="Y219" s="10" t="s">
        <v>125</v>
      </c>
      <c r="Z219" s="10" t="s">
        <v>126</v>
      </c>
      <c r="AA219" s="49">
        <v>60</v>
      </c>
      <c r="AB219" s="10" t="s">
        <v>127</v>
      </c>
      <c r="AC219" s="10" t="s">
        <v>2313</v>
      </c>
      <c r="AD219" s="49">
        <v>0</v>
      </c>
      <c r="AE219" s="49">
        <v>20</v>
      </c>
      <c r="AF219" s="49">
        <v>20</v>
      </c>
      <c r="AG219" s="49">
        <v>20</v>
      </c>
      <c r="AH219" s="10"/>
      <c r="AI219" s="10" t="s">
        <v>5941</v>
      </c>
      <c r="AJ219" s="10" t="s">
        <v>5942</v>
      </c>
      <c r="AK219" s="10" t="s">
        <v>5943</v>
      </c>
      <c r="AL219" s="10" t="s">
        <v>5944</v>
      </c>
      <c r="AM219" s="10" t="s">
        <v>5205</v>
      </c>
      <c r="AN219" s="10"/>
      <c r="AO219" s="49">
        <v>100</v>
      </c>
      <c r="AP219" s="49">
        <v>0</v>
      </c>
      <c r="AQ219" s="49">
        <v>100</v>
      </c>
      <c r="AR219" s="49">
        <v>0</v>
      </c>
      <c r="AS219" s="49">
        <v>0</v>
      </c>
      <c r="AT219" s="49">
        <v>0</v>
      </c>
      <c r="AU219" s="49">
        <v>0</v>
      </c>
      <c r="AV219" s="49">
        <v>0</v>
      </c>
      <c r="AW219" s="50">
        <v>0</v>
      </c>
      <c r="AX219" s="49">
        <v>0</v>
      </c>
      <c r="AY219" s="49">
        <v>0</v>
      </c>
      <c r="AZ219" s="49">
        <v>0</v>
      </c>
      <c r="BA219" s="49">
        <v>100</v>
      </c>
      <c r="BB219" s="49">
        <v>100</v>
      </c>
      <c r="BC219" s="49">
        <v>0</v>
      </c>
      <c r="BD219" s="49">
        <v>100</v>
      </c>
      <c r="BE219" s="49">
        <v>0</v>
      </c>
      <c r="BF219" s="49">
        <v>0</v>
      </c>
      <c r="BG219" s="49">
        <v>0</v>
      </c>
      <c r="BH219" s="49">
        <v>0</v>
      </c>
      <c r="BI219" s="49">
        <v>0</v>
      </c>
      <c r="BJ219" s="50">
        <v>0</v>
      </c>
      <c r="BK219" s="49">
        <v>0</v>
      </c>
      <c r="BL219" s="49">
        <v>0</v>
      </c>
      <c r="BM219" s="49">
        <v>0</v>
      </c>
      <c r="BN219" s="49">
        <v>100</v>
      </c>
      <c r="BO219" s="49">
        <v>100</v>
      </c>
      <c r="BP219" s="49">
        <v>0</v>
      </c>
      <c r="BQ219" s="49">
        <v>100</v>
      </c>
      <c r="BR219" s="49">
        <v>0</v>
      </c>
      <c r="BS219" s="49">
        <v>0</v>
      </c>
      <c r="BT219" s="49">
        <v>0</v>
      </c>
      <c r="BU219" s="50">
        <v>0</v>
      </c>
      <c r="BV219" s="49">
        <v>0</v>
      </c>
      <c r="BW219" s="50">
        <v>0</v>
      </c>
      <c r="BX219" s="49">
        <v>0</v>
      </c>
      <c r="BY219" s="49">
        <v>0</v>
      </c>
      <c r="BZ219" s="49">
        <v>0</v>
      </c>
      <c r="CA219" s="49">
        <v>100</v>
      </c>
      <c r="CB219" s="49">
        <v>100</v>
      </c>
      <c r="CC219" s="49">
        <v>0</v>
      </c>
      <c r="CD219" s="49">
        <v>100</v>
      </c>
      <c r="CE219" s="49">
        <v>0</v>
      </c>
      <c r="CF219" s="49">
        <v>0</v>
      </c>
      <c r="CG219" s="49">
        <v>0</v>
      </c>
      <c r="CH219" s="50">
        <v>0</v>
      </c>
      <c r="CI219" s="49">
        <v>0</v>
      </c>
      <c r="CJ219" s="50">
        <v>0</v>
      </c>
      <c r="CK219" s="49">
        <v>0</v>
      </c>
      <c r="CL219" s="49">
        <v>0</v>
      </c>
      <c r="CM219" s="49">
        <v>0</v>
      </c>
      <c r="CN219" s="49">
        <v>100</v>
      </c>
      <c r="CO219" s="10"/>
      <c r="CP219" s="51" t="s">
        <v>2754</v>
      </c>
    </row>
    <row r="220" spans="1:94" ht="70.349999999999994" customHeight="1" x14ac:dyDescent="0.25">
      <c r="A220" s="48" t="s">
        <v>2755</v>
      </c>
      <c r="B220" s="48" t="s">
        <v>2755</v>
      </c>
      <c r="C220" s="10" t="s">
        <v>254</v>
      </c>
      <c r="D220" s="10" t="s">
        <v>2299</v>
      </c>
      <c r="E220" s="10" t="s">
        <v>2699</v>
      </c>
      <c r="F220" s="10" t="s">
        <v>2700</v>
      </c>
      <c r="G220" s="10" t="s">
        <v>551</v>
      </c>
      <c r="H220" s="10" t="s">
        <v>552</v>
      </c>
      <c r="I220" s="10" t="s">
        <v>2701</v>
      </c>
      <c r="J220" s="10" t="s">
        <v>709</v>
      </c>
      <c r="K220" s="10" t="s">
        <v>2702</v>
      </c>
      <c r="L220" s="10" t="s">
        <v>2703</v>
      </c>
      <c r="M220" s="10" t="s">
        <v>899</v>
      </c>
      <c r="N220" s="10" t="s">
        <v>2704</v>
      </c>
      <c r="O220" s="10" t="s">
        <v>2703</v>
      </c>
      <c r="P220" s="10" t="s">
        <v>761</v>
      </c>
      <c r="Q220" s="10" t="s">
        <v>2705</v>
      </c>
      <c r="R220" s="10" t="s">
        <v>2706</v>
      </c>
      <c r="S220" s="10" t="s">
        <v>2756</v>
      </c>
      <c r="T220" s="10" t="s">
        <v>2757</v>
      </c>
      <c r="U220" s="10" t="s">
        <v>2758</v>
      </c>
      <c r="V220" s="10" t="s">
        <v>2759</v>
      </c>
      <c r="W220" s="10" t="s">
        <v>2760</v>
      </c>
      <c r="X220" s="10" t="s">
        <v>2761</v>
      </c>
      <c r="Y220" s="10" t="s">
        <v>125</v>
      </c>
      <c r="Z220" s="10" t="s">
        <v>126</v>
      </c>
      <c r="AA220" s="49">
        <v>3000</v>
      </c>
      <c r="AB220" s="10" t="s">
        <v>127</v>
      </c>
      <c r="AC220" s="10" t="s">
        <v>2313</v>
      </c>
      <c r="AD220" s="49">
        <v>0</v>
      </c>
      <c r="AE220" s="49">
        <v>1000</v>
      </c>
      <c r="AF220" s="49">
        <v>1000</v>
      </c>
      <c r="AG220" s="49">
        <v>1000</v>
      </c>
      <c r="AH220" s="10"/>
      <c r="AI220" s="10" t="s">
        <v>5945</v>
      </c>
      <c r="AJ220" s="10" t="s">
        <v>5946</v>
      </c>
      <c r="AK220" s="10"/>
      <c r="AL220" s="10"/>
      <c r="AM220" s="10" t="s">
        <v>5247</v>
      </c>
      <c r="AN220" s="10"/>
      <c r="AO220" s="49">
        <v>0</v>
      </c>
      <c r="AP220" s="49">
        <v>0</v>
      </c>
      <c r="AQ220" s="49">
        <v>0</v>
      </c>
      <c r="AR220" s="49">
        <v>0</v>
      </c>
      <c r="AS220" s="49">
        <v>0</v>
      </c>
      <c r="AT220" s="49">
        <v>0</v>
      </c>
      <c r="AU220" s="49">
        <v>0</v>
      </c>
      <c r="AV220" s="49">
        <v>10000</v>
      </c>
      <c r="AW220" s="50">
        <v>0</v>
      </c>
      <c r="AX220" s="49">
        <v>3000</v>
      </c>
      <c r="AY220" s="49">
        <v>0</v>
      </c>
      <c r="AZ220" s="49">
        <v>0</v>
      </c>
      <c r="BA220" s="49">
        <v>13000</v>
      </c>
      <c r="BB220" s="49">
        <v>0</v>
      </c>
      <c r="BC220" s="49">
        <v>0</v>
      </c>
      <c r="BD220" s="49">
        <v>0</v>
      </c>
      <c r="BE220" s="49">
        <v>0</v>
      </c>
      <c r="BF220" s="49">
        <v>0</v>
      </c>
      <c r="BG220" s="49">
        <v>0</v>
      </c>
      <c r="BH220" s="49">
        <v>0</v>
      </c>
      <c r="BI220" s="49">
        <v>0</v>
      </c>
      <c r="BJ220" s="50">
        <v>0</v>
      </c>
      <c r="BK220" s="49">
        <v>0</v>
      </c>
      <c r="BL220" s="49">
        <v>0</v>
      </c>
      <c r="BM220" s="49">
        <v>0</v>
      </c>
      <c r="BN220" s="49">
        <v>0</v>
      </c>
      <c r="BO220" s="49">
        <v>0</v>
      </c>
      <c r="BP220" s="49">
        <v>0</v>
      </c>
      <c r="BQ220" s="49">
        <v>0</v>
      </c>
      <c r="BR220" s="49">
        <v>0</v>
      </c>
      <c r="BS220" s="49">
        <v>0</v>
      </c>
      <c r="BT220" s="49">
        <v>0</v>
      </c>
      <c r="BU220" s="50">
        <v>0</v>
      </c>
      <c r="BV220" s="49">
        <v>0</v>
      </c>
      <c r="BW220" s="50">
        <v>0</v>
      </c>
      <c r="BX220" s="49">
        <v>1000</v>
      </c>
      <c r="BY220" s="49">
        <v>0</v>
      </c>
      <c r="BZ220" s="49">
        <v>0</v>
      </c>
      <c r="CA220" s="49">
        <v>1000</v>
      </c>
      <c r="CB220" s="49">
        <v>0</v>
      </c>
      <c r="CC220" s="49">
        <v>0</v>
      </c>
      <c r="CD220" s="49">
        <v>0</v>
      </c>
      <c r="CE220" s="49">
        <v>0</v>
      </c>
      <c r="CF220" s="49">
        <v>0</v>
      </c>
      <c r="CG220" s="49">
        <v>0</v>
      </c>
      <c r="CH220" s="50">
        <v>0</v>
      </c>
      <c r="CI220" s="49">
        <v>0</v>
      </c>
      <c r="CJ220" s="50">
        <v>0</v>
      </c>
      <c r="CK220" s="49">
        <v>0</v>
      </c>
      <c r="CL220" s="49">
        <v>0</v>
      </c>
      <c r="CM220" s="49">
        <v>0</v>
      </c>
      <c r="CN220" s="49">
        <v>0</v>
      </c>
      <c r="CO220" s="10" t="s">
        <v>2766</v>
      </c>
      <c r="CP220" s="51" t="s">
        <v>2767</v>
      </c>
    </row>
    <row r="221" spans="1:94" ht="70.349999999999994" customHeight="1" x14ac:dyDescent="0.25">
      <c r="A221" s="48" t="s">
        <v>2768</v>
      </c>
      <c r="B221" s="48" t="s">
        <v>2768</v>
      </c>
      <c r="C221" s="10" t="s">
        <v>374</v>
      </c>
      <c r="D221" s="10" t="s">
        <v>2299</v>
      </c>
      <c r="E221" s="10" t="s">
        <v>2699</v>
      </c>
      <c r="F221" s="10" t="s">
        <v>2700</v>
      </c>
      <c r="G221" s="10" t="s">
        <v>551</v>
      </c>
      <c r="H221" s="10" t="s">
        <v>552</v>
      </c>
      <c r="I221" s="10" t="s">
        <v>2701</v>
      </c>
      <c r="J221" s="10" t="s">
        <v>709</v>
      </c>
      <c r="K221" s="10" t="s">
        <v>2702</v>
      </c>
      <c r="L221" s="10" t="s">
        <v>2703</v>
      </c>
      <c r="M221" s="10" t="s">
        <v>899</v>
      </c>
      <c r="N221" s="10" t="s">
        <v>2704</v>
      </c>
      <c r="O221" s="10" t="s">
        <v>2703</v>
      </c>
      <c r="P221" s="10" t="s">
        <v>761</v>
      </c>
      <c r="Q221" s="10" t="s">
        <v>2705</v>
      </c>
      <c r="R221" s="10" t="s">
        <v>2706</v>
      </c>
      <c r="S221" s="10" t="s">
        <v>561</v>
      </c>
      <c r="T221" s="10" t="s">
        <v>2769</v>
      </c>
      <c r="U221" s="10" t="s">
        <v>1137</v>
      </c>
      <c r="V221" s="10" t="s">
        <v>2770</v>
      </c>
      <c r="W221" s="10" t="s">
        <v>1139</v>
      </c>
      <c r="X221" s="10" t="s">
        <v>530</v>
      </c>
      <c r="Y221" s="10" t="s">
        <v>247</v>
      </c>
      <c r="Z221" s="10" t="s">
        <v>126</v>
      </c>
      <c r="AA221" s="49">
        <v>1</v>
      </c>
      <c r="AB221" s="10" t="s">
        <v>127</v>
      </c>
      <c r="AC221" s="10" t="s">
        <v>2313</v>
      </c>
      <c r="AD221" s="49">
        <v>1</v>
      </c>
      <c r="AE221" s="49">
        <v>0</v>
      </c>
      <c r="AF221" s="49">
        <v>0</v>
      </c>
      <c r="AG221" s="49">
        <v>0</v>
      </c>
      <c r="AH221" s="10" t="s">
        <v>5947</v>
      </c>
      <c r="AI221" s="10"/>
      <c r="AJ221" s="10"/>
      <c r="AK221" s="10"/>
      <c r="AL221" s="10"/>
      <c r="AM221" s="10" t="s">
        <v>5205</v>
      </c>
      <c r="AN221" s="10"/>
      <c r="AO221" s="49">
        <v>150</v>
      </c>
      <c r="AP221" s="49">
        <v>0</v>
      </c>
      <c r="AQ221" s="49">
        <v>150</v>
      </c>
      <c r="AR221" s="49">
        <v>0</v>
      </c>
      <c r="AS221" s="49">
        <v>0</v>
      </c>
      <c r="AT221" s="49">
        <v>0</v>
      </c>
      <c r="AU221" s="49">
        <v>0</v>
      </c>
      <c r="AV221" s="49">
        <v>0</v>
      </c>
      <c r="AW221" s="50">
        <v>0</v>
      </c>
      <c r="AX221" s="49">
        <v>0</v>
      </c>
      <c r="AY221" s="49">
        <v>0</v>
      </c>
      <c r="AZ221" s="49">
        <v>0</v>
      </c>
      <c r="BA221" s="49">
        <v>150</v>
      </c>
      <c r="BB221" s="49">
        <v>0</v>
      </c>
      <c r="BC221" s="49">
        <v>0</v>
      </c>
      <c r="BD221" s="49">
        <v>0</v>
      </c>
      <c r="BE221" s="49">
        <v>0</v>
      </c>
      <c r="BF221" s="49">
        <v>0</v>
      </c>
      <c r="BG221" s="49">
        <v>0</v>
      </c>
      <c r="BH221" s="49">
        <v>0</v>
      </c>
      <c r="BI221" s="49">
        <v>0</v>
      </c>
      <c r="BJ221" s="50">
        <v>0</v>
      </c>
      <c r="BK221" s="49">
        <v>0</v>
      </c>
      <c r="BL221" s="49">
        <v>0</v>
      </c>
      <c r="BM221" s="49">
        <v>0</v>
      </c>
      <c r="BN221" s="49">
        <v>0</v>
      </c>
      <c r="BO221" s="49">
        <v>0</v>
      </c>
      <c r="BP221" s="49">
        <v>0</v>
      </c>
      <c r="BQ221" s="49">
        <v>0</v>
      </c>
      <c r="BR221" s="49">
        <v>0</v>
      </c>
      <c r="BS221" s="49">
        <v>0</v>
      </c>
      <c r="BT221" s="49">
        <v>0</v>
      </c>
      <c r="BU221" s="50">
        <v>0</v>
      </c>
      <c r="BV221" s="49">
        <v>0</v>
      </c>
      <c r="BW221" s="50">
        <v>0</v>
      </c>
      <c r="BX221" s="49">
        <v>0</v>
      </c>
      <c r="BY221" s="49">
        <v>0</v>
      </c>
      <c r="BZ221" s="49">
        <v>0</v>
      </c>
      <c r="CA221" s="49">
        <v>0</v>
      </c>
      <c r="CB221" s="49">
        <v>0</v>
      </c>
      <c r="CC221" s="49">
        <v>0</v>
      </c>
      <c r="CD221" s="49">
        <v>0</v>
      </c>
      <c r="CE221" s="49">
        <v>0</v>
      </c>
      <c r="CF221" s="49">
        <v>0</v>
      </c>
      <c r="CG221" s="49">
        <v>0</v>
      </c>
      <c r="CH221" s="50">
        <v>0</v>
      </c>
      <c r="CI221" s="49">
        <v>0</v>
      </c>
      <c r="CJ221" s="50">
        <v>0</v>
      </c>
      <c r="CK221" s="49">
        <v>0</v>
      </c>
      <c r="CL221" s="49">
        <v>0</v>
      </c>
      <c r="CM221" s="49">
        <v>0</v>
      </c>
      <c r="CN221" s="49">
        <v>0</v>
      </c>
      <c r="CO221" s="10" t="s">
        <v>2772</v>
      </c>
      <c r="CP221" s="51" t="s">
        <v>2773</v>
      </c>
    </row>
    <row r="222" spans="1:94" ht="70.349999999999994" customHeight="1" x14ac:dyDescent="0.25">
      <c r="A222" s="48" t="s">
        <v>2774</v>
      </c>
      <c r="B222" s="48" t="s">
        <v>2774</v>
      </c>
      <c r="C222" s="10" t="s">
        <v>444</v>
      </c>
      <c r="D222" s="10" t="s">
        <v>2299</v>
      </c>
      <c r="E222" s="10" t="s">
        <v>2699</v>
      </c>
      <c r="F222" s="10" t="s">
        <v>2700</v>
      </c>
      <c r="G222" s="10" t="s">
        <v>551</v>
      </c>
      <c r="H222" s="10" t="s">
        <v>552</v>
      </c>
      <c r="I222" s="10" t="s">
        <v>2701</v>
      </c>
      <c r="J222" s="10" t="s">
        <v>709</v>
      </c>
      <c r="K222" s="10" t="s">
        <v>2702</v>
      </c>
      <c r="L222" s="10" t="s">
        <v>2703</v>
      </c>
      <c r="M222" s="10" t="s">
        <v>899</v>
      </c>
      <c r="N222" s="10" t="s">
        <v>2704</v>
      </c>
      <c r="O222" s="10" t="s">
        <v>2703</v>
      </c>
      <c r="P222" s="10" t="s">
        <v>761</v>
      </c>
      <c r="Q222" s="10" t="s">
        <v>2705</v>
      </c>
      <c r="R222" s="10" t="s">
        <v>2706</v>
      </c>
      <c r="S222" s="10" t="s">
        <v>2775</v>
      </c>
      <c r="T222" s="10" t="s">
        <v>2776</v>
      </c>
      <c r="U222" s="10" t="s">
        <v>2777</v>
      </c>
      <c r="V222" s="10" t="s">
        <v>2778</v>
      </c>
      <c r="W222" s="10" t="s">
        <v>2779</v>
      </c>
      <c r="X222" s="10" t="s">
        <v>278</v>
      </c>
      <c r="Y222" s="10" t="s">
        <v>125</v>
      </c>
      <c r="Z222" s="10" t="s">
        <v>126</v>
      </c>
      <c r="AA222" s="49">
        <v>3000</v>
      </c>
      <c r="AB222" s="10" t="s">
        <v>127</v>
      </c>
      <c r="AC222" s="10" t="s">
        <v>2313</v>
      </c>
      <c r="AD222" s="49">
        <v>0</v>
      </c>
      <c r="AE222" s="49">
        <v>0</v>
      </c>
      <c r="AF222" s="49">
        <v>1500</v>
      </c>
      <c r="AG222" s="49">
        <v>1500</v>
      </c>
      <c r="AH222" s="10"/>
      <c r="AI222" s="10" t="s">
        <v>5948</v>
      </c>
      <c r="AJ222" s="10"/>
      <c r="AK222" s="10" t="s">
        <v>5949</v>
      </c>
      <c r="AL222" s="10" t="s">
        <v>5950</v>
      </c>
      <c r="AM222" s="10" t="s">
        <v>5205</v>
      </c>
      <c r="AN222" s="10"/>
      <c r="AO222" s="49">
        <v>1000</v>
      </c>
      <c r="AP222" s="49">
        <v>0</v>
      </c>
      <c r="AQ222" s="49">
        <v>1000</v>
      </c>
      <c r="AR222" s="49">
        <v>0</v>
      </c>
      <c r="AS222" s="49">
        <v>0</v>
      </c>
      <c r="AT222" s="49">
        <v>0</v>
      </c>
      <c r="AU222" s="49">
        <v>0</v>
      </c>
      <c r="AV222" s="49">
        <v>15000</v>
      </c>
      <c r="AW222" s="50">
        <v>0</v>
      </c>
      <c r="AX222" s="49">
        <v>0</v>
      </c>
      <c r="AY222" s="49">
        <v>0</v>
      </c>
      <c r="AZ222" s="49">
        <v>0</v>
      </c>
      <c r="BA222" s="49">
        <v>16000</v>
      </c>
      <c r="BB222" s="49">
        <v>0</v>
      </c>
      <c r="BC222" s="49">
        <v>0</v>
      </c>
      <c r="BD222" s="49">
        <v>0</v>
      </c>
      <c r="BE222" s="49">
        <v>0</v>
      </c>
      <c r="BF222" s="49">
        <v>0</v>
      </c>
      <c r="BG222" s="49">
        <v>0</v>
      </c>
      <c r="BH222" s="49">
        <v>0</v>
      </c>
      <c r="BI222" s="49">
        <v>10000</v>
      </c>
      <c r="BJ222" s="50">
        <v>0</v>
      </c>
      <c r="BK222" s="49">
        <v>0</v>
      </c>
      <c r="BL222" s="49">
        <v>0</v>
      </c>
      <c r="BM222" s="49">
        <v>0</v>
      </c>
      <c r="BN222" s="49">
        <v>10000</v>
      </c>
      <c r="BO222" s="49">
        <v>0</v>
      </c>
      <c r="BP222" s="49">
        <v>0</v>
      </c>
      <c r="BQ222" s="49">
        <v>0</v>
      </c>
      <c r="BR222" s="49">
        <v>0</v>
      </c>
      <c r="BS222" s="49">
        <v>0</v>
      </c>
      <c r="BT222" s="49">
        <v>0</v>
      </c>
      <c r="BU222" s="50">
        <v>0</v>
      </c>
      <c r="BV222" s="49">
        <v>0</v>
      </c>
      <c r="BW222" s="50">
        <v>0</v>
      </c>
      <c r="BX222" s="49">
        <v>0</v>
      </c>
      <c r="BY222" s="49">
        <v>0</v>
      </c>
      <c r="BZ222" s="49">
        <v>0</v>
      </c>
      <c r="CA222" s="49">
        <v>0</v>
      </c>
      <c r="CB222" s="49">
        <v>0</v>
      </c>
      <c r="CC222" s="49">
        <v>0</v>
      </c>
      <c r="CD222" s="49">
        <v>0</v>
      </c>
      <c r="CE222" s="49">
        <v>0</v>
      </c>
      <c r="CF222" s="49">
        <v>0</v>
      </c>
      <c r="CG222" s="49">
        <v>0</v>
      </c>
      <c r="CH222" s="50">
        <v>0</v>
      </c>
      <c r="CI222" s="49">
        <v>0</v>
      </c>
      <c r="CJ222" s="50">
        <v>0</v>
      </c>
      <c r="CK222" s="49">
        <v>0</v>
      </c>
      <c r="CL222" s="49">
        <v>0</v>
      </c>
      <c r="CM222" s="49">
        <v>0</v>
      </c>
      <c r="CN222" s="49">
        <v>0</v>
      </c>
      <c r="CO222" s="10"/>
      <c r="CP222" s="51" t="s">
        <v>2782</v>
      </c>
    </row>
    <row r="223" spans="1:94" ht="70.349999999999994" customHeight="1" x14ac:dyDescent="0.25">
      <c r="A223" s="48" t="s">
        <v>2783</v>
      </c>
      <c r="B223" s="48" t="s">
        <v>2783</v>
      </c>
      <c r="C223" s="10" t="s">
        <v>113</v>
      </c>
      <c r="D223" s="10" t="s">
        <v>2299</v>
      </c>
      <c r="E223" s="10" t="s">
        <v>2784</v>
      </c>
      <c r="F223" s="10" t="s">
        <v>1632</v>
      </c>
      <c r="G223" s="10" t="s">
        <v>126</v>
      </c>
      <c r="H223" s="10" t="s">
        <v>108</v>
      </c>
      <c r="I223" s="10" t="s">
        <v>2785</v>
      </c>
      <c r="J223" s="10" t="s">
        <v>2786</v>
      </c>
      <c r="K223" s="10" t="s">
        <v>2702</v>
      </c>
      <c r="L223" s="10" t="s">
        <v>2703</v>
      </c>
      <c r="M223" s="10" t="s">
        <v>912</v>
      </c>
      <c r="N223" s="10" t="s">
        <v>2787</v>
      </c>
      <c r="O223" s="10" t="s">
        <v>2703</v>
      </c>
      <c r="P223" s="10" t="s">
        <v>761</v>
      </c>
      <c r="Q223" s="10" t="s">
        <v>2788</v>
      </c>
      <c r="R223" s="10" t="s">
        <v>2789</v>
      </c>
      <c r="S223" s="10" t="s">
        <v>2790</v>
      </c>
      <c r="T223" s="10" t="s">
        <v>2791</v>
      </c>
      <c r="U223" s="10" t="s">
        <v>2792</v>
      </c>
      <c r="V223" s="10" t="s">
        <v>2793</v>
      </c>
      <c r="W223" s="10" t="s">
        <v>2794</v>
      </c>
      <c r="X223" s="10" t="s">
        <v>2795</v>
      </c>
      <c r="Y223" s="10" t="s">
        <v>125</v>
      </c>
      <c r="Z223" s="10" t="s">
        <v>126</v>
      </c>
      <c r="AA223" s="49">
        <v>3000</v>
      </c>
      <c r="AB223" s="10" t="s">
        <v>127</v>
      </c>
      <c r="AC223" s="10" t="s">
        <v>2313</v>
      </c>
      <c r="AD223" s="49">
        <v>0</v>
      </c>
      <c r="AE223" s="49">
        <v>1000</v>
      </c>
      <c r="AF223" s="49">
        <v>1000</v>
      </c>
      <c r="AG223" s="49">
        <v>1000</v>
      </c>
      <c r="AH223" s="10"/>
      <c r="AI223" s="10" t="s">
        <v>5951</v>
      </c>
      <c r="AJ223" s="10"/>
      <c r="AK223" s="10" t="s">
        <v>5952</v>
      </c>
      <c r="AL223" s="10" t="s">
        <v>5952</v>
      </c>
      <c r="AM223" s="10" t="s">
        <v>5205</v>
      </c>
      <c r="AN223" s="10"/>
      <c r="AO223" s="49">
        <v>100</v>
      </c>
      <c r="AP223" s="49">
        <v>0</v>
      </c>
      <c r="AQ223" s="49">
        <v>100</v>
      </c>
      <c r="AR223" s="49">
        <v>0</v>
      </c>
      <c r="AS223" s="49">
        <v>0</v>
      </c>
      <c r="AT223" s="49">
        <v>0</v>
      </c>
      <c r="AU223" s="49">
        <v>0</v>
      </c>
      <c r="AV223" s="49">
        <v>500</v>
      </c>
      <c r="AW223" s="50">
        <v>0</v>
      </c>
      <c r="AX223" s="49">
        <v>0</v>
      </c>
      <c r="AY223" s="49">
        <v>0</v>
      </c>
      <c r="AZ223" s="49">
        <v>0</v>
      </c>
      <c r="BA223" s="49">
        <v>600</v>
      </c>
      <c r="BB223" s="49">
        <v>100</v>
      </c>
      <c r="BC223" s="49">
        <v>0</v>
      </c>
      <c r="BD223" s="49">
        <v>100</v>
      </c>
      <c r="BE223" s="49">
        <v>0</v>
      </c>
      <c r="BF223" s="49">
        <v>0</v>
      </c>
      <c r="BG223" s="49">
        <v>0</v>
      </c>
      <c r="BH223" s="49">
        <v>0</v>
      </c>
      <c r="BI223" s="49">
        <v>500</v>
      </c>
      <c r="BJ223" s="50">
        <v>0</v>
      </c>
      <c r="BK223" s="49">
        <v>0</v>
      </c>
      <c r="BL223" s="49">
        <v>0</v>
      </c>
      <c r="BM223" s="49">
        <v>0</v>
      </c>
      <c r="BN223" s="49">
        <v>600</v>
      </c>
      <c r="BO223" s="49">
        <v>100</v>
      </c>
      <c r="BP223" s="49">
        <v>0</v>
      </c>
      <c r="BQ223" s="49">
        <v>100</v>
      </c>
      <c r="BR223" s="49">
        <v>0</v>
      </c>
      <c r="BS223" s="49">
        <v>0</v>
      </c>
      <c r="BT223" s="49">
        <v>0</v>
      </c>
      <c r="BU223" s="50">
        <v>0</v>
      </c>
      <c r="BV223" s="49">
        <v>500</v>
      </c>
      <c r="BW223" s="50">
        <v>0</v>
      </c>
      <c r="BX223" s="49">
        <v>0</v>
      </c>
      <c r="BY223" s="49">
        <v>0</v>
      </c>
      <c r="BZ223" s="49">
        <v>0</v>
      </c>
      <c r="CA223" s="49">
        <v>600</v>
      </c>
      <c r="CB223" s="49">
        <v>100</v>
      </c>
      <c r="CC223" s="49">
        <v>0</v>
      </c>
      <c r="CD223" s="49">
        <v>100</v>
      </c>
      <c r="CE223" s="49">
        <v>0</v>
      </c>
      <c r="CF223" s="49">
        <v>0</v>
      </c>
      <c r="CG223" s="49">
        <v>0</v>
      </c>
      <c r="CH223" s="50">
        <v>0</v>
      </c>
      <c r="CI223" s="49">
        <v>500</v>
      </c>
      <c r="CJ223" s="50">
        <v>0</v>
      </c>
      <c r="CK223" s="49">
        <v>0</v>
      </c>
      <c r="CL223" s="49">
        <v>0</v>
      </c>
      <c r="CM223" s="49">
        <v>0</v>
      </c>
      <c r="CN223" s="49">
        <v>600</v>
      </c>
      <c r="CO223" s="10"/>
      <c r="CP223" s="51" t="s">
        <v>2799</v>
      </c>
    </row>
    <row r="224" spans="1:94" ht="70.349999999999994" customHeight="1" x14ac:dyDescent="0.25">
      <c r="A224" s="48" t="s">
        <v>2800</v>
      </c>
      <c r="B224" s="48" t="s">
        <v>2800</v>
      </c>
      <c r="C224" s="10" t="s">
        <v>113</v>
      </c>
      <c r="D224" s="10" t="s">
        <v>2299</v>
      </c>
      <c r="E224" s="10" t="s">
        <v>2699</v>
      </c>
      <c r="F224" s="10" t="s">
        <v>2700</v>
      </c>
      <c r="G224" s="10" t="s">
        <v>551</v>
      </c>
      <c r="H224" s="10" t="s">
        <v>552</v>
      </c>
      <c r="I224" s="10" t="s">
        <v>2701</v>
      </c>
      <c r="J224" s="10" t="s">
        <v>709</v>
      </c>
      <c r="K224" s="10" t="s">
        <v>2702</v>
      </c>
      <c r="L224" s="10" t="s">
        <v>2703</v>
      </c>
      <c r="M224" s="10" t="s">
        <v>925</v>
      </c>
      <c r="N224" s="10" t="s">
        <v>2801</v>
      </c>
      <c r="O224" s="10" t="s">
        <v>2703</v>
      </c>
      <c r="P224" s="10" t="s">
        <v>761</v>
      </c>
      <c r="Q224" s="10" t="s">
        <v>2801</v>
      </c>
      <c r="R224" s="10" t="s">
        <v>2802</v>
      </c>
      <c r="S224" s="10" t="s">
        <v>2803</v>
      </c>
      <c r="T224" s="10" t="s">
        <v>2804</v>
      </c>
      <c r="U224" s="10" t="s">
        <v>2805</v>
      </c>
      <c r="V224" s="10" t="s">
        <v>2806</v>
      </c>
      <c r="W224" s="10" t="s">
        <v>2807</v>
      </c>
      <c r="X224" s="10" t="s">
        <v>2808</v>
      </c>
      <c r="Y224" s="10" t="s">
        <v>125</v>
      </c>
      <c r="Z224" s="10" t="s">
        <v>126</v>
      </c>
      <c r="AA224" s="49">
        <v>7</v>
      </c>
      <c r="AB224" s="10" t="s">
        <v>127</v>
      </c>
      <c r="AC224" s="10" t="s">
        <v>2313</v>
      </c>
      <c r="AD224" s="49">
        <v>7</v>
      </c>
      <c r="AE224" s="49">
        <v>0</v>
      </c>
      <c r="AF224" s="49">
        <v>0</v>
      </c>
      <c r="AG224" s="49">
        <v>0</v>
      </c>
      <c r="AH224" s="10" t="s">
        <v>5953</v>
      </c>
      <c r="AI224" s="10"/>
      <c r="AJ224" s="10"/>
      <c r="AK224" s="10"/>
      <c r="AL224" s="10"/>
      <c r="AM224" s="10" t="s">
        <v>5205</v>
      </c>
      <c r="AN224" s="10"/>
      <c r="AO224" s="49">
        <v>200</v>
      </c>
      <c r="AP224" s="49">
        <v>0</v>
      </c>
      <c r="AQ224" s="49">
        <v>200</v>
      </c>
      <c r="AR224" s="49">
        <v>0</v>
      </c>
      <c r="AS224" s="49">
        <v>0</v>
      </c>
      <c r="AT224" s="49">
        <v>0</v>
      </c>
      <c r="AU224" s="49">
        <v>0</v>
      </c>
      <c r="AV224" s="49">
        <v>500</v>
      </c>
      <c r="AW224" s="50">
        <v>0</v>
      </c>
      <c r="AX224" s="49">
        <v>0</v>
      </c>
      <c r="AY224" s="49">
        <v>0</v>
      </c>
      <c r="AZ224" s="49">
        <v>0</v>
      </c>
      <c r="BA224" s="49">
        <v>700</v>
      </c>
      <c r="BB224" s="49">
        <v>100</v>
      </c>
      <c r="BC224" s="49">
        <v>0</v>
      </c>
      <c r="BD224" s="49">
        <v>100</v>
      </c>
      <c r="BE224" s="49">
        <v>0</v>
      </c>
      <c r="BF224" s="49">
        <v>0</v>
      </c>
      <c r="BG224" s="49">
        <v>0</v>
      </c>
      <c r="BH224" s="49">
        <v>0</v>
      </c>
      <c r="BI224" s="49">
        <v>400</v>
      </c>
      <c r="BJ224" s="50">
        <v>0</v>
      </c>
      <c r="BK224" s="49">
        <v>0</v>
      </c>
      <c r="BL224" s="49">
        <v>0</v>
      </c>
      <c r="BM224" s="49">
        <v>0</v>
      </c>
      <c r="BN224" s="49">
        <v>500</v>
      </c>
      <c r="BO224" s="49">
        <v>0</v>
      </c>
      <c r="BP224" s="49">
        <v>0</v>
      </c>
      <c r="BQ224" s="49">
        <v>0</v>
      </c>
      <c r="BR224" s="49">
        <v>0</v>
      </c>
      <c r="BS224" s="49">
        <v>0</v>
      </c>
      <c r="BT224" s="49">
        <v>0</v>
      </c>
      <c r="BU224" s="50">
        <v>0</v>
      </c>
      <c r="BV224" s="49">
        <v>0</v>
      </c>
      <c r="BW224" s="50">
        <v>0</v>
      </c>
      <c r="BX224" s="49">
        <v>0</v>
      </c>
      <c r="BY224" s="49">
        <v>0</v>
      </c>
      <c r="BZ224" s="49">
        <v>0</v>
      </c>
      <c r="CA224" s="49">
        <v>0</v>
      </c>
      <c r="CB224" s="49">
        <v>0</v>
      </c>
      <c r="CC224" s="49">
        <v>0</v>
      </c>
      <c r="CD224" s="49">
        <v>0</v>
      </c>
      <c r="CE224" s="49">
        <v>0</v>
      </c>
      <c r="CF224" s="49">
        <v>0</v>
      </c>
      <c r="CG224" s="49">
        <v>0</v>
      </c>
      <c r="CH224" s="50">
        <v>0</v>
      </c>
      <c r="CI224" s="49">
        <v>0</v>
      </c>
      <c r="CJ224" s="50">
        <v>0</v>
      </c>
      <c r="CK224" s="49">
        <v>0</v>
      </c>
      <c r="CL224" s="49">
        <v>0</v>
      </c>
      <c r="CM224" s="49">
        <v>0</v>
      </c>
      <c r="CN224" s="49">
        <v>0</v>
      </c>
      <c r="CO224" s="10" t="s">
        <v>2810</v>
      </c>
      <c r="CP224" s="51" t="s">
        <v>2811</v>
      </c>
    </row>
    <row r="225" spans="1:94" ht="70.349999999999994" customHeight="1" x14ac:dyDescent="0.25">
      <c r="A225" s="48" t="s">
        <v>2812</v>
      </c>
      <c r="B225" s="48" t="s">
        <v>2812</v>
      </c>
      <c r="C225" s="10" t="s">
        <v>113</v>
      </c>
      <c r="D225" s="10" t="s">
        <v>2299</v>
      </c>
      <c r="E225" s="10" t="s">
        <v>2813</v>
      </c>
      <c r="F225" s="10" t="s">
        <v>2814</v>
      </c>
      <c r="G225" s="10" t="s">
        <v>126</v>
      </c>
      <c r="H225" s="10" t="s">
        <v>108</v>
      </c>
      <c r="I225" s="10" t="s">
        <v>2815</v>
      </c>
      <c r="J225" s="10" t="s">
        <v>2816</v>
      </c>
      <c r="K225" s="10" t="s">
        <v>2702</v>
      </c>
      <c r="L225" s="10" t="s">
        <v>2703</v>
      </c>
      <c r="M225" s="10" t="s">
        <v>938</v>
      </c>
      <c r="N225" s="10" t="s">
        <v>2817</v>
      </c>
      <c r="O225" s="10" t="s">
        <v>2703</v>
      </c>
      <c r="P225" s="10" t="s">
        <v>761</v>
      </c>
      <c r="Q225" s="10" t="s">
        <v>2818</v>
      </c>
      <c r="R225" s="10" t="s">
        <v>2819</v>
      </c>
      <c r="S225" s="10" t="s">
        <v>2820</v>
      </c>
      <c r="T225" s="10" t="s">
        <v>2821</v>
      </c>
      <c r="U225" s="10" t="s">
        <v>2822</v>
      </c>
      <c r="V225" s="10" t="s">
        <v>2823</v>
      </c>
      <c r="W225" s="10" t="s">
        <v>2824</v>
      </c>
      <c r="X225" s="10" t="s">
        <v>2712</v>
      </c>
      <c r="Y225" s="10" t="s">
        <v>125</v>
      </c>
      <c r="Z225" s="10" t="s">
        <v>126</v>
      </c>
      <c r="AA225" s="49">
        <v>10000</v>
      </c>
      <c r="AB225" s="10" t="s">
        <v>127</v>
      </c>
      <c r="AC225" s="10" t="s">
        <v>2313</v>
      </c>
      <c r="AD225" s="49">
        <v>0</v>
      </c>
      <c r="AE225" s="49">
        <v>4877</v>
      </c>
      <c r="AF225" s="49">
        <v>2555</v>
      </c>
      <c r="AG225" s="49">
        <v>2568</v>
      </c>
      <c r="AH225" s="10"/>
      <c r="AI225" s="10" t="s">
        <v>5954</v>
      </c>
      <c r="AJ225" s="10" t="s">
        <v>5955</v>
      </c>
      <c r="AK225" s="10" t="s">
        <v>5956</v>
      </c>
      <c r="AL225" s="10" t="s">
        <v>5957</v>
      </c>
      <c r="AM225" s="10" t="s">
        <v>5205</v>
      </c>
      <c r="AN225" s="10"/>
      <c r="AO225" s="49">
        <v>500</v>
      </c>
      <c r="AP225" s="49">
        <v>0</v>
      </c>
      <c r="AQ225" s="49">
        <v>500</v>
      </c>
      <c r="AR225" s="49">
        <v>0</v>
      </c>
      <c r="AS225" s="49">
        <v>0</v>
      </c>
      <c r="AT225" s="49">
        <v>0</v>
      </c>
      <c r="AU225" s="49">
        <v>0</v>
      </c>
      <c r="AV225" s="49">
        <v>2000</v>
      </c>
      <c r="AW225" s="50">
        <v>0</v>
      </c>
      <c r="AX225" s="49">
        <v>0</v>
      </c>
      <c r="AY225" s="49">
        <v>0</v>
      </c>
      <c r="AZ225" s="49">
        <v>0</v>
      </c>
      <c r="BA225" s="49">
        <v>2500</v>
      </c>
      <c r="BB225" s="49">
        <v>500</v>
      </c>
      <c r="BC225" s="49">
        <v>0</v>
      </c>
      <c r="BD225" s="49">
        <v>500</v>
      </c>
      <c r="BE225" s="49">
        <v>0</v>
      </c>
      <c r="BF225" s="49">
        <v>0</v>
      </c>
      <c r="BG225" s="49">
        <v>0</v>
      </c>
      <c r="BH225" s="49">
        <v>0</v>
      </c>
      <c r="BI225" s="49">
        <v>2000</v>
      </c>
      <c r="BJ225" s="50">
        <v>0</v>
      </c>
      <c r="BK225" s="49">
        <v>0</v>
      </c>
      <c r="BL225" s="49">
        <v>0</v>
      </c>
      <c r="BM225" s="49">
        <v>0</v>
      </c>
      <c r="BN225" s="49">
        <v>2500</v>
      </c>
      <c r="BO225" s="49">
        <v>250</v>
      </c>
      <c r="BP225" s="49">
        <v>0</v>
      </c>
      <c r="BQ225" s="49">
        <v>250</v>
      </c>
      <c r="BR225" s="49">
        <v>0</v>
      </c>
      <c r="BS225" s="49">
        <v>0</v>
      </c>
      <c r="BT225" s="49">
        <v>0</v>
      </c>
      <c r="BU225" s="50">
        <v>0</v>
      </c>
      <c r="BV225" s="49">
        <v>1500</v>
      </c>
      <c r="BW225" s="50">
        <v>0</v>
      </c>
      <c r="BX225" s="49">
        <v>0</v>
      </c>
      <c r="BY225" s="49">
        <v>0</v>
      </c>
      <c r="BZ225" s="49">
        <v>0</v>
      </c>
      <c r="CA225" s="49">
        <v>1750</v>
      </c>
      <c r="CB225" s="49">
        <v>250</v>
      </c>
      <c r="CC225" s="49">
        <v>0</v>
      </c>
      <c r="CD225" s="49">
        <v>250</v>
      </c>
      <c r="CE225" s="49">
        <v>0</v>
      </c>
      <c r="CF225" s="49">
        <v>0</v>
      </c>
      <c r="CG225" s="49">
        <v>0</v>
      </c>
      <c r="CH225" s="50">
        <v>0</v>
      </c>
      <c r="CI225" s="49">
        <v>1500</v>
      </c>
      <c r="CJ225" s="50">
        <v>0</v>
      </c>
      <c r="CK225" s="49">
        <v>0</v>
      </c>
      <c r="CL225" s="49">
        <v>0</v>
      </c>
      <c r="CM225" s="49">
        <v>0</v>
      </c>
      <c r="CN225" s="49">
        <v>1750</v>
      </c>
      <c r="CO225" s="10" t="s">
        <v>2829</v>
      </c>
      <c r="CP225" s="51" t="s">
        <v>2830</v>
      </c>
    </row>
    <row r="226" spans="1:94" ht="70.349999999999994" customHeight="1" x14ac:dyDescent="0.25">
      <c r="A226" s="48" t="s">
        <v>2831</v>
      </c>
      <c r="B226" s="48" t="s">
        <v>2831</v>
      </c>
      <c r="C226" s="10" t="s">
        <v>113</v>
      </c>
      <c r="D226" s="10" t="s">
        <v>2299</v>
      </c>
      <c r="E226" s="10" t="s">
        <v>2699</v>
      </c>
      <c r="F226" s="10" t="s">
        <v>2700</v>
      </c>
      <c r="G226" s="10" t="s">
        <v>551</v>
      </c>
      <c r="H226" s="10" t="s">
        <v>552</v>
      </c>
      <c r="I226" s="10" t="s">
        <v>2701</v>
      </c>
      <c r="J226" s="10" t="s">
        <v>709</v>
      </c>
      <c r="K226" s="10" t="s">
        <v>2702</v>
      </c>
      <c r="L226" s="10" t="s">
        <v>2703</v>
      </c>
      <c r="M226" s="10" t="s">
        <v>954</v>
      </c>
      <c r="N226" s="10" t="s">
        <v>2832</v>
      </c>
      <c r="O226" s="10" t="s">
        <v>2703</v>
      </c>
      <c r="P226" s="10" t="s">
        <v>761</v>
      </c>
      <c r="Q226" s="10" t="s">
        <v>2832</v>
      </c>
      <c r="R226" s="10" t="s">
        <v>2833</v>
      </c>
      <c r="S226" s="10" t="s">
        <v>2834</v>
      </c>
      <c r="T226" s="10" t="s">
        <v>2835</v>
      </c>
      <c r="U226" s="10" t="s">
        <v>2836</v>
      </c>
      <c r="V226" s="10" t="s">
        <v>2837</v>
      </c>
      <c r="W226" s="10" t="s">
        <v>2838</v>
      </c>
      <c r="X226" s="10" t="s">
        <v>2839</v>
      </c>
      <c r="Y226" s="10" t="s">
        <v>125</v>
      </c>
      <c r="Z226" s="10" t="s">
        <v>126</v>
      </c>
      <c r="AA226" s="49">
        <v>20000000</v>
      </c>
      <c r="AB226" s="10" t="s">
        <v>127</v>
      </c>
      <c r="AC226" s="10" t="s">
        <v>2313</v>
      </c>
      <c r="AD226" s="49">
        <v>0</v>
      </c>
      <c r="AE226" s="49">
        <v>10000000</v>
      </c>
      <c r="AF226" s="49">
        <v>5000000</v>
      </c>
      <c r="AG226" s="49">
        <v>5000000</v>
      </c>
      <c r="AH226" s="10"/>
      <c r="AI226" s="10" t="s">
        <v>5958</v>
      </c>
      <c r="AJ226" s="10"/>
      <c r="AK226" s="10" t="s">
        <v>5959</v>
      </c>
      <c r="AL226" s="10" t="s">
        <v>5959</v>
      </c>
      <c r="AM226" s="10" t="s">
        <v>5205</v>
      </c>
      <c r="AN226" s="10"/>
      <c r="AO226" s="49">
        <v>100</v>
      </c>
      <c r="AP226" s="49">
        <v>0</v>
      </c>
      <c r="AQ226" s="49">
        <v>100</v>
      </c>
      <c r="AR226" s="49">
        <v>0</v>
      </c>
      <c r="AS226" s="49">
        <v>0</v>
      </c>
      <c r="AT226" s="49">
        <v>0</v>
      </c>
      <c r="AU226" s="49">
        <v>0</v>
      </c>
      <c r="AV226" s="49">
        <v>2000</v>
      </c>
      <c r="AW226" s="50">
        <v>0</v>
      </c>
      <c r="AX226" s="49">
        <v>0</v>
      </c>
      <c r="AY226" s="49">
        <v>0</v>
      </c>
      <c r="AZ226" s="49">
        <v>0</v>
      </c>
      <c r="BA226" s="49">
        <v>2100</v>
      </c>
      <c r="BB226" s="49">
        <v>100</v>
      </c>
      <c r="BC226" s="49">
        <v>0</v>
      </c>
      <c r="BD226" s="49">
        <v>100</v>
      </c>
      <c r="BE226" s="49">
        <v>0</v>
      </c>
      <c r="BF226" s="49">
        <v>0</v>
      </c>
      <c r="BG226" s="49">
        <v>0</v>
      </c>
      <c r="BH226" s="49">
        <v>0</v>
      </c>
      <c r="BI226" s="49">
        <v>1500</v>
      </c>
      <c r="BJ226" s="50">
        <v>0</v>
      </c>
      <c r="BK226" s="49">
        <v>0</v>
      </c>
      <c r="BL226" s="49">
        <v>0</v>
      </c>
      <c r="BM226" s="49">
        <v>0</v>
      </c>
      <c r="BN226" s="49">
        <v>1600</v>
      </c>
      <c r="BO226" s="49">
        <v>100</v>
      </c>
      <c r="BP226" s="49">
        <v>0</v>
      </c>
      <c r="BQ226" s="49">
        <v>100</v>
      </c>
      <c r="BR226" s="49">
        <v>0</v>
      </c>
      <c r="BS226" s="49">
        <v>0</v>
      </c>
      <c r="BT226" s="49">
        <v>0</v>
      </c>
      <c r="BU226" s="50">
        <v>0</v>
      </c>
      <c r="BV226" s="49">
        <v>1000</v>
      </c>
      <c r="BW226" s="50">
        <v>0</v>
      </c>
      <c r="BX226" s="49">
        <v>0</v>
      </c>
      <c r="BY226" s="49">
        <v>0</v>
      </c>
      <c r="BZ226" s="49">
        <v>0</v>
      </c>
      <c r="CA226" s="49">
        <v>1100</v>
      </c>
      <c r="CB226" s="49">
        <v>100</v>
      </c>
      <c r="CC226" s="49">
        <v>0</v>
      </c>
      <c r="CD226" s="49">
        <v>100</v>
      </c>
      <c r="CE226" s="49">
        <v>0</v>
      </c>
      <c r="CF226" s="49">
        <v>0</v>
      </c>
      <c r="CG226" s="49">
        <v>0</v>
      </c>
      <c r="CH226" s="50">
        <v>0</v>
      </c>
      <c r="CI226" s="49">
        <v>500</v>
      </c>
      <c r="CJ226" s="50">
        <v>0</v>
      </c>
      <c r="CK226" s="49">
        <v>0</v>
      </c>
      <c r="CL226" s="49">
        <v>0</v>
      </c>
      <c r="CM226" s="49">
        <v>0</v>
      </c>
      <c r="CN226" s="49">
        <v>600</v>
      </c>
      <c r="CO226" s="10"/>
      <c r="CP226" s="51" t="s">
        <v>2843</v>
      </c>
    </row>
    <row r="227" spans="1:94" ht="70.349999999999994" customHeight="1" x14ac:dyDescent="0.25">
      <c r="A227" s="48" t="s">
        <v>2844</v>
      </c>
      <c r="B227" s="48" t="s">
        <v>2844</v>
      </c>
      <c r="C227" s="10" t="s">
        <v>103</v>
      </c>
      <c r="D227" s="10" t="s">
        <v>2299</v>
      </c>
      <c r="E227" s="10" t="s">
        <v>2699</v>
      </c>
      <c r="F227" s="10" t="s">
        <v>2700</v>
      </c>
      <c r="G227" s="10" t="s">
        <v>551</v>
      </c>
      <c r="H227" s="10" t="s">
        <v>552</v>
      </c>
      <c r="I227" s="10" t="s">
        <v>2701</v>
      </c>
      <c r="J227" s="10" t="s">
        <v>709</v>
      </c>
      <c r="K227" s="10" t="s">
        <v>2702</v>
      </c>
      <c r="L227" s="10" t="s">
        <v>2703</v>
      </c>
      <c r="M227" s="10" t="s">
        <v>954</v>
      </c>
      <c r="N227" s="10" t="s">
        <v>2832</v>
      </c>
      <c r="O227" s="10" t="s">
        <v>2703</v>
      </c>
      <c r="P227" s="10" t="s">
        <v>761</v>
      </c>
      <c r="Q227" s="10" t="s">
        <v>2832</v>
      </c>
      <c r="R227" s="10" t="s">
        <v>2833</v>
      </c>
      <c r="S227" s="10" t="s">
        <v>2845</v>
      </c>
      <c r="T227" s="10" t="s">
        <v>2846</v>
      </c>
      <c r="U227" s="10" t="s">
        <v>2845</v>
      </c>
      <c r="V227" s="10" t="s">
        <v>2847</v>
      </c>
      <c r="W227" s="10" t="s">
        <v>2848</v>
      </c>
      <c r="X227" s="10" t="s">
        <v>2849</v>
      </c>
      <c r="Y227" s="10" t="s">
        <v>125</v>
      </c>
      <c r="Z227" s="10" t="s">
        <v>126</v>
      </c>
      <c r="AA227" s="49">
        <v>1</v>
      </c>
      <c r="AB227" s="10" t="s">
        <v>127</v>
      </c>
      <c r="AC227" s="10" t="s">
        <v>2313</v>
      </c>
      <c r="AD227" s="49">
        <v>0</v>
      </c>
      <c r="AE227" s="49">
        <v>0</v>
      </c>
      <c r="AF227" s="49">
        <v>0</v>
      </c>
      <c r="AG227" s="49">
        <v>1</v>
      </c>
      <c r="AH227" s="10"/>
      <c r="AI227" s="10"/>
      <c r="AJ227" s="10"/>
      <c r="AK227" s="10"/>
      <c r="AL227" s="10" t="s">
        <v>5960</v>
      </c>
      <c r="AM227" s="10" t="s">
        <v>5247</v>
      </c>
      <c r="AN227" s="10"/>
      <c r="AO227" s="49">
        <v>0</v>
      </c>
      <c r="AP227" s="49">
        <v>0</v>
      </c>
      <c r="AQ227" s="49">
        <v>0</v>
      </c>
      <c r="AR227" s="49">
        <v>0</v>
      </c>
      <c r="AS227" s="49">
        <v>0</v>
      </c>
      <c r="AT227" s="49">
        <v>0</v>
      </c>
      <c r="AU227" s="49">
        <v>0</v>
      </c>
      <c r="AV227" s="49">
        <v>3000</v>
      </c>
      <c r="AW227" s="50">
        <v>0</v>
      </c>
      <c r="AX227" s="49">
        <v>1000</v>
      </c>
      <c r="AY227" s="49">
        <v>0</v>
      </c>
      <c r="AZ227" s="49">
        <v>0</v>
      </c>
      <c r="BA227" s="49">
        <v>4000</v>
      </c>
      <c r="BB227" s="49">
        <v>0</v>
      </c>
      <c r="BC227" s="49">
        <v>0</v>
      </c>
      <c r="BD227" s="49">
        <v>0</v>
      </c>
      <c r="BE227" s="49">
        <v>0</v>
      </c>
      <c r="BF227" s="49">
        <v>0</v>
      </c>
      <c r="BG227" s="49">
        <v>0</v>
      </c>
      <c r="BH227" s="49">
        <v>0</v>
      </c>
      <c r="BI227" s="49">
        <v>0</v>
      </c>
      <c r="BJ227" s="50">
        <v>0</v>
      </c>
      <c r="BK227" s="49">
        <v>0</v>
      </c>
      <c r="BL227" s="49">
        <v>0</v>
      </c>
      <c r="BM227" s="49">
        <v>0</v>
      </c>
      <c r="BN227" s="49">
        <v>0</v>
      </c>
      <c r="BO227" s="49">
        <v>0</v>
      </c>
      <c r="BP227" s="49">
        <v>0</v>
      </c>
      <c r="BQ227" s="49">
        <v>0</v>
      </c>
      <c r="BR227" s="49">
        <v>0</v>
      </c>
      <c r="BS227" s="49">
        <v>0</v>
      </c>
      <c r="BT227" s="49">
        <v>0</v>
      </c>
      <c r="BU227" s="50">
        <v>0</v>
      </c>
      <c r="BV227" s="49">
        <v>0</v>
      </c>
      <c r="BW227" s="50">
        <v>0</v>
      </c>
      <c r="BX227" s="49">
        <v>0</v>
      </c>
      <c r="BY227" s="49">
        <v>0</v>
      </c>
      <c r="BZ227" s="49">
        <v>0</v>
      </c>
      <c r="CA227" s="49">
        <v>0</v>
      </c>
      <c r="CB227" s="49">
        <v>0</v>
      </c>
      <c r="CC227" s="49">
        <v>0</v>
      </c>
      <c r="CD227" s="49">
        <v>0</v>
      </c>
      <c r="CE227" s="49">
        <v>0</v>
      </c>
      <c r="CF227" s="49">
        <v>0</v>
      </c>
      <c r="CG227" s="49">
        <v>0</v>
      </c>
      <c r="CH227" s="50">
        <v>0</v>
      </c>
      <c r="CI227" s="49">
        <v>0</v>
      </c>
      <c r="CJ227" s="50">
        <v>0</v>
      </c>
      <c r="CK227" s="49">
        <v>0</v>
      </c>
      <c r="CL227" s="49">
        <v>0</v>
      </c>
      <c r="CM227" s="49">
        <v>0</v>
      </c>
      <c r="CN227" s="49">
        <v>0</v>
      </c>
      <c r="CO227" s="10"/>
      <c r="CP227" s="51" t="s">
        <v>2850</v>
      </c>
    </row>
    <row r="228" spans="1:94" ht="70.349999999999994" customHeight="1" x14ac:dyDescent="0.25">
      <c r="A228" s="48" t="s">
        <v>2851</v>
      </c>
      <c r="B228" s="48" t="s">
        <v>2851</v>
      </c>
      <c r="C228" s="10" t="s">
        <v>139</v>
      </c>
      <c r="D228" s="10" t="s">
        <v>2299</v>
      </c>
      <c r="E228" s="10" t="s">
        <v>2699</v>
      </c>
      <c r="F228" s="10" t="s">
        <v>2700</v>
      </c>
      <c r="G228" s="10" t="s">
        <v>551</v>
      </c>
      <c r="H228" s="10" t="s">
        <v>552</v>
      </c>
      <c r="I228" s="10" t="s">
        <v>2701</v>
      </c>
      <c r="J228" s="10" t="s">
        <v>709</v>
      </c>
      <c r="K228" s="10" t="s">
        <v>2702</v>
      </c>
      <c r="L228" s="10" t="s">
        <v>2703</v>
      </c>
      <c r="M228" s="10" t="s">
        <v>954</v>
      </c>
      <c r="N228" s="10" t="s">
        <v>2832</v>
      </c>
      <c r="O228" s="10" t="s">
        <v>2703</v>
      </c>
      <c r="P228" s="10" t="s">
        <v>761</v>
      </c>
      <c r="Q228" s="10" t="s">
        <v>2832</v>
      </c>
      <c r="R228" s="10" t="s">
        <v>2833</v>
      </c>
      <c r="S228" s="10" t="s">
        <v>2852</v>
      </c>
      <c r="T228" s="10" t="s">
        <v>2853</v>
      </c>
      <c r="U228" s="10" t="s">
        <v>2852</v>
      </c>
      <c r="V228" s="10" t="s">
        <v>2854</v>
      </c>
      <c r="W228" s="10" t="s">
        <v>2848</v>
      </c>
      <c r="X228" s="10" t="s">
        <v>2849</v>
      </c>
      <c r="Y228" s="10" t="s">
        <v>125</v>
      </c>
      <c r="Z228" s="10" t="s">
        <v>126</v>
      </c>
      <c r="AA228" s="49">
        <v>2</v>
      </c>
      <c r="AB228" s="10" t="s">
        <v>127</v>
      </c>
      <c r="AC228" s="10" t="s">
        <v>2313</v>
      </c>
      <c r="AD228" s="49">
        <v>0</v>
      </c>
      <c r="AE228" s="49">
        <v>0</v>
      </c>
      <c r="AF228" s="49">
        <v>1</v>
      </c>
      <c r="AG228" s="49">
        <v>1</v>
      </c>
      <c r="AH228" s="10"/>
      <c r="AI228" s="10" t="s">
        <v>5961</v>
      </c>
      <c r="AJ228" s="10"/>
      <c r="AK228" s="10" t="s">
        <v>5962</v>
      </c>
      <c r="AL228" s="10" t="s">
        <v>5960</v>
      </c>
      <c r="AM228" s="10" t="s">
        <v>5247</v>
      </c>
      <c r="AN228" s="10"/>
      <c r="AO228" s="49">
        <v>0</v>
      </c>
      <c r="AP228" s="49">
        <v>0</v>
      </c>
      <c r="AQ228" s="49">
        <v>0</v>
      </c>
      <c r="AR228" s="49">
        <v>0</v>
      </c>
      <c r="AS228" s="49">
        <v>0</v>
      </c>
      <c r="AT228" s="49">
        <v>0</v>
      </c>
      <c r="AU228" s="49">
        <v>0</v>
      </c>
      <c r="AV228" s="49">
        <v>10000</v>
      </c>
      <c r="AW228" s="50">
        <v>0</v>
      </c>
      <c r="AX228" s="49">
        <v>3000</v>
      </c>
      <c r="AY228" s="49">
        <v>0</v>
      </c>
      <c r="AZ228" s="49">
        <v>0</v>
      </c>
      <c r="BA228" s="49">
        <v>13000</v>
      </c>
      <c r="BB228" s="49">
        <v>0</v>
      </c>
      <c r="BC228" s="49">
        <v>0</v>
      </c>
      <c r="BD228" s="49">
        <v>0</v>
      </c>
      <c r="BE228" s="49">
        <v>0</v>
      </c>
      <c r="BF228" s="49">
        <v>0</v>
      </c>
      <c r="BG228" s="49">
        <v>0</v>
      </c>
      <c r="BH228" s="49">
        <v>0</v>
      </c>
      <c r="BI228" s="49">
        <v>0</v>
      </c>
      <c r="BJ228" s="50">
        <v>0</v>
      </c>
      <c r="BK228" s="49">
        <v>0</v>
      </c>
      <c r="BL228" s="49">
        <v>0</v>
      </c>
      <c r="BM228" s="49">
        <v>0</v>
      </c>
      <c r="BN228" s="49">
        <v>0</v>
      </c>
      <c r="BO228" s="49">
        <v>0</v>
      </c>
      <c r="BP228" s="49">
        <v>0</v>
      </c>
      <c r="BQ228" s="49">
        <v>0</v>
      </c>
      <c r="BR228" s="49">
        <v>0</v>
      </c>
      <c r="BS228" s="49">
        <v>0</v>
      </c>
      <c r="BT228" s="49">
        <v>0</v>
      </c>
      <c r="BU228" s="50">
        <v>0</v>
      </c>
      <c r="BV228" s="49">
        <v>0</v>
      </c>
      <c r="BW228" s="50">
        <v>0</v>
      </c>
      <c r="BX228" s="49">
        <v>0</v>
      </c>
      <c r="BY228" s="49">
        <v>0</v>
      </c>
      <c r="BZ228" s="49">
        <v>0</v>
      </c>
      <c r="CA228" s="49">
        <v>0</v>
      </c>
      <c r="CB228" s="49">
        <v>0</v>
      </c>
      <c r="CC228" s="49">
        <v>0</v>
      </c>
      <c r="CD228" s="49">
        <v>0</v>
      </c>
      <c r="CE228" s="49">
        <v>0</v>
      </c>
      <c r="CF228" s="49">
        <v>0</v>
      </c>
      <c r="CG228" s="49">
        <v>0</v>
      </c>
      <c r="CH228" s="50">
        <v>0</v>
      </c>
      <c r="CI228" s="49">
        <v>0</v>
      </c>
      <c r="CJ228" s="50">
        <v>0</v>
      </c>
      <c r="CK228" s="49">
        <v>0</v>
      </c>
      <c r="CL228" s="49">
        <v>0</v>
      </c>
      <c r="CM228" s="49">
        <v>0</v>
      </c>
      <c r="CN228" s="49">
        <v>0</v>
      </c>
      <c r="CO228" s="10"/>
      <c r="CP228" s="51" t="s">
        <v>2856</v>
      </c>
    </row>
    <row r="229" spans="1:94" ht="70.349999999999994" customHeight="1" x14ac:dyDescent="0.25">
      <c r="A229" s="48" t="s">
        <v>2857</v>
      </c>
      <c r="B229" s="48" t="s">
        <v>2857</v>
      </c>
      <c r="C229" s="10" t="s">
        <v>179</v>
      </c>
      <c r="D229" s="10" t="s">
        <v>2299</v>
      </c>
      <c r="E229" s="10" t="s">
        <v>2699</v>
      </c>
      <c r="F229" s="10" t="s">
        <v>2700</v>
      </c>
      <c r="G229" s="10" t="s">
        <v>551</v>
      </c>
      <c r="H229" s="10" t="s">
        <v>552</v>
      </c>
      <c r="I229" s="10" t="s">
        <v>2701</v>
      </c>
      <c r="J229" s="10" t="s">
        <v>709</v>
      </c>
      <c r="K229" s="10" t="s">
        <v>2702</v>
      </c>
      <c r="L229" s="10" t="s">
        <v>2703</v>
      </c>
      <c r="M229" s="10" t="s">
        <v>954</v>
      </c>
      <c r="N229" s="10" t="s">
        <v>2832</v>
      </c>
      <c r="O229" s="10" t="s">
        <v>2703</v>
      </c>
      <c r="P229" s="10" t="s">
        <v>761</v>
      </c>
      <c r="Q229" s="10" t="s">
        <v>2832</v>
      </c>
      <c r="R229" s="10" t="s">
        <v>2833</v>
      </c>
      <c r="S229" s="10" t="s">
        <v>2858</v>
      </c>
      <c r="T229" s="10" t="s">
        <v>2859</v>
      </c>
      <c r="U229" s="10" t="s">
        <v>2858</v>
      </c>
      <c r="V229" s="10" t="s">
        <v>2860</v>
      </c>
      <c r="W229" s="10" t="s">
        <v>2861</v>
      </c>
      <c r="X229" s="10" t="s">
        <v>2862</v>
      </c>
      <c r="Y229" s="10" t="s">
        <v>125</v>
      </c>
      <c r="Z229" s="10" t="s">
        <v>126</v>
      </c>
      <c r="AA229" s="49">
        <v>520</v>
      </c>
      <c r="AB229" s="10" t="s">
        <v>127</v>
      </c>
      <c r="AC229" s="10" t="s">
        <v>2313</v>
      </c>
      <c r="AD229" s="49">
        <v>0</v>
      </c>
      <c r="AE229" s="49">
        <v>180</v>
      </c>
      <c r="AF229" s="49">
        <v>170</v>
      </c>
      <c r="AG229" s="49">
        <v>170</v>
      </c>
      <c r="AH229" s="10"/>
      <c r="AI229" s="10" t="s">
        <v>5963</v>
      </c>
      <c r="AJ229" s="10" t="s">
        <v>5964</v>
      </c>
      <c r="AK229" s="10" t="s">
        <v>5965</v>
      </c>
      <c r="AL229" s="10" t="s">
        <v>5965</v>
      </c>
      <c r="AM229" s="10" t="s">
        <v>5247</v>
      </c>
      <c r="AN229" s="10"/>
      <c r="AO229" s="49">
        <v>0</v>
      </c>
      <c r="AP229" s="49">
        <v>0</v>
      </c>
      <c r="AQ229" s="49">
        <v>0</v>
      </c>
      <c r="AR229" s="49">
        <v>0</v>
      </c>
      <c r="AS229" s="49">
        <v>0</v>
      </c>
      <c r="AT229" s="49">
        <v>0</v>
      </c>
      <c r="AU229" s="49">
        <v>0</v>
      </c>
      <c r="AV229" s="49">
        <v>2000</v>
      </c>
      <c r="AW229" s="50">
        <v>0</v>
      </c>
      <c r="AX229" s="49">
        <v>1400</v>
      </c>
      <c r="AY229" s="49">
        <v>0</v>
      </c>
      <c r="AZ229" s="49">
        <v>0</v>
      </c>
      <c r="BA229" s="49">
        <v>3400</v>
      </c>
      <c r="BB229" s="49">
        <v>0</v>
      </c>
      <c r="BC229" s="49">
        <v>0</v>
      </c>
      <c r="BD229" s="49">
        <v>0</v>
      </c>
      <c r="BE229" s="49">
        <v>0</v>
      </c>
      <c r="BF229" s="49">
        <v>0</v>
      </c>
      <c r="BG229" s="49">
        <v>0</v>
      </c>
      <c r="BH229" s="49">
        <v>0</v>
      </c>
      <c r="BI229" s="49">
        <v>1000</v>
      </c>
      <c r="BJ229" s="50">
        <v>0</v>
      </c>
      <c r="BK229" s="49">
        <v>1200</v>
      </c>
      <c r="BL229" s="49">
        <v>0</v>
      </c>
      <c r="BM229" s="49">
        <v>0</v>
      </c>
      <c r="BN229" s="49">
        <v>2200</v>
      </c>
      <c r="BO229" s="49">
        <v>0</v>
      </c>
      <c r="BP229" s="49">
        <v>0</v>
      </c>
      <c r="BQ229" s="49">
        <v>0</v>
      </c>
      <c r="BR229" s="49">
        <v>0</v>
      </c>
      <c r="BS229" s="49">
        <v>0</v>
      </c>
      <c r="BT229" s="49">
        <v>0</v>
      </c>
      <c r="BU229" s="50">
        <v>0</v>
      </c>
      <c r="BV229" s="49">
        <v>500</v>
      </c>
      <c r="BW229" s="50">
        <v>0</v>
      </c>
      <c r="BX229" s="49">
        <v>1200</v>
      </c>
      <c r="BY229" s="49">
        <v>0</v>
      </c>
      <c r="BZ229" s="49">
        <v>0</v>
      </c>
      <c r="CA229" s="49">
        <v>1700</v>
      </c>
      <c r="CB229" s="49">
        <v>0</v>
      </c>
      <c r="CC229" s="49">
        <v>0</v>
      </c>
      <c r="CD229" s="49">
        <v>0</v>
      </c>
      <c r="CE229" s="49">
        <v>0</v>
      </c>
      <c r="CF229" s="49">
        <v>0</v>
      </c>
      <c r="CG229" s="49">
        <v>0</v>
      </c>
      <c r="CH229" s="50">
        <v>0</v>
      </c>
      <c r="CI229" s="49">
        <v>0</v>
      </c>
      <c r="CJ229" s="50">
        <v>0</v>
      </c>
      <c r="CK229" s="49">
        <v>1200</v>
      </c>
      <c r="CL229" s="49">
        <v>0</v>
      </c>
      <c r="CM229" s="49">
        <v>0</v>
      </c>
      <c r="CN229" s="49">
        <v>1200</v>
      </c>
      <c r="CO229" s="10"/>
      <c r="CP229" s="51" t="s">
        <v>2866</v>
      </c>
    </row>
    <row r="230" spans="1:94" ht="70.349999999999994" customHeight="1" x14ac:dyDescent="0.25">
      <c r="A230" s="48" t="s">
        <v>2867</v>
      </c>
      <c r="B230" s="48" t="s">
        <v>2867</v>
      </c>
      <c r="C230" s="10" t="s">
        <v>254</v>
      </c>
      <c r="D230" s="10" t="s">
        <v>2299</v>
      </c>
      <c r="E230" s="10" t="s">
        <v>2699</v>
      </c>
      <c r="F230" s="10" t="s">
        <v>2700</v>
      </c>
      <c r="G230" s="10" t="s">
        <v>551</v>
      </c>
      <c r="H230" s="10" t="s">
        <v>552</v>
      </c>
      <c r="I230" s="10" t="s">
        <v>2701</v>
      </c>
      <c r="J230" s="10" t="s">
        <v>709</v>
      </c>
      <c r="K230" s="10" t="s">
        <v>2702</v>
      </c>
      <c r="L230" s="10" t="s">
        <v>2703</v>
      </c>
      <c r="M230" s="10" t="s">
        <v>954</v>
      </c>
      <c r="N230" s="10" t="s">
        <v>2832</v>
      </c>
      <c r="O230" s="10" t="s">
        <v>2703</v>
      </c>
      <c r="P230" s="10" t="s">
        <v>761</v>
      </c>
      <c r="Q230" s="10" t="s">
        <v>2832</v>
      </c>
      <c r="R230" s="10" t="s">
        <v>2833</v>
      </c>
      <c r="S230" s="10" t="s">
        <v>785</v>
      </c>
      <c r="T230" s="10" t="s">
        <v>2868</v>
      </c>
      <c r="U230" s="10" t="s">
        <v>1289</v>
      </c>
      <c r="V230" s="10" t="s">
        <v>2869</v>
      </c>
      <c r="W230" s="10" t="s">
        <v>2870</v>
      </c>
      <c r="X230" s="10" t="s">
        <v>852</v>
      </c>
      <c r="Y230" s="10" t="s">
        <v>125</v>
      </c>
      <c r="Z230" s="10" t="s">
        <v>126</v>
      </c>
      <c r="AA230" s="49">
        <v>2</v>
      </c>
      <c r="AB230" s="10" t="s">
        <v>127</v>
      </c>
      <c r="AC230" s="10" t="s">
        <v>2313</v>
      </c>
      <c r="AD230" s="49">
        <v>0</v>
      </c>
      <c r="AE230" s="49">
        <v>0</v>
      </c>
      <c r="AF230" s="49">
        <v>1</v>
      </c>
      <c r="AG230" s="49">
        <v>1</v>
      </c>
      <c r="AH230" s="10"/>
      <c r="AI230" s="10" t="s">
        <v>5966</v>
      </c>
      <c r="AJ230" s="10"/>
      <c r="AK230" s="10" t="s">
        <v>5967</v>
      </c>
      <c r="AL230" s="10" t="s">
        <v>5968</v>
      </c>
      <c r="AM230" s="10" t="s">
        <v>5426</v>
      </c>
      <c r="AN230" s="10"/>
      <c r="AO230" s="49">
        <v>0</v>
      </c>
      <c r="AP230" s="49">
        <v>0</v>
      </c>
      <c r="AQ230" s="49">
        <v>0</v>
      </c>
      <c r="AR230" s="49">
        <v>0</v>
      </c>
      <c r="AS230" s="49">
        <v>0</v>
      </c>
      <c r="AT230" s="49">
        <v>0</v>
      </c>
      <c r="AU230" s="49">
        <v>0</v>
      </c>
      <c r="AV230" s="49">
        <v>0</v>
      </c>
      <c r="AW230" s="50">
        <v>0</v>
      </c>
      <c r="AX230" s="49">
        <v>1500</v>
      </c>
      <c r="AY230" s="49">
        <v>0</v>
      </c>
      <c r="AZ230" s="49">
        <v>0</v>
      </c>
      <c r="BA230" s="49">
        <v>1500</v>
      </c>
      <c r="BB230" s="49">
        <v>0</v>
      </c>
      <c r="BC230" s="49">
        <v>0</v>
      </c>
      <c r="BD230" s="49">
        <v>0</v>
      </c>
      <c r="BE230" s="49">
        <v>0</v>
      </c>
      <c r="BF230" s="49">
        <v>0</v>
      </c>
      <c r="BG230" s="49">
        <v>0</v>
      </c>
      <c r="BH230" s="49">
        <v>0</v>
      </c>
      <c r="BI230" s="49">
        <v>0</v>
      </c>
      <c r="BJ230" s="50">
        <v>0</v>
      </c>
      <c r="BK230" s="49">
        <v>0</v>
      </c>
      <c r="BL230" s="49">
        <v>0</v>
      </c>
      <c r="BM230" s="49">
        <v>0</v>
      </c>
      <c r="BN230" s="49">
        <v>0</v>
      </c>
      <c r="BO230" s="49">
        <v>0</v>
      </c>
      <c r="BP230" s="49">
        <v>0</v>
      </c>
      <c r="BQ230" s="49">
        <v>0</v>
      </c>
      <c r="BR230" s="49">
        <v>0</v>
      </c>
      <c r="BS230" s="49">
        <v>0</v>
      </c>
      <c r="BT230" s="49">
        <v>0</v>
      </c>
      <c r="BU230" s="50">
        <v>0</v>
      </c>
      <c r="BV230" s="49">
        <v>0</v>
      </c>
      <c r="BW230" s="50">
        <v>0</v>
      </c>
      <c r="BX230" s="49">
        <v>0</v>
      </c>
      <c r="BY230" s="49">
        <v>0</v>
      </c>
      <c r="BZ230" s="49">
        <v>0</v>
      </c>
      <c r="CA230" s="49">
        <v>0</v>
      </c>
      <c r="CB230" s="49">
        <v>0</v>
      </c>
      <c r="CC230" s="49">
        <v>0</v>
      </c>
      <c r="CD230" s="49">
        <v>0</v>
      </c>
      <c r="CE230" s="49">
        <v>0</v>
      </c>
      <c r="CF230" s="49">
        <v>0</v>
      </c>
      <c r="CG230" s="49">
        <v>0</v>
      </c>
      <c r="CH230" s="50">
        <v>0</v>
      </c>
      <c r="CI230" s="49">
        <v>0</v>
      </c>
      <c r="CJ230" s="50">
        <v>0</v>
      </c>
      <c r="CK230" s="49">
        <v>0</v>
      </c>
      <c r="CL230" s="49">
        <v>0</v>
      </c>
      <c r="CM230" s="49">
        <v>0</v>
      </c>
      <c r="CN230" s="49">
        <v>0</v>
      </c>
      <c r="CO230" s="10"/>
      <c r="CP230" s="51" t="s">
        <v>2875</v>
      </c>
    </row>
    <row r="231" spans="1:94" ht="70.349999999999994" customHeight="1" x14ac:dyDescent="0.25">
      <c r="A231" s="48" t="s">
        <v>2876</v>
      </c>
      <c r="B231" s="48" t="s">
        <v>2876</v>
      </c>
      <c r="C231" s="10" t="s">
        <v>374</v>
      </c>
      <c r="D231" s="10" t="s">
        <v>2299</v>
      </c>
      <c r="E231" s="10" t="s">
        <v>2699</v>
      </c>
      <c r="F231" s="10" t="s">
        <v>2700</v>
      </c>
      <c r="G231" s="10" t="s">
        <v>551</v>
      </c>
      <c r="H231" s="10" t="s">
        <v>552</v>
      </c>
      <c r="I231" s="10" t="s">
        <v>2701</v>
      </c>
      <c r="J231" s="10" t="s">
        <v>709</v>
      </c>
      <c r="K231" s="10" t="s">
        <v>2702</v>
      </c>
      <c r="L231" s="10" t="s">
        <v>2703</v>
      </c>
      <c r="M231" s="10" t="s">
        <v>954</v>
      </c>
      <c r="N231" s="10" t="s">
        <v>2832</v>
      </c>
      <c r="O231" s="10" t="s">
        <v>2703</v>
      </c>
      <c r="P231" s="10" t="s">
        <v>761</v>
      </c>
      <c r="Q231" s="10" t="s">
        <v>2832</v>
      </c>
      <c r="R231" s="10" t="s">
        <v>2833</v>
      </c>
      <c r="S231" s="10" t="s">
        <v>2877</v>
      </c>
      <c r="T231" s="10" t="s">
        <v>2878</v>
      </c>
      <c r="U231" s="10" t="s">
        <v>2877</v>
      </c>
      <c r="V231" s="10" t="s">
        <v>2879</v>
      </c>
      <c r="W231" s="10" t="s">
        <v>2880</v>
      </c>
      <c r="X231" s="10" t="s">
        <v>2881</v>
      </c>
      <c r="Y231" s="10" t="s">
        <v>125</v>
      </c>
      <c r="Z231" s="10" t="s">
        <v>126</v>
      </c>
      <c r="AA231" s="49">
        <v>20</v>
      </c>
      <c r="AB231" s="10" t="s">
        <v>127</v>
      </c>
      <c r="AC231" s="10" t="s">
        <v>2313</v>
      </c>
      <c r="AD231" s="49">
        <v>0</v>
      </c>
      <c r="AE231" s="49">
        <v>0</v>
      </c>
      <c r="AF231" s="49">
        <v>9</v>
      </c>
      <c r="AG231" s="49">
        <v>11</v>
      </c>
      <c r="AH231" s="10"/>
      <c r="AI231" s="10"/>
      <c r="AJ231" s="10"/>
      <c r="AK231" s="10" t="s">
        <v>5969</v>
      </c>
      <c r="AL231" s="10" t="s">
        <v>5970</v>
      </c>
      <c r="AM231" s="10" t="s">
        <v>5247</v>
      </c>
      <c r="AN231" s="10"/>
      <c r="AO231" s="49">
        <v>0</v>
      </c>
      <c r="AP231" s="49">
        <v>0</v>
      </c>
      <c r="AQ231" s="49">
        <v>0</v>
      </c>
      <c r="AR231" s="49">
        <v>0</v>
      </c>
      <c r="AS231" s="49">
        <v>0</v>
      </c>
      <c r="AT231" s="49">
        <v>0</v>
      </c>
      <c r="AU231" s="49">
        <v>0</v>
      </c>
      <c r="AV231" s="49">
        <v>1500</v>
      </c>
      <c r="AW231" s="50">
        <v>0</v>
      </c>
      <c r="AX231" s="49">
        <v>1000</v>
      </c>
      <c r="AY231" s="49">
        <v>0</v>
      </c>
      <c r="AZ231" s="49">
        <v>0</v>
      </c>
      <c r="BA231" s="49">
        <v>2500</v>
      </c>
      <c r="BB231" s="49">
        <v>0</v>
      </c>
      <c r="BC231" s="49">
        <v>0</v>
      </c>
      <c r="BD231" s="49">
        <v>0</v>
      </c>
      <c r="BE231" s="49">
        <v>0</v>
      </c>
      <c r="BF231" s="49">
        <v>0</v>
      </c>
      <c r="BG231" s="49">
        <v>0</v>
      </c>
      <c r="BH231" s="49">
        <v>0</v>
      </c>
      <c r="BI231" s="49">
        <v>1000</v>
      </c>
      <c r="BJ231" s="50">
        <v>0</v>
      </c>
      <c r="BK231" s="49">
        <v>1000</v>
      </c>
      <c r="BL231" s="49">
        <v>0</v>
      </c>
      <c r="BM231" s="49">
        <v>0</v>
      </c>
      <c r="BN231" s="49">
        <v>2000</v>
      </c>
      <c r="BO231" s="49">
        <v>0</v>
      </c>
      <c r="BP231" s="49">
        <v>0</v>
      </c>
      <c r="BQ231" s="49">
        <v>0</v>
      </c>
      <c r="BR231" s="49">
        <v>0</v>
      </c>
      <c r="BS231" s="49">
        <v>0</v>
      </c>
      <c r="BT231" s="49">
        <v>0</v>
      </c>
      <c r="BU231" s="50">
        <v>0</v>
      </c>
      <c r="BV231" s="49">
        <v>1000</v>
      </c>
      <c r="BW231" s="50">
        <v>0</v>
      </c>
      <c r="BX231" s="49">
        <v>500</v>
      </c>
      <c r="BY231" s="49">
        <v>0</v>
      </c>
      <c r="BZ231" s="49">
        <v>0</v>
      </c>
      <c r="CA231" s="49">
        <v>1500</v>
      </c>
      <c r="CB231" s="49">
        <v>0</v>
      </c>
      <c r="CC231" s="49">
        <v>0</v>
      </c>
      <c r="CD231" s="49">
        <v>0</v>
      </c>
      <c r="CE231" s="49">
        <v>0</v>
      </c>
      <c r="CF231" s="49">
        <v>0</v>
      </c>
      <c r="CG231" s="49">
        <v>0</v>
      </c>
      <c r="CH231" s="50">
        <v>0</v>
      </c>
      <c r="CI231" s="49">
        <v>300</v>
      </c>
      <c r="CJ231" s="50">
        <v>0</v>
      </c>
      <c r="CK231" s="49">
        <v>0</v>
      </c>
      <c r="CL231" s="49">
        <v>0</v>
      </c>
      <c r="CM231" s="49">
        <v>0</v>
      </c>
      <c r="CN231" s="49">
        <v>300</v>
      </c>
      <c r="CO231" s="10"/>
      <c r="CP231" s="51" t="s">
        <v>5971</v>
      </c>
    </row>
    <row r="232" spans="1:94" ht="70.349999999999994" customHeight="1" x14ac:dyDescent="0.25">
      <c r="A232" s="48" t="s">
        <v>2884</v>
      </c>
      <c r="B232" s="48" t="s">
        <v>2884</v>
      </c>
      <c r="C232" s="10" t="s">
        <v>444</v>
      </c>
      <c r="D232" s="10" t="s">
        <v>2299</v>
      </c>
      <c r="E232" s="10" t="s">
        <v>2699</v>
      </c>
      <c r="F232" s="10" t="s">
        <v>2700</v>
      </c>
      <c r="G232" s="10" t="s">
        <v>551</v>
      </c>
      <c r="H232" s="10" t="s">
        <v>552</v>
      </c>
      <c r="I232" s="10" t="s">
        <v>2701</v>
      </c>
      <c r="J232" s="10" t="s">
        <v>709</v>
      </c>
      <c r="K232" s="10" t="s">
        <v>2702</v>
      </c>
      <c r="L232" s="10" t="s">
        <v>2703</v>
      </c>
      <c r="M232" s="10" t="s">
        <v>954</v>
      </c>
      <c r="N232" s="10" t="s">
        <v>2832</v>
      </c>
      <c r="O232" s="10" t="s">
        <v>2703</v>
      </c>
      <c r="P232" s="10" t="s">
        <v>761</v>
      </c>
      <c r="Q232" s="10" t="s">
        <v>2832</v>
      </c>
      <c r="R232" s="10" t="s">
        <v>2833</v>
      </c>
      <c r="S232" s="10" t="s">
        <v>2885</v>
      </c>
      <c r="T232" s="10" t="s">
        <v>2886</v>
      </c>
      <c r="U232" s="10" t="s">
        <v>2885</v>
      </c>
      <c r="V232" s="10" t="s">
        <v>2887</v>
      </c>
      <c r="W232" s="10" t="s">
        <v>2888</v>
      </c>
      <c r="X232" s="10" t="s">
        <v>2889</v>
      </c>
      <c r="Y232" s="10" t="s">
        <v>125</v>
      </c>
      <c r="Z232" s="10" t="s">
        <v>126</v>
      </c>
      <c r="AA232" s="49">
        <v>1</v>
      </c>
      <c r="AB232" s="10" t="s">
        <v>127</v>
      </c>
      <c r="AC232" s="10" t="s">
        <v>2313</v>
      </c>
      <c r="AD232" s="49">
        <v>0</v>
      </c>
      <c r="AE232" s="49">
        <v>0</v>
      </c>
      <c r="AF232" s="49">
        <v>1</v>
      </c>
      <c r="AG232" s="49">
        <v>0</v>
      </c>
      <c r="AH232" s="10"/>
      <c r="AI232" s="10"/>
      <c r="AJ232" s="10"/>
      <c r="AK232" s="10" t="s">
        <v>5972</v>
      </c>
      <c r="AL232" s="10"/>
      <c r="AM232" s="10" t="s">
        <v>5205</v>
      </c>
      <c r="AN232" s="10"/>
      <c r="AO232" s="49">
        <v>180</v>
      </c>
      <c r="AP232" s="49">
        <v>0</v>
      </c>
      <c r="AQ232" s="49">
        <v>180</v>
      </c>
      <c r="AR232" s="49">
        <v>0</v>
      </c>
      <c r="AS232" s="49">
        <v>0</v>
      </c>
      <c r="AT232" s="49">
        <v>0</v>
      </c>
      <c r="AU232" s="49">
        <v>0</v>
      </c>
      <c r="AV232" s="49">
        <v>25000</v>
      </c>
      <c r="AW232" s="50">
        <v>0</v>
      </c>
      <c r="AX232" s="49">
        <v>0</v>
      </c>
      <c r="AY232" s="49">
        <v>0</v>
      </c>
      <c r="AZ232" s="49">
        <v>0</v>
      </c>
      <c r="BA232" s="49">
        <v>25180</v>
      </c>
      <c r="BB232" s="49">
        <v>0</v>
      </c>
      <c r="BC232" s="49">
        <v>0</v>
      </c>
      <c r="BD232" s="49">
        <v>0</v>
      </c>
      <c r="BE232" s="49">
        <v>0</v>
      </c>
      <c r="BF232" s="49">
        <v>0</v>
      </c>
      <c r="BG232" s="49">
        <v>0</v>
      </c>
      <c r="BH232" s="49">
        <v>0</v>
      </c>
      <c r="BI232" s="49">
        <v>0</v>
      </c>
      <c r="BJ232" s="50">
        <v>0</v>
      </c>
      <c r="BK232" s="49">
        <v>0</v>
      </c>
      <c r="BL232" s="49">
        <v>0</v>
      </c>
      <c r="BM232" s="49">
        <v>0</v>
      </c>
      <c r="BN232" s="49">
        <v>0</v>
      </c>
      <c r="BO232" s="49">
        <v>0</v>
      </c>
      <c r="BP232" s="49">
        <v>0</v>
      </c>
      <c r="BQ232" s="49">
        <v>0</v>
      </c>
      <c r="BR232" s="49">
        <v>0</v>
      </c>
      <c r="BS232" s="49">
        <v>0</v>
      </c>
      <c r="BT232" s="49">
        <v>0</v>
      </c>
      <c r="BU232" s="50">
        <v>0</v>
      </c>
      <c r="BV232" s="49">
        <v>0</v>
      </c>
      <c r="BW232" s="50">
        <v>0</v>
      </c>
      <c r="BX232" s="49">
        <v>0</v>
      </c>
      <c r="BY232" s="49">
        <v>0</v>
      </c>
      <c r="BZ232" s="49">
        <v>0</v>
      </c>
      <c r="CA232" s="49">
        <v>0</v>
      </c>
      <c r="CB232" s="49">
        <v>0</v>
      </c>
      <c r="CC232" s="49">
        <v>0</v>
      </c>
      <c r="CD232" s="49">
        <v>0</v>
      </c>
      <c r="CE232" s="49">
        <v>0</v>
      </c>
      <c r="CF232" s="49">
        <v>0</v>
      </c>
      <c r="CG232" s="49">
        <v>0</v>
      </c>
      <c r="CH232" s="50">
        <v>0</v>
      </c>
      <c r="CI232" s="49">
        <v>0</v>
      </c>
      <c r="CJ232" s="50">
        <v>0</v>
      </c>
      <c r="CK232" s="49">
        <v>0</v>
      </c>
      <c r="CL232" s="49">
        <v>0</v>
      </c>
      <c r="CM232" s="49">
        <v>0</v>
      </c>
      <c r="CN232" s="49">
        <v>0</v>
      </c>
      <c r="CO232" s="10"/>
      <c r="CP232" s="51" t="s">
        <v>2891</v>
      </c>
    </row>
    <row r="233" spans="1:94" ht="70.349999999999994" customHeight="1" x14ac:dyDescent="0.25">
      <c r="A233" s="48" t="s">
        <v>2892</v>
      </c>
      <c r="B233" s="48" t="s">
        <v>2892</v>
      </c>
      <c r="C233" s="10" t="s">
        <v>463</v>
      </c>
      <c r="D233" s="10" t="s">
        <v>2299</v>
      </c>
      <c r="E233" s="10" t="s">
        <v>2699</v>
      </c>
      <c r="F233" s="10" t="s">
        <v>2700</v>
      </c>
      <c r="G233" s="10" t="s">
        <v>551</v>
      </c>
      <c r="H233" s="10" t="s">
        <v>552</v>
      </c>
      <c r="I233" s="10" t="s">
        <v>2701</v>
      </c>
      <c r="J233" s="10" t="s">
        <v>709</v>
      </c>
      <c r="K233" s="10" t="s">
        <v>2702</v>
      </c>
      <c r="L233" s="10" t="s">
        <v>2703</v>
      </c>
      <c r="M233" s="10" t="s">
        <v>954</v>
      </c>
      <c r="N233" s="10" t="s">
        <v>2832</v>
      </c>
      <c r="O233" s="10" t="s">
        <v>2703</v>
      </c>
      <c r="P233" s="10" t="s">
        <v>761</v>
      </c>
      <c r="Q233" s="10" t="s">
        <v>2832</v>
      </c>
      <c r="R233" s="10" t="s">
        <v>2833</v>
      </c>
      <c r="S233" s="10" t="s">
        <v>2893</v>
      </c>
      <c r="T233" s="10" t="s">
        <v>2894</v>
      </c>
      <c r="U233" s="10" t="s">
        <v>2893</v>
      </c>
      <c r="V233" s="10" t="s">
        <v>2895</v>
      </c>
      <c r="W233" s="10" t="s">
        <v>2896</v>
      </c>
      <c r="X233" s="10" t="s">
        <v>2897</v>
      </c>
      <c r="Y233" s="10" t="s">
        <v>125</v>
      </c>
      <c r="Z233" s="10" t="s">
        <v>126</v>
      </c>
      <c r="AA233" s="49">
        <v>4</v>
      </c>
      <c r="AB233" s="10" t="s">
        <v>127</v>
      </c>
      <c r="AC233" s="10" t="s">
        <v>2313</v>
      </c>
      <c r="AD233" s="49">
        <v>0</v>
      </c>
      <c r="AE233" s="49">
        <v>0</v>
      </c>
      <c r="AF233" s="49">
        <v>2</v>
      </c>
      <c r="AG233" s="49">
        <v>2</v>
      </c>
      <c r="AH233" s="10"/>
      <c r="AI233" s="10"/>
      <c r="AJ233" s="10"/>
      <c r="AK233" s="10" t="s">
        <v>5973</v>
      </c>
      <c r="AL233" s="10" t="s">
        <v>5974</v>
      </c>
      <c r="AM233" s="10" t="s">
        <v>5247</v>
      </c>
      <c r="AN233" s="10"/>
      <c r="AO233" s="49">
        <v>0</v>
      </c>
      <c r="AP233" s="49">
        <v>0</v>
      </c>
      <c r="AQ233" s="49">
        <v>0</v>
      </c>
      <c r="AR233" s="49">
        <v>0</v>
      </c>
      <c r="AS233" s="49">
        <v>0</v>
      </c>
      <c r="AT233" s="49">
        <v>0</v>
      </c>
      <c r="AU233" s="49">
        <v>300</v>
      </c>
      <c r="AV233" s="49">
        <v>5000</v>
      </c>
      <c r="AW233" s="50">
        <v>0</v>
      </c>
      <c r="AX233" s="49">
        <v>1000</v>
      </c>
      <c r="AY233" s="49">
        <v>0</v>
      </c>
      <c r="AZ233" s="49">
        <v>300</v>
      </c>
      <c r="BA233" s="49">
        <v>6300</v>
      </c>
      <c r="BB233" s="49">
        <v>0</v>
      </c>
      <c r="BC233" s="49">
        <v>0</v>
      </c>
      <c r="BD233" s="49">
        <v>0</v>
      </c>
      <c r="BE233" s="49">
        <v>0</v>
      </c>
      <c r="BF233" s="49">
        <v>0</v>
      </c>
      <c r="BG233" s="49">
        <v>0</v>
      </c>
      <c r="BH233" s="49">
        <v>0</v>
      </c>
      <c r="BI233" s="49">
        <v>5000</v>
      </c>
      <c r="BJ233" s="50">
        <v>0</v>
      </c>
      <c r="BK233" s="49">
        <v>0</v>
      </c>
      <c r="BL233" s="49">
        <v>0</v>
      </c>
      <c r="BM233" s="49">
        <v>0</v>
      </c>
      <c r="BN233" s="49">
        <v>5000</v>
      </c>
      <c r="BO233" s="49">
        <v>0</v>
      </c>
      <c r="BP233" s="49">
        <v>0</v>
      </c>
      <c r="BQ233" s="49">
        <v>0</v>
      </c>
      <c r="BR233" s="49">
        <v>0</v>
      </c>
      <c r="BS233" s="49">
        <v>0</v>
      </c>
      <c r="BT233" s="49">
        <v>0</v>
      </c>
      <c r="BU233" s="50">
        <v>0</v>
      </c>
      <c r="BV233" s="49">
        <v>0</v>
      </c>
      <c r="BW233" s="50">
        <v>0</v>
      </c>
      <c r="BX233" s="49">
        <v>0</v>
      </c>
      <c r="BY233" s="49">
        <v>0</v>
      </c>
      <c r="BZ233" s="49">
        <v>0</v>
      </c>
      <c r="CA233" s="49">
        <v>0</v>
      </c>
      <c r="CB233" s="49">
        <v>0</v>
      </c>
      <c r="CC233" s="49">
        <v>0</v>
      </c>
      <c r="CD233" s="49">
        <v>0</v>
      </c>
      <c r="CE233" s="49">
        <v>0</v>
      </c>
      <c r="CF233" s="49">
        <v>0</v>
      </c>
      <c r="CG233" s="49">
        <v>0</v>
      </c>
      <c r="CH233" s="50">
        <v>0</v>
      </c>
      <c r="CI233" s="49">
        <v>0</v>
      </c>
      <c r="CJ233" s="50">
        <v>0</v>
      </c>
      <c r="CK233" s="49">
        <v>0</v>
      </c>
      <c r="CL233" s="49">
        <v>0</v>
      </c>
      <c r="CM233" s="49">
        <v>0</v>
      </c>
      <c r="CN233" s="49">
        <v>0</v>
      </c>
      <c r="CO233" s="10" t="s">
        <v>2899</v>
      </c>
      <c r="CP233" s="51" t="s">
        <v>2900</v>
      </c>
    </row>
    <row r="234" spans="1:94" ht="70.349999999999994" customHeight="1" x14ac:dyDescent="0.25">
      <c r="A234" s="48" t="s">
        <v>2901</v>
      </c>
      <c r="B234" s="48" t="s">
        <v>2901</v>
      </c>
      <c r="C234" s="10" t="s">
        <v>478</v>
      </c>
      <c r="D234" s="10" t="s">
        <v>2299</v>
      </c>
      <c r="E234" s="10" t="s">
        <v>2699</v>
      </c>
      <c r="F234" s="10" t="s">
        <v>2700</v>
      </c>
      <c r="G234" s="10" t="s">
        <v>551</v>
      </c>
      <c r="H234" s="10" t="s">
        <v>552</v>
      </c>
      <c r="I234" s="10" t="s">
        <v>2701</v>
      </c>
      <c r="J234" s="10" t="s">
        <v>709</v>
      </c>
      <c r="K234" s="10" t="s">
        <v>2702</v>
      </c>
      <c r="L234" s="10" t="s">
        <v>2703</v>
      </c>
      <c r="M234" s="10" t="s">
        <v>954</v>
      </c>
      <c r="N234" s="10" t="s">
        <v>2832</v>
      </c>
      <c r="O234" s="10" t="s">
        <v>2703</v>
      </c>
      <c r="P234" s="10" t="s">
        <v>761</v>
      </c>
      <c r="Q234" s="10" t="s">
        <v>2832</v>
      </c>
      <c r="R234" s="10" t="s">
        <v>2833</v>
      </c>
      <c r="S234" s="10" t="s">
        <v>2902</v>
      </c>
      <c r="T234" s="10" t="s">
        <v>2903</v>
      </c>
      <c r="U234" s="10" t="s">
        <v>2904</v>
      </c>
      <c r="V234" s="10" t="s">
        <v>2905</v>
      </c>
      <c r="W234" s="10" t="s">
        <v>2906</v>
      </c>
      <c r="X234" s="10" t="s">
        <v>2907</v>
      </c>
      <c r="Y234" s="10" t="s">
        <v>125</v>
      </c>
      <c r="Z234" s="10" t="s">
        <v>126</v>
      </c>
      <c r="AA234" s="49">
        <v>10</v>
      </c>
      <c r="AB234" s="10" t="s">
        <v>127</v>
      </c>
      <c r="AC234" s="10" t="s">
        <v>2313</v>
      </c>
      <c r="AD234" s="49">
        <v>2</v>
      </c>
      <c r="AE234" s="49">
        <v>2</v>
      </c>
      <c r="AF234" s="49">
        <v>3</v>
      </c>
      <c r="AG234" s="49">
        <v>3</v>
      </c>
      <c r="AH234" s="10" t="s">
        <v>5975</v>
      </c>
      <c r="AI234" s="10" t="s">
        <v>5976</v>
      </c>
      <c r="AJ234" s="10" t="s">
        <v>5977</v>
      </c>
      <c r="AK234" s="10" t="s">
        <v>5978</v>
      </c>
      <c r="AL234" s="10" t="s">
        <v>5979</v>
      </c>
      <c r="AM234" s="10" t="s">
        <v>5426</v>
      </c>
      <c r="AN234" s="10"/>
      <c r="AO234" s="49">
        <v>0</v>
      </c>
      <c r="AP234" s="49">
        <v>0</v>
      </c>
      <c r="AQ234" s="49">
        <v>0</v>
      </c>
      <c r="AR234" s="49">
        <v>0</v>
      </c>
      <c r="AS234" s="49">
        <v>0</v>
      </c>
      <c r="AT234" s="49">
        <v>0</v>
      </c>
      <c r="AU234" s="49">
        <v>0</v>
      </c>
      <c r="AV234" s="49">
        <v>0</v>
      </c>
      <c r="AW234" s="50">
        <v>0</v>
      </c>
      <c r="AX234" s="49">
        <v>400</v>
      </c>
      <c r="AY234" s="49">
        <v>0</v>
      </c>
      <c r="AZ234" s="49">
        <v>0</v>
      </c>
      <c r="BA234" s="49">
        <v>400</v>
      </c>
      <c r="BB234" s="49">
        <v>0</v>
      </c>
      <c r="BC234" s="49">
        <v>0</v>
      </c>
      <c r="BD234" s="49">
        <v>0</v>
      </c>
      <c r="BE234" s="49">
        <v>0</v>
      </c>
      <c r="BF234" s="49">
        <v>0</v>
      </c>
      <c r="BG234" s="49">
        <v>0</v>
      </c>
      <c r="BH234" s="49">
        <v>0</v>
      </c>
      <c r="BI234" s="49">
        <v>0</v>
      </c>
      <c r="BJ234" s="50">
        <v>0</v>
      </c>
      <c r="BK234" s="49">
        <v>0</v>
      </c>
      <c r="BL234" s="49">
        <v>0</v>
      </c>
      <c r="BM234" s="49">
        <v>0</v>
      </c>
      <c r="BN234" s="49">
        <v>0</v>
      </c>
      <c r="BO234" s="49">
        <v>0</v>
      </c>
      <c r="BP234" s="49">
        <v>0</v>
      </c>
      <c r="BQ234" s="49">
        <v>0</v>
      </c>
      <c r="BR234" s="49">
        <v>0</v>
      </c>
      <c r="BS234" s="49">
        <v>0</v>
      </c>
      <c r="BT234" s="49">
        <v>0</v>
      </c>
      <c r="BU234" s="50">
        <v>0</v>
      </c>
      <c r="BV234" s="49">
        <v>0</v>
      </c>
      <c r="BW234" s="50">
        <v>0</v>
      </c>
      <c r="BX234" s="49">
        <v>0</v>
      </c>
      <c r="BY234" s="49">
        <v>0</v>
      </c>
      <c r="BZ234" s="49">
        <v>0</v>
      </c>
      <c r="CA234" s="49">
        <v>0</v>
      </c>
      <c r="CB234" s="49">
        <v>0</v>
      </c>
      <c r="CC234" s="49">
        <v>0</v>
      </c>
      <c r="CD234" s="49">
        <v>0</v>
      </c>
      <c r="CE234" s="49">
        <v>0</v>
      </c>
      <c r="CF234" s="49">
        <v>0</v>
      </c>
      <c r="CG234" s="49">
        <v>0</v>
      </c>
      <c r="CH234" s="50">
        <v>0</v>
      </c>
      <c r="CI234" s="49">
        <v>0</v>
      </c>
      <c r="CJ234" s="50">
        <v>0</v>
      </c>
      <c r="CK234" s="49">
        <v>0</v>
      </c>
      <c r="CL234" s="49">
        <v>0</v>
      </c>
      <c r="CM234" s="49">
        <v>0</v>
      </c>
      <c r="CN234" s="49">
        <v>0</v>
      </c>
      <c r="CO234" s="10" t="s">
        <v>2911</v>
      </c>
      <c r="CP234" s="51" t="s">
        <v>2912</v>
      </c>
    </row>
    <row r="235" spans="1:94" ht="70.349999999999994" customHeight="1" x14ac:dyDescent="0.25">
      <c r="A235" s="48" t="s">
        <v>2913</v>
      </c>
      <c r="B235" s="48" t="s">
        <v>2913</v>
      </c>
      <c r="C235" s="10" t="s">
        <v>113</v>
      </c>
      <c r="D235" s="10" t="s">
        <v>2914</v>
      </c>
      <c r="E235" s="10" t="s">
        <v>2915</v>
      </c>
      <c r="F235" s="10" t="s">
        <v>2916</v>
      </c>
      <c r="G235" s="10" t="s">
        <v>107</v>
      </c>
      <c r="H235" s="10" t="s">
        <v>2917</v>
      </c>
      <c r="I235" s="10" t="s">
        <v>2256</v>
      </c>
      <c r="J235" s="10" t="s">
        <v>2918</v>
      </c>
      <c r="K235" s="10" t="s">
        <v>2919</v>
      </c>
      <c r="L235" s="10" t="s">
        <v>2920</v>
      </c>
      <c r="M235" s="10" t="s">
        <v>964</v>
      </c>
      <c r="N235" s="10" t="s">
        <v>2921</v>
      </c>
      <c r="O235" s="10" t="s">
        <v>2922</v>
      </c>
      <c r="P235" s="10" t="s">
        <v>1053</v>
      </c>
      <c r="Q235" s="10" t="s">
        <v>2923</v>
      </c>
      <c r="R235" s="10" t="s">
        <v>2924</v>
      </c>
      <c r="S235" s="10" t="s">
        <v>2925</v>
      </c>
      <c r="T235" s="10" t="s">
        <v>2926</v>
      </c>
      <c r="U235" s="10" t="s">
        <v>2925</v>
      </c>
      <c r="V235" s="10" t="s">
        <v>2927</v>
      </c>
      <c r="W235" s="10" t="s">
        <v>2928</v>
      </c>
      <c r="X235" s="10" t="s">
        <v>2929</v>
      </c>
      <c r="Y235" s="10" t="s">
        <v>125</v>
      </c>
      <c r="Z235" s="10" t="s">
        <v>126</v>
      </c>
      <c r="AA235" s="49">
        <v>100</v>
      </c>
      <c r="AB235" s="10" t="s">
        <v>127</v>
      </c>
      <c r="AC235" s="10" t="s">
        <v>2930</v>
      </c>
      <c r="AD235" s="49">
        <v>64</v>
      </c>
      <c r="AE235" s="49">
        <v>0</v>
      </c>
      <c r="AF235" s="49">
        <v>0</v>
      </c>
      <c r="AG235" s="49">
        <v>36</v>
      </c>
      <c r="AH235" s="10" t="s">
        <v>5980</v>
      </c>
      <c r="AI235" s="10"/>
      <c r="AJ235" s="10"/>
      <c r="AK235" s="10"/>
      <c r="AL235" s="10" t="s">
        <v>5981</v>
      </c>
      <c r="AM235" s="10" t="s">
        <v>5247</v>
      </c>
      <c r="AN235" s="10" t="s">
        <v>5982</v>
      </c>
      <c r="AO235" s="49">
        <v>0</v>
      </c>
      <c r="AP235" s="49">
        <v>0</v>
      </c>
      <c r="AQ235" s="49">
        <v>0</v>
      </c>
      <c r="AR235" s="49">
        <v>0</v>
      </c>
      <c r="AS235" s="49">
        <v>0</v>
      </c>
      <c r="AT235" s="49">
        <v>0</v>
      </c>
      <c r="AU235" s="49">
        <v>0</v>
      </c>
      <c r="AV235" s="49">
        <v>0</v>
      </c>
      <c r="AW235" s="50">
        <v>0</v>
      </c>
      <c r="AX235" s="49">
        <v>0</v>
      </c>
      <c r="AY235" s="49">
        <v>0</v>
      </c>
      <c r="AZ235" s="49">
        <v>0</v>
      </c>
      <c r="BA235" s="49">
        <v>0</v>
      </c>
      <c r="BB235" s="49">
        <v>0</v>
      </c>
      <c r="BC235" s="49">
        <v>0</v>
      </c>
      <c r="BD235" s="49">
        <v>0</v>
      </c>
      <c r="BE235" s="49">
        <v>0</v>
      </c>
      <c r="BF235" s="49">
        <v>0</v>
      </c>
      <c r="BG235" s="49">
        <v>0</v>
      </c>
      <c r="BH235" s="49">
        <v>0</v>
      </c>
      <c r="BI235" s="49">
        <v>2275</v>
      </c>
      <c r="BJ235" s="50">
        <v>0</v>
      </c>
      <c r="BK235" s="49">
        <v>2275</v>
      </c>
      <c r="BL235" s="49">
        <v>0</v>
      </c>
      <c r="BM235" s="49">
        <v>0</v>
      </c>
      <c r="BN235" s="49">
        <v>4550</v>
      </c>
      <c r="BO235" s="49">
        <v>0</v>
      </c>
      <c r="BP235" s="49">
        <v>0</v>
      </c>
      <c r="BQ235" s="49">
        <v>0</v>
      </c>
      <c r="BR235" s="49">
        <v>0</v>
      </c>
      <c r="BS235" s="49">
        <v>0</v>
      </c>
      <c r="BT235" s="49">
        <v>0</v>
      </c>
      <c r="BU235" s="50">
        <v>0</v>
      </c>
      <c r="BV235" s="49">
        <v>0</v>
      </c>
      <c r="BW235" s="50">
        <v>0</v>
      </c>
      <c r="BX235" s="49">
        <v>0</v>
      </c>
      <c r="BY235" s="49">
        <v>0</v>
      </c>
      <c r="BZ235" s="49">
        <v>0</v>
      </c>
      <c r="CA235" s="49">
        <v>0</v>
      </c>
      <c r="CB235" s="49">
        <v>0</v>
      </c>
      <c r="CC235" s="49">
        <v>0</v>
      </c>
      <c r="CD235" s="49">
        <v>0</v>
      </c>
      <c r="CE235" s="49">
        <v>0</v>
      </c>
      <c r="CF235" s="49">
        <v>0</v>
      </c>
      <c r="CG235" s="49">
        <v>0</v>
      </c>
      <c r="CH235" s="50">
        <v>0</v>
      </c>
      <c r="CI235" s="49">
        <v>2275</v>
      </c>
      <c r="CJ235" s="50">
        <v>0</v>
      </c>
      <c r="CK235" s="49">
        <v>2275</v>
      </c>
      <c r="CL235" s="49">
        <v>0</v>
      </c>
      <c r="CM235" s="49">
        <v>0</v>
      </c>
      <c r="CN235" s="49">
        <v>4550</v>
      </c>
      <c r="CO235" s="10"/>
      <c r="CP235" s="51" t="s">
        <v>2933</v>
      </c>
    </row>
    <row r="236" spans="1:94" ht="70.349999999999994" customHeight="1" x14ac:dyDescent="0.25">
      <c r="A236" s="48" t="s">
        <v>2934</v>
      </c>
      <c r="B236" s="48" t="s">
        <v>2934</v>
      </c>
      <c r="C236" s="10" t="s">
        <v>103</v>
      </c>
      <c r="D236" s="10" t="s">
        <v>2914</v>
      </c>
      <c r="E236" s="10" t="s">
        <v>2915</v>
      </c>
      <c r="F236" s="10" t="s">
        <v>2916</v>
      </c>
      <c r="G236" s="10" t="s">
        <v>107</v>
      </c>
      <c r="H236" s="10" t="s">
        <v>2917</v>
      </c>
      <c r="I236" s="10" t="s">
        <v>2256</v>
      </c>
      <c r="J236" s="10" t="s">
        <v>2918</v>
      </c>
      <c r="K236" s="10" t="s">
        <v>2919</v>
      </c>
      <c r="L236" s="10" t="s">
        <v>2920</v>
      </c>
      <c r="M236" s="10" t="s">
        <v>964</v>
      </c>
      <c r="N236" s="10" t="s">
        <v>2921</v>
      </c>
      <c r="O236" s="10" t="s">
        <v>2922</v>
      </c>
      <c r="P236" s="10" t="s">
        <v>1053</v>
      </c>
      <c r="Q236" s="10" t="s">
        <v>2923</v>
      </c>
      <c r="R236" s="10" t="s">
        <v>2924</v>
      </c>
      <c r="S236" s="10" t="s">
        <v>2935</v>
      </c>
      <c r="T236" s="10" t="s">
        <v>2936</v>
      </c>
      <c r="U236" s="10" t="s">
        <v>2937</v>
      </c>
      <c r="V236" s="10" t="s">
        <v>2938</v>
      </c>
      <c r="W236" s="10" t="s">
        <v>2939</v>
      </c>
      <c r="X236" s="10" t="s">
        <v>2940</v>
      </c>
      <c r="Y236" s="10" t="s">
        <v>125</v>
      </c>
      <c r="Z236" s="10" t="s">
        <v>126</v>
      </c>
      <c r="AA236" s="49">
        <v>500</v>
      </c>
      <c r="AB236" s="10" t="s">
        <v>127</v>
      </c>
      <c r="AC236" s="10" t="s">
        <v>2930</v>
      </c>
      <c r="AD236" s="49">
        <v>0</v>
      </c>
      <c r="AE236" s="49">
        <v>0</v>
      </c>
      <c r="AF236" s="49">
        <v>0</v>
      </c>
      <c r="AG236" s="49">
        <v>500</v>
      </c>
      <c r="AH236" s="10"/>
      <c r="AI236" s="10"/>
      <c r="AJ236" s="10"/>
      <c r="AK236" s="10"/>
      <c r="AL236" s="10" t="s">
        <v>5983</v>
      </c>
      <c r="AM236" s="10" t="s">
        <v>5247</v>
      </c>
      <c r="AN236" s="10"/>
      <c r="AO236" s="49">
        <v>0</v>
      </c>
      <c r="AP236" s="49">
        <v>0</v>
      </c>
      <c r="AQ236" s="49">
        <v>0</v>
      </c>
      <c r="AR236" s="49">
        <v>0</v>
      </c>
      <c r="AS236" s="49">
        <v>0</v>
      </c>
      <c r="AT236" s="49">
        <v>0</v>
      </c>
      <c r="AU236" s="49">
        <v>0</v>
      </c>
      <c r="AV236" s="49">
        <v>0</v>
      </c>
      <c r="AW236" s="50">
        <v>0</v>
      </c>
      <c r="AX236" s="49">
        <v>0</v>
      </c>
      <c r="AY236" s="49">
        <v>0</v>
      </c>
      <c r="AZ236" s="49">
        <v>0</v>
      </c>
      <c r="BA236" s="49">
        <v>0</v>
      </c>
      <c r="BB236" s="49">
        <v>0</v>
      </c>
      <c r="BC236" s="49">
        <v>0</v>
      </c>
      <c r="BD236" s="49">
        <v>0</v>
      </c>
      <c r="BE236" s="49">
        <v>0</v>
      </c>
      <c r="BF236" s="49">
        <v>0</v>
      </c>
      <c r="BG236" s="49">
        <v>0</v>
      </c>
      <c r="BH236" s="49">
        <v>0</v>
      </c>
      <c r="BI236" s="49">
        <v>5850</v>
      </c>
      <c r="BJ236" s="50">
        <v>0</v>
      </c>
      <c r="BK236" s="49">
        <v>3250</v>
      </c>
      <c r="BL236" s="49">
        <v>0</v>
      </c>
      <c r="BM236" s="49">
        <v>0</v>
      </c>
      <c r="BN236" s="49">
        <v>9100</v>
      </c>
      <c r="BO236" s="49">
        <v>0</v>
      </c>
      <c r="BP236" s="49">
        <v>0</v>
      </c>
      <c r="BQ236" s="49">
        <v>0</v>
      </c>
      <c r="BR236" s="49">
        <v>0</v>
      </c>
      <c r="BS236" s="49">
        <v>0</v>
      </c>
      <c r="BT236" s="49">
        <v>0</v>
      </c>
      <c r="BU236" s="50">
        <v>0</v>
      </c>
      <c r="BV236" s="49">
        <v>0</v>
      </c>
      <c r="BW236" s="50">
        <v>0</v>
      </c>
      <c r="BX236" s="49">
        <v>0</v>
      </c>
      <c r="BY236" s="49">
        <v>0</v>
      </c>
      <c r="BZ236" s="49">
        <v>0</v>
      </c>
      <c r="CA236" s="49">
        <v>0</v>
      </c>
      <c r="CB236" s="49">
        <v>0</v>
      </c>
      <c r="CC236" s="49">
        <v>0</v>
      </c>
      <c r="CD236" s="49">
        <v>0</v>
      </c>
      <c r="CE236" s="49">
        <v>0</v>
      </c>
      <c r="CF236" s="49">
        <v>0</v>
      </c>
      <c r="CG236" s="49">
        <v>0</v>
      </c>
      <c r="CH236" s="50">
        <v>0</v>
      </c>
      <c r="CI236" s="49">
        <v>5858</v>
      </c>
      <c r="CJ236" s="50">
        <v>0</v>
      </c>
      <c r="CK236" s="49">
        <v>3250</v>
      </c>
      <c r="CL236" s="49">
        <v>0</v>
      </c>
      <c r="CM236" s="49">
        <v>0</v>
      </c>
      <c r="CN236" s="49">
        <v>9108</v>
      </c>
      <c r="CO236" s="10"/>
      <c r="CP236" s="51" t="s">
        <v>5984</v>
      </c>
    </row>
    <row r="237" spans="1:94" ht="70.349999999999994" customHeight="1" x14ac:dyDescent="0.25">
      <c r="A237" s="48" t="s">
        <v>2943</v>
      </c>
      <c r="B237" s="48" t="s">
        <v>2943</v>
      </c>
      <c r="C237" s="10" t="s">
        <v>139</v>
      </c>
      <c r="D237" s="10" t="s">
        <v>2914</v>
      </c>
      <c r="E237" s="10" t="s">
        <v>2915</v>
      </c>
      <c r="F237" s="10" t="s">
        <v>2916</v>
      </c>
      <c r="G237" s="10" t="s">
        <v>107</v>
      </c>
      <c r="H237" s="10" t="s">
        <v>2917</v>
      </c>
      <c r="I237" s="10" t="s">
        <v>2256</v>
      </c>
      <c r="J237" s="10" t="s">
        <v>2918</v>
      </c>
      <c r="K237" s="10" t="s">
        <v>2919</v>
      </c>
      <c r="L237" s="10" t="s">
        <v>2920</v>
      </c>
      <c r="M237" s="10" t="s">
        <v>964</v>
      </c>
      <c r="N237" s="10" t="s">
        <v>2921</v>
      </c>
      <c r="O237" s="10" t="s">
        <v>2922</v>
      </c>
      <c r="P237" s="10" t="s">
        <v>1053</v>
      </c>
      <c r="Q237" s="10" t="s">
        <v>2923</v>
      </c>
      <c r="R237" s="10" t="s">
        <v>2924</v>
      </c>
      <c r="S237" s="10" t="s">
        <v>2944</v>
      </c>
      <c r="T237" s="10" t="s">
        <v>2945</v>
      </c>
      <c r="U237" s="10" t="s">
        <v>787</v>
      </c>
      <c r="V237" s="10" t="s">
        <v>2946</v>
      </c>
      <c r="W237" s="10" t="s">
        <v>2947</v>
      </c>
      <c r="X237" s="10" t="s">
        <v>790</v>
      </c>
      <c r="Y237" s="10" t="s">
        <v>125</v>
      </c>
      <c r="Z237" s="10" t="s">
        <v>126</v>
      </c>
      <c r="AA237" s="49">
        <v>4</v>
      </c>
      <c r="AB237" s="10" t="s">
        <v>127</v>
      </c>
      <c r="AC237" s="10" t="s">
        <v>2930</v>
      </c>
      <c r="AD237" s="49">
        <v>1</v>
      </c>
      <c r="AE237" s="49">
        <v>1</v>
      </c>
      <c r="AF237" s="49">
        <v>1</v>
      </c>
      <c r="AG237" s="49">
        <v>1</v>
      </c>
      <c r="AH237" s="10"/>
      <c r="AI237" s="10" t="s">
        <v>5985</v>
      </c>
      <c r="AJ237" s="10"/>
      <c r="AK237" s="10" t="s">
        <v>5986</v>
      </c>
      <c r="AL237" s="10" t="s">
        <v>5986</v>
      </c>
      <c r="AM237" s="10" t="s">
        <v>5247</v>
      </c>
      <c r="AN237" s="10"/>
      <c r="AO237" s="49">
        <v>0</v>
      </c>
      <c r="AP237" s="49">
        <v>0</v>
      </c>
      <c r="AQ237" s="49">
        <v>0</v>
      </c>
      <c r="AR237" s="49">
        <v>0</v>
      </c>
      <c r="AS237" s="49">
        <v>0</v>
      </c>
      <c r="AT237" s="49">
        <v>0</v>
      </c>
      <c r="AU237" s="49">
        <v>260</v>
      </c>
      <c r="AV237" s="49">
        <v>0</v>
      </c>
      <c r="AW237" s="50">
        <v>0</v>
      </c>
      <c r="AX237" s="49">
        <v>520</v>
      </c>
      <c r="AY237" s="49">
        <v>0</v>
      </c>
      <c r="AZ237" s="49">
        <v>260</v>
      </c>
      <c r="BA237" s="49">
        <v>780</v>
      </c>
      <c r="BB237" s="49">
        <v>0</v>
      </c>
      <c r="BC237" s="49">
        <v>0</v>
      </c>
      <c r="BD237" s="49">
        <v>0</v>
      </c>
      <c r="BE237" s="49">
        <v>0</v>
      </c>
      <c r="BF237" s="49">
        <v>0</v>
      </c>
      <c r="BG237" s="49">
        <v>0</v>
      </c>
      <c r="BH237" s="49">
        <v>260</v>
      </c>
      <c r="BI237" s="49">
        <v>0</v>
      </c>
      <c r="BJ237" s="50">
        <v>0</v>
      </c>
      <c r="BK237" s="49">
        <v>520</v>
      </c>
      <c r="BL237" s="49">
        <v>0</v>
      </c>
      <c r="BM237" s="49">
        <v>260</v>
      </c>
      <c r="BN237" s="49">
        <v>780</v>
      </c>
      <c r="BO237" s="49">
        <v>0</v>
      </c>
      <c r="BP237" s="49">
        <v>0</v>
      </c>
      <c r="BQ237" s="49">
        <v>0</v>
      </c>
      <c r="BR237" s="49">
        <v>0</v>
      </c>
      <c r="BS237" s="49">
        <v>0</v>
      </c>
      <c r="BT237" s="49">
        <v>0</v>
      </c>
      <c r="BU237" s="50">
        <v>260</v>
      </c>
      <c r="BV237" s="49">
        <v>0</v>
      </c>
      <c r="BW237" s="50">
        <v>0</v>
      </c>
      <c r="BX237" s="49">
        <v>520</v>
      </c>
      <c r="BY237" s="49">
        <v>0</v>
      </c>
      <c r="BZ237" s="49">
        <v>260</v>
      </c>
      <c r="CA237" s="49">
        <v>780</v>
      </c>
      <c r="CB237" s="49">
        <v>0</v>
      </c>
      <c r="CC237" s="49">
        <v>0</v>
      </c>
      <c r="CD237" s="49">
        <v>0</v>
      </c>
      <c r="CE237" s="49">
        <v>0</v>
      </c>
      <c r="CF237" s="49">
        <v>0</v>
      </c>
      <c r="CG237" s="49">
        <v>0</v>
      </c>
      <c r="CH237" s="50">
        <v>260</v>
      </c>
      <c r="CI237" s="49">
        <v>0</v>
      </c>
      <c r="CJ237" s="50">
        <v>0</v>
      </c>
      <c r="CK237" s="49">
        <v>520</v>
      </c>
      <c r="CL237" s="49">
        <v>0</v>
      </c>
      <c r="CM237" s="49">
        <v>260</v>
      </c>
      <c r="CN237" s="49">
        <v>780</v>
      </c>
      <c r="CO237" s="10"/>
      <c r="CP237" s="51" t="s">
        <v>5987</v>
      </c>
    </row>
    <row r="238" spans="1:94" ht="70.349999999999994" customHeight="1" x14ac:dyDescent="0.25">
      <c r="A238" s="48" t="s">
        <v>2952</v>
      </c>
      <c r="B238" s="48" t="s">
        <v>2952</v>
      </c>
      <c r="C238" s="10" t="s">
        <v>179</v>
      </c>
      <c r="D238" s="10" t="s">
        <v>2914</v>
      </c>
      <c r="E238" s="10" t="s">
        <v>2915</v>
      </c>
      <c r="F238" s="10" t="s">
        <v>2916</v>
      </c>
      <c r="G238" s="10" t="s">
        <v>107</v>
      </c>
      <c r="H238" s="10" t="s">
        <v>2917</v>
      </c>
      <c r="I238" s="10" t="s">
        <v>2256</v>
      </c>
      <c r="J238" s="10" t="s">
        <v>2918</v>
      </c>
      <c r="K238" s="10" t="s">
        <v>2919</v>
      </c>
      <c r="L238" s="10" t="s">
        <v>2920</v>
      </c>
      <c r="M238" s="10" t="s">
        <v>964</v>
      </c>
      <c r="N238" s="10" t="s">
        <v>2921</v>
      </c>
      <c r="O238" s="10" t="s">
        <v>2922</v>
      </c>
      <c r="P238" s="10" t="s">
        <v>1053</v>
      </c>
      <c r="Q238" s="10" t="s">
        <v>2923</v>
      </c>
      <c r="R238" s="10" t="s">
        <v>2924</v>
      </c>
      <c r="S238" s="10" t="s">
        <v>2953</v>
      </c>
      <c r="T238" s="10" t="s">
        <v>2954</v>
      </c>
      <c r="U238" s="10" t="s">
        <v>2953</v>
      </c>
      <c r="V238" s="10" t="s">
        <v>2955</v>
      </c>
      <c r="W238" s="10" t="s">
        <v>2956</v>
      </c>
      <c r="X238" s="10" t="s">
        <v>2929</v>
      </c>
      <c r="Y238" s="10" t="s">
        <v>125</v>
      </c>
      <c r="Z238" s="10" t="s">
        <v>126</v>
      </c>
      <c r="AA238" s="49">
        <v>500</v>
      </c>
      <c r="AB238" s="10" t="s">
        <v>127</v>
      </c>
      <c r="AC238" s="10" t="s">
        <v>2930</v>
      </c>
      <c r="AD238" s="49">
        <v>202</v>
      </c>
      <c r="AE238" s="49">
        <v>0</v>
      </c>
      <c r="AF238" s="49">
        <v>298</v>
      </c>
      <c r="AG238" s="49">
        <v>0</v>
      </c>
      <c r="AH238" s="10" t="s">
        <v>5988</v>
      </c>
      <c r="AI238" s="10" t="s">
        <v>5989</v>
      </c>
      <c r="AJ238" s="10" t="s">
        <v>5990</v>
      </c>
      <c r="AK238" s="10" t="s">
        <v>5991</v>
      </c>
      <c r="AL238" s="10"/>
      <c r="AM238" s="10" t="s">
        <v>5247</v>
      </c>
      <c r="AN238" s="10" t="s">
        <v>5992</v>
      </c>
      <c r="AO238" s="49">
        <v>0</v>
      </c>
      <c r="AP238" s="49">
        <v>0</v>
      </c>
      <c r="AQ238" s="49">
        <v>0</v>
      </c>
      <c r="AR238" s="49">
        <v>0</v>
      </c>
      <c r="AS238" s="49">
        <v>0</v>
      </c>
      <c r="AT238" s="49">
        <v>0</v>
      </c>
      <c r="AU238" s="49">
        <v>0</v>
      </c>
      <c r="AV238" s="49">
        <v>2574</v>
      </c>
      <c r="AW238" s="50">
        <v>0</v>
      </c>
      <c r="AX238" s="49">
        <v>1716</v>
      </c>
      <c r="AY238" s="49">
        <v>0</v>
      </c>
      <c r="AZ238" s="49">
        <v>0</v>
      </c>
      <c r="BA238" s="49">
        <v>4290</v>
      </c>
      <c r="BB238" s="49">
        <v>0</v>
      </c>
      <c r="BC238" s="49">
        <v>0</v>
      </c>
      <c r="BD238" s="49">
        <v>0</v>
      </c>
      <c r="BE238" s="49">
        <v>0</v>
      </c>
      <c r="BF238" s="49">
        <v>0</v>
      </c>
      <c r="BG238" s="49">
        <v>0</v>
      </c>
      <c r="BH238" s="49">
        <v>0</v>
      </c>
      <c r="BI238" s="49">
        <v>0</v>
      </c>
      <c r="BJ238" s="50">
        <v>0</v>
      </c>
      <c r="BK238" s="49">
        <v>0</v>
      </c>
      <c r="BL238" s="49">
        <v>0</v>
      </c>
      <c r="BM238" s="49">
        <v>0</v>
      </c>
      <c r="BN238" s="49">
        <v>0</v>
      </c>
      <c r="BO238" s="49">
        <v>0</v>
      </c>
      <c r="BP238" s="49">
        <v>0</v>
      </c>
      <c r="BQ238" s="49">
        <v>0</v>
      </c>
      <c r="BR238" s="49">
        <v>0</v>
      </c>
      <c r="BS238" s="49">
        <v>0</v>
      </c>
      <c r="BT238" s="49">
        <v>0</v>
      </c>
      <c r="BU238" s="50">
        <v>0</v>
      </c>
      <c r="BV238" s="49">
        <v>2574</v>
      </c>
      <c r="BW238" s="50">
        <v>0</v>
      </c>
      <c r="BX238" s="49">
        <v>1716</v>
      </c>
      <c r="BY238" s="49">
        <v>0</v>
      </c>
      <c r="BZ238" s="49">
        <v>0</v>
      </c>
      <c r="CA238" s="49">
        <v>4290</v>
      </c>
      <c r="CB238" s="49">
        <v>0</v>
      </c>
      <c r="CC238" s="49">
        <v>0</v>
      </c>
      <c r="CD238" s="49">
        <v>0</v>
      </c>
      <c r="CE238" s="49">
        <v>0</v>
      </c>
      <c r="CF238" s="49">
        <v>0</v>
      </c>
      <c r="CG238" s="49">
        <v>0</v>
      </c>
      <c r="CH238" s="50">
        <v>0</v>
      </c>
      <c r="CI238" s="49">
        <v>0</v>
      </c>
      <c r="CJ238" s="50">
        <v>0</v>
      </c>
      <c r="CK238" s="49">
        <v>0</v>
      </c>
      <c r="CL238" s="49">
        <v>0</v>
      </c>
      <c r="CM238" s="49">
        <v>0</v>
      </c>
      <c r="CN238" s="49">
        <v>0</v>
      </c>
      <c r="CO238" s="10" t="s">
        <v>5993</v>
      </c>
      <c r="CP238" s="51" t="s">
        <v>5994</v>
      </c>
    </row>
    <row r="239" spans="1:94" ht="70.349999999999994" customHeight="1" x14ac:dyDescent="0.25">
      <c r="A239" s="48" t="s">
        <v>2963</v>
      </c>
      <c r="B239" s="48" t="s">
        <v>2963</v>
      </c>
      <c r="C239" s="10" t="s">
        <v>254</v>
      </c>
      <c r="D239" s="10" t="s">
        <v>2914</v>
      </c>
      <c r="E239" s="10" t="s">
        <v>2915</v>
      </c>
      <c r="F239" s="10" t="s">
        <v>2916</v>
      </c>
      <c r="G239" s="10" t="s">
        <v>107</v>
      </c>
      <c r="H239" s="10" t="s">
        <v>2917</v>
      </c>
      <c r="I239" s="10" t="s">
        <v>2256</v>
      </c>
      <c r="J239" s="10" t="s">
        <v>2918</v>
      </c>
      <c r="K239" s="10" t="s">
        <v>2919</v>
      </c>
      <c r="L239" s="10" t="s">
        <v>2920</v>
      </c>
      <c r="M239" s="10" t="s">
        <v>964</v>
      </c>
      <c r="N239" s="10" t="s">
        <v>2921</v>
      </c>
      <c r="O239" s="10" t="s">
        <v>2922</v>
      </c>
      <c r="P239" s="10" t="s">
        <v>1053</v>
      </c>
      <c r="Q239" s="10" t="s">
        <v>2923</v>
      </c>
      <c r="R239" s="10" t="s">
        <v>2924</v>
      </c>
      <c r="S239" s="10" t="s">
        <v>2964</v>
      </c>
      <c r="T239" s="10" t="s">
        <v>2965</v>
      </c>
      <c r="U239" s="10" t="s">
        <v>2966</v>
      </c>
      <c r="V239" s="10" t="s">
        <v>2967</v>
      </c>
      <c r="W239" s="10"/>
      <c r="X239" s="10" t="s">
        <v>2968</v>
      </c>
      <c r="Y239" s="10" t="s">
        <v>125</v>
      </c>
      <c r="Z239" s="10" t="s">
        <v>126</v>
      </c>
      <c r="AA239" s="49">
        <v>1000</v>
      </c>
      <c r="AB239" s="10" t="s">
        <v>127</v>
      </c>
      <c r="AC239" s="10" t="s">
        <v>2930</v>
      </c>
      <c r="AD239" s="49">
        <v>480</v>
      </c>
      <c r="AE239" s="49">
        <v>0</v>
      </c>
      <c r="AF239" s="49">
        <v>0</v>
      </c>
      <c r="AG239" s="49">
        <v>520</v>
      </c>
      <c r="AH239" s="10" t="s">
        <v>5995</v>
      </c>
      <c r="AI239" s="10" t="s">
        <v>5996</v>
      </c>
      <c r="AJ239" s="10" t="s">
        <v>5997</v>
      </c>
      <c r="AK239" s="10" t="s">
        <v>5998</v>
      </c>
      <c r="AL239" s="10"/>
      <c r="AM239" s="10" t="s">
        <v>5205</v>
      </c>
      <c r="AN239" s="10" t="s">
        <v>5999</v>
      </c>
      <c r="AO239" s="49">
        <v>0</v>
      </c>
      <c r="AP239" s="49">
        <v>0</v>
      </c>
      <c r="AQ239" s="49">
        <v>0</v>
      </c>
      <c r="AR239" s="49">
        <v>0</v>
      </c>
      <c r="AS239" s="49">
        <v>0</v>
      </c>
      <c r="AT239" s="49">
        <v>0</v>
      </c>
      <c r="AU239" s="49">
        <v>0</v>
      </c>
      <c r="AV239" s="49">
        <v>0</v>
      </c>
      <c r="AW239" s="50">
        <v>0</v>
      </c>
      <c r="AX239" s="49">
        <v>0</v>
      </c>
      <c r="AY239" s="49">
        <v>0</v>
      </c>
      <c r="AZ239" s="49">
        <v>0</v>
      </c>
      <c r="BA239" s="49">
        <v>0</v>
      </c>
      <c r="BB239" s="49">
        <v>600</v>
      </c>
      <c r="BC239" s="49">
        <v>0</v>
      </c>
      <c r="BD239" s="49">
        <v>600</v>
      </c>
      <c r="BE239" s="49">
        <v>0</v>
      </c>
      <c r="BF239" s="49">
        <v>0</v>
      </c>
      <c r="BG239" s="49">
        <v>0</v>
      </c>
      <c r="BH239" s="49">
        <v>0</v>
      </c>
      <c r="BI239" s="49">
        <v>0</v>
      </c>
      <c r="BJ239" s="50">
        <v>0</v>
      </c>
      <c r="BK239" s="49">
        <v>0</v>
      </c>
      <c r="BL239" s="49">
        <v>0</v>
      </c>
      <c r="BM239" s="49">
        <v>0</v>
      </c>
      <c r="BN239" s="49">
        <v>600</v>
      </c>
      <c r="BO239" s="49">
        <v>0</v>
      </c>
      <c r="BP239" s="49">
        <v>0</v>
      </c>
      <c r="BQ239" s="49">
        <v>0</v>
      </c>
      <c r="BR239" s="49">
        <v>0</v>
      </c>
      <c r="BS239" s="49">
        <v>0</v>
      </c>
      <c r="BT239" s="49">
        <v>0</v>
      </c>
      <c r="BU239" s="50">
        <v>0</v>
      </c>
      <c r="BV239" s="49">
        <v>0</v>
      </c>
      <c r="BW239" s="50">
        <v>0</v>
      </c>
      <c r="BX239" s="49">
        <v>0</v>
      </c>
      <c r="BY239" s="49">
        <v>0</v>
      </c>
      <c r="BZ239" s="49">
        <v>0</v>
      </c>
      <c r="CA239" s="49">
        <v>0</v>
      </c>
      <c r="CB239" s="49">
        <v>550</v>
      </c>
      <c r="CC239" s="49">
        <v>0</v>
      </c>
      <c r="CD239" s="49">
        <v>550</v>
      </c>
      <c r="CE239" s="49">
        <v>0</v>
      </c>
      <c r="CF239" s="49">
        <v>0</v>
      </c>
      <c r="CG239" s="49">
        <v>0</v>
      </c>
      <c r="CH239" s="50">
        <v>0</v>
      </c>
      <c r="CI239" s="49">
        <v>0</v>
      </c>
      <c r="CJ239" s="50">
        <v>0</v>
      </c>
      <c r="CK239" s="49">
        <v>0</v>
      </c>
      <c r="CL239" s="49">
        <v>0</v>
      </c>
      <c r="CM239" s="49">
        <v>0</v>
      </c>
      <c r="CN239" s="49">
        <v>550</v>
      </c>
      <c r="CO239" s="10" t="s">
        <v>2973</v>
      </c>
      <c r="CP239" s="51" t="s">
        <v>2974</v>
      </c>
    </row>
    <row r="240" spans="1:94" ht="70.349999999999994" customHeight="1" x14ac:dyDescent="0.25">
      <c r="A240" s="48" t="s">
        <v>2975</v>
      </c>
      <c r="B240" s="48" t="s">
        <v>2975</v>
      </c>
      <c r="C240" s="10" t="s">
        <v>374</v>
      </c>
      <c r="D240" s="10" t="s">
        <v>2914</v>
      </c>
      <c r="E240" s="10" t="s">
        <v>2915</v>
      </c>
      <c r="F240" s="10" t="s">
        <v>2916</v>
      </c>
      <c r="G240" s="10" t="s">
        <v>107</v>
      </c>
      <c r="H240" s="10" t="s">
        <v>2917</v>
      </c>
      <c r="I240" s="10" t="s">
        <v>2256</v>
      </c>
      <c r="J240" s="10" t="s">
        <v>2918</v>
      </c>
      <c r="K240" s="10" t="s">
        <v>2919</v>
      </c>
      <c r="L240" s="10" t="s">
        <v>2920</v>
      </c>
      <c r="M240" s="10" t="s">
        <v>964</v>
      </c>
      <c r="N240" s="10" t="s">
        <v>2921</v>
      </c>
      <c r="O240" s="10" t="s">
        <v>2922</v>
      </c>
      <c r="P240" s="10" t="s">
        <v>1053</v>
      </c>
      <c r="Q240" s="10" t="s">
        <v>2923</v>
      </c>
      <c r="R240" s="10" t="s">
        <v>2924</v>
      </c>
      <c r="S240" s="10" t="s">
        <v>2976</v>
      </c>
      <c r="T240" s="10" t="s">
        <v>2977</v>
      </c>
      <c r="U240" s="10" t="s">
        <v>2978</v>
      </c>
      <c r="V240" s="10" t="s">
        <v>2979</v>
      </c>
      <c r="W240" s="10" t="s">
        <v>2980</v>
      </c>
      <c r="X240" s="10" t="s">
        <v>2940</v>
      </c>
      <c r="Y240" s="10" t="s">
        <v>125</v>
      </c>
      <c r="Z240" s="10" t="s">
        <v>126</v>
      </c>
      <c r="AA240" s="49">
        <v>80</v>
      </c>
      <c r="AB240" s="10" t="s">
        <v>127</v>
      </c>
      <c r="AC240" s="10" t="s">
        <v>2930</v>
      </c>
      <c r="AD240" s="49">
        <v>19</v>
      </c>
      <c r="AE240" s="49">
        <v>19</v>
      </c>
      <c r="AF240" s="49">
        <v>19</v>
      </c>
      <c r="AG240" s="49">
        <v>23</v>
      </c>
      <c r="AH240" s="10"/>
      <c r="AI240" s="10" t="s">
        <v>6000</v>
      </c>
      <c r="AJ240" s="10" t="s">
        <v>6001</v>
      </c>
      <c r="AK240" s="10"/>
      <c r="AL240" s="10"/>
      <c r="AM240" s="10" t="s">
        <v>5205</v>
      </c>
      <c r="AN240" s="10"/>
      <c r="AO240" s="49">
        <v>54</v>
      </c>
      <c r="AP240" s="49">
        <v>0</v>
      </c>
      <c r="AQ240" s="49">
        <v>54</v>
      </c>
      <c r="AR240" s="49">
        <v>0</v>
      </c>
      <c r="AS240" s="49">
        <v>0</v>
      </c>
      <c r="AT240" s="49">
        <v>0</v>
      </c>
      <c r="AU240" s="49">
        <v>0</v>
      </c>
      <c r="AV240" s="49">
        <v>0</v>
      </c>
      <c r="AW240" s="50">
        <v>0</v>
      </c>
      <c r="AX240" s="49">
        <v>0</v>
      </c>
      <c r="AY240" s="49">
        <v>0</v>
      </c>
      <c r="AZ240" s="49">
        <v>0</v>
      </c>
      <c r="BA240" s="49">
        <v>54</v>
      </c>
      <c r="BB240" s="49">
        <v>74</v>
      </c>
      <c r="BC240" s="49">
        <v>0</v>
      </c>
      <c r="BD240" s="49">
        <v>74</v>
      </c>
      <c r="BE240" s="49">
        <v>0</v>
      </c>
      <c r="BF240" s="49">
        <v>0</v>
      </c>
      <c r="BG240" s="49">
        <v>0</v>
      </c>
      <c r="BH240" s="49">
        <v>0</v>
      </c>
      <c r="BI240" s="49">
        <v>0</v>
      </c>
      <c r="BJ240" s="50">
        <v>0</v>
      </c>
      <c r="BK240" s="49">
        <v>0</v>
      </c>
      <c r="BL240" s="49">
        <v>0</v>
      </c>
      <c r="BM240" s="49">
        <v>0</v>
      </c>
      <c r="BN240" s="49">
        <v>74</v>
      </c>
      <c r="BO240" s="49">
        <v>54</v>
      </c>
      <c r="BP240" s="49">
        <v>0</v>
      </c>
      <c r="BQ240" s="49">
        <v>54</v>
      </c>
      <c r="BR240" s="49">
        <v>0</v>
      </c>
      <c r="BS240" s="49">
        <v>0</v>
      </c>
      <c r="BT240" s="49">
        <v>0</v>
      </c>
      <c r="BU240" s="50">
        <v>0</v>
      </c>
      <c r="BV240" s="49">
        <v>0</v>
      </c>
      <c r="BW240" s="50">
        <v>0</v>
      </c>
      <c r="BX240" s="49">
        <v>0</v>
      </c>
      <c r="BY240" s="49">
        <v>0</v>
      </c>
      <c r="BZ240" s="49">
        <v>0</v>
      </c>
      <c r="CA240" s="49">
        <v>54</v>
      </c>
      <c r="CB240" s="49">
        <v>84</v>
      </c>
      <c r="CC240" s="49">
        <v>0</v>
      </c>
      <c r="CD240" s="49">
        <v>84</v>
      </c>
      <c r="CE240" s="49">
        <v>0</v>
      </c>
      <c r="CF240" s="49">
        <v>0</v>
      </c>
      <c r="CG240" s="49">
        <v>0</v>
      </c>
      <c r="CH240" s="50">
        <v>0</v>
      </c>
      <c r="CI240" s="49">
        <v>0</v>
      </c>
      <c r="CJ240" s="50">
        <v>0</v>
      </c>
      <c r="CK240" s="49">
        <v>0</v>
      </c>
      <c r="CL240" s="49">
        <v>0</v>
      </c>
      <c r="CM240" s="49">
        <v>0</v>
      </c>
      <c r="CN240" s="49">
        <v>84</v>
      </c>
      <c r="CO240" s="10"/>
      <c r="CP240" s="51" t="s">
        <v>2985</v>
      </c>
    </row>
    <row r="241" spans="1:94" ht="70.349999999999994" customHeight="1" x14ac:dyDescent="0.25">
      <c r="A241" s="48" t="s">
        <v>2986</v>
      </c>
      <c r="B241" s="48" t="s">
        <v>2986</v>
      </c>
      <c r="C241" s="10" t="s">
        <v>113</v>
      </c>
      <c r="D241" s="10" t="s">
        <v>2914</v>
      </c>
      <c r="E241" s="10" t="s">
        <v>2915</v>
      </c>
      <c r="F241" s="10" t="s">
        <v>2916</v>
      </c>
      <c r="G241" s="10" t="s">
        <v>107</v>
      </c>
      <c r="H241" s="10" t="s">
        <v>2917</v>
      </c>
      <c r="I241" s="10" t="s">
        <v>2256</v>
      </c>
      <c r="J241" s="10" t="s">
        <v>2918</v>
      </c>
      <c r="K241" s="10" t="s">
        <v>2987</v>
      </c>
      <c r="L241" s="10" t="s">
        <v>2920</v>
      </c>
      <c r="M241" s="10" t="s">
        <v>978</v>
      </c>
      <c r="N241" s="10" t="s">
        <v>2988</v>
      </c>
      <c r="O241" s="10" t="s">
        <v>140</v>
      </c>
      <c r="P241" s="10" t="s">
        <v>141</v>
      </c>
      <c r="Q241" s="10" t="s">
        <v>1042</v>
      </c>
      <c r="R241" s="10" t="s">
        <v>1043</v>
      </c>
      <c r="S241" s="10" t="s">
        <v>874</v>
      </c>
      <c r="T241" s="10" t="s">
        <v>2989</v>
      </c>
      <c r="U241" s="10" t="s">
        <v>2990</v>
      </c>
      <c r="V241" s="10" t="s">
        <v>2991</v>
      </c>
      <c r="W241" s="10" t="s">
        <v>2992</v>
      </c>
      <c r="X241" s="10" t="s">
        <v>2993</v>
      </c>
      <c r="Y241" s="10" t="s">
        <v>125</v>
      </c>
      <c r="Z241" s="10" t="s">
        <v>126</v>
      </c>
      <c r="AA241" s="49">
        <v>3</v>
      </c>
      <c r="AB241" s="10" t="s">
        <v>127</v>
      </c>
      <c r="AC241" s="10" t="s">
        <v>2994</v>
      </c>
      <c r="AD241" s="49">
        <v>0</v>
      </c>
      <c r="AE241" s="49">
        <v>0</v>
      </c>
      <c r="AF241" s="49">
        <v>3</v>
      </c>
      <c r="AG241" s="49">
        <v>0</v>
      </c>
      <c r="AH241" s="10"/>
      <c r="AI241" s="10"/>
      <c r="AJ241" s="10"/>
      <c r="AK241" s="10"/>
      <c r="AL241" s="10"/>
      <c r="AM241" s="10" t="s">
        <v>5205</v>
      </c>
      <c r="AN241" s="10"/>
      <c r="AO241" s="49">
        <v>50</v>
      </c>
      <c r="AP241" s="49">
        <v>0</v>
      </c>
      <c r="AQ241" s="49">
        <v>50</v>
      </c>
      <c r="AR241" s="49">
        <v>0</v>
      </c>
      <c r="AS241" s="49">
        <v>0</v>
      </c>
      <c r="AT241" s="49">
        <v>0</v>
      </c>
      <c r="AU241" s="49">
        <v>0</v>
      </c>
      <c r="AV241" s="49">
        <v>0</v>
      </c>
      <c r="AW241" s="50">
        <v>0</v>
      </c>
      <c r="AX241" s="49">
        <v>0</v>
      </c>
      <c r="AY241" s="49">
        <v>0</v>
      </c>
      <c r="AZ241" s="49">
        <v>0</v>
      </c>
      <c r="BA241" s="49">
        <v>50</v>
      </c>
      <c r="BB241" s="49">
        <v>80</v>
      </c>
      <c r="BC241" s="49">
        <v>0</v>
      </c>
      <c r="BD241" s="49">
        <v>80</v>
      </c>
      <c r="BE241" s="49">
        <v>0</v>
      </c>
      <c r="BF241" s="49">
        <v>0</v>
      </c>
      <c r="BG241" s="49">
        <v>0</v>
      </c>
      <c r="BH241" s="49">
        <v>0</v>
      </c>
      <c r="BI241" s="49">
        <v>0</v>
      </c>
      <c r="BJ241" s="50">
        <v>0</v>
      </c>
      <c r="BK241" s="49">
        <v>0</v>
      </c>
      <c r="BL241" s="49">
        <v>0</v>
      </c>
      <c r="BM241" s="49">
        <v>0</v>
      </c>
      <c r="BN241" s="49">
        <v>80</v>
      </c>
      <c r="BO241" s="49">
        <v>50</v>
      </c>
      <c r="BP241" s="49">
        <v>0</v>
      </c>
      <c r="BQ241" s="49">
        <v>50</v>
      </c>
      <c r="BR241" s="49">
        <v>0</v>
      </c>
      <c r="BS241" s="49">
        <v>0</v>
      </c>
      <c r="BT241" s="49">
        <v>0</v>
      </c>
      <c r="BU241" s="50">
        <v>0</v>
      </c>
      <c r="BV241" s="49">
        <v>0</v>
      </c>
      <c r="BW241" s="50">
        <v>0</v>
      </c>
      <c r="BX241" s="49">
        <v>0</v>
      </c>
      <c r="BY241" s="49">
        <v>0</v>
      </c>
      <c r="BZ241" s="49">
        <v>0</v>
      </c>
      <c r="CA241" s="49">
        <v>50</v>
      </c>
      <c r="CB241" s="49">
        <v>120</v>
      </c>
      <c r="CC241" s="49">
        <v>0</v>
      </c>
      <c r="CD241" s="49">
        <v>120</v>
      </c>
      <c r="CE241" s="49">
        <v>0</v>
      </c>
      <c r="CF241" s="49">
        <v>0</v>
      </c>
      <c r="CG241" s="49">
        <v>0</v>
      </c>
      <c r="CH241" s="50">
        <v>0</v>
      </c>
      <c r="CI241" s="49">
        <v>0</v>
      </c>
      <c r="CJ241" s="50">
        <v>0</v>
      </c>
      <c r="CK241" s="49">
        <v>0</v>
      </c>
      <c r="CL241" s="49">
        <v>0</v>
      </c>
      <c r="CM241" s="49">
        <v>0</v>
      </c>
      <c r="CN241" s="49">
        <v>120</v>
      </c>
      <c r="CO241" s="10" t="s">
        <v>2996</v>
      </c>
      <c r="CP241" s="51" t="s">
        <v>1345</v>
      </c>
    </row>
    <row r="242" spans="1:94" ht="70.349999999999994" customHeight="1" x14ac:dyDescent="0.25">
      <c r="A242" s="48" t="s">
        <v>2997</v>
      </c>
      <c r="B242" s="48" t="s">
        <v>2997</v>
      </c>
      <c r="C242" s="10" t="s">
        <v>113</v>
      </c>
      <c r="D242" s="10" t="s">
        <v>2914</v>
      </c>
      <c r="E242" s="10" t="s">
        <v>2998</v>
      </c>
      <c r="F242" s="10" t="s">
        <v>2999</v>
      </c>
      <c r="G242" s="10"/>
      <c r="H242" s="10" t="s">
        <v>552</v>
      </c>
      <c r="I242" s="10" t="s">
        <v>3000</v>
      </c>
      <c r="J242" s="10" t="s">
        <v>110</v>
      </c>
      <c r="K242" s="10" t="s">
        <v>3001</v>
      </c>
      <c r="L242" s="10" t="s">
        <v>2920</v>
      </c>
      <c r="M242" s="10" t="s">
        <v>989</v>
      </c>
      <c r="N242" s="10" t="s">
        <v>3002</v>
      </c>
      <c r="O242" s="10" t="s">
        <v>2922</v>
      </c>
      <c r="P242" s="10" t="s">
        <v>1053</v>
      </c>
      <c r="Q242" s="10" t="s">
        <v>3003</v>
      </c>
      <c r="R242" s="10" t="s">
        <v>3004</v>
      </c>
      <c r="S242" s="10" t="s">
        <v>3005</v>
      </c>
      <c r="T242" s="10" t="s">
        <v>3006</v>
      </c>
      <c r="U242" s="10" t="s">
        <v>3007</v>
      </c>
      <c r="V242" s="10" t="s">
        <v>3008</v>
      </c>
      <c r="W242" s="10" t="s">
        <v>3009</v>
      </c>
      <c r="X242" s="10" t="s">
        <v>293</v>
      </c>
      <c r="Y242" s="10" t="s">
        <v>125</v>
      </c>
      <c r="Z242" s="10" t="s">
        <v>126</v>
      </c>
      <c r="AA242" s="49">
        <v>8</v>
      </c>
      <c r="AB242" s="10" t="s">
        <v>127</v>
      </c>
      <c r="AC242" s="10" t="s">
        <v>3010</v>
      </c>
      <c r="AD242" s="49">
        <v>0</v>
      </c>
      <c r="AE242" s="49">
        <v>2</v>
      </c>
      <c r="AF242" s="49">
        <v>3</v>
      </c>
      <c r="AG242" s="49">
        <v>3</v>
      </c>
      <c r="AH242" s="10"/>
      <c r="AI242" s="10"/>
      <c r="AJ242" s="10"/>
      <c r="AK242" s="10"/>
      <c r="AL242" s="10"/>
      <c r="AM242" s="10" t="s">
        <v>5237</v>
      </c>
      <c r="AN242" s="10"/>
      <c r="AO242" s="49">
        <v>0</v>
      </c>
      <c r="AP242" s="49">
        <v>0</v>
      </c>
      <c r="AQ242" s="49">
        <v>0</v>
      </c>
      <c r="AR242" s="49">
        <v>0</v>
      </c>
      <c r="AS242" s="49">
        <v>0</v>
      </c>
      <c r="AT242" s="49">
        <v>0</v>
      </c>
      <c r="AU242" s="49">
        <v>0</v>
      </c>
      <c r="AV242" s="49">
        <v>0</v>
      </c>
      <c r="AW242" s="50">
        <v>0</v>
      </c>
      <c r="AX242" s="49">
        <v>0</v>
      </c>
      <c r="AY242" s="49">
        <v>0</v>
      </c>
      <c r="AZ242" s="49">
        <v>0</v>
      </c>
      <c r="BA242" s="49">
        <v>0</v>
      </c>
      <c r="BB242" s="49">
        <v>0</v>
      </c>
      <c r="BC242" s="49">
        <v>0</v>
      </c>
      <c r="BD242" s="49">
        <v>0</v>
      </c>
      <c r="BE242" s="49">
        <v>0</v>
      </c>
      <c r="BF242" s="49">
        <v>0</v>
      </c>
      <c r="BG242" s="49">
        <v>0</v>
      </c>
      <c r="BH242" s="49">
        <v>0</v>
      </c>
      <c r="BI242" s="49">
        <v>0</v>
      </c>
      <c r="BJ242" s="50">
        <v>0</v>
      </c>
      <c r="BK242" s="49">
        <v>0</v>
      </c>
      <c r="BL242" s="49">
        <v>0</v>
      </c>
      <c r="BM242" s="49">
        <v>0</v>
      </c>
      <c r="BN242" s="49">
        <v>0</v>
      </c>
      <c r="BO242" s="49">
        <v>0</v>
      </c>
      <c r="BP242" s="49">
        <v>0</v>
      </c>
      <c r="BQ242" s="49">
        <v>0</v>
      </c>
      <c r="BR242" s="49">
        <v>0</v>
      </c>
      <c r="BS242" s="49">
        <v>0</v>
      </c>
      <c r="BT242" s="49">
        <v>0</v>
      </c>
      <c r="BU242" s="50">
        <v>0</v>
      </c>
      <c r="BV242" s="49">
        <v>0</v>
      </c>
      <c r="BW242" s="50">
        <v>0</v>
      </c>
      <c r="BX242" s="49">
        <v>0</v>
      </c>
      <c r="BY242" s="49">
        <v>0</v>
      </c>
      <c r="BZ242" s="49">
        <v>0</v>
      </c>
      <c r="CA242" s="49">
        <v>0</v>
      </c>
      <c r="CB242" s="49">
        <v>0</v>
      </c>
      <c r="CC242" s="49">
        <v>0</v>
      </c>
      <c r="CD242" s="49">
        <v>0</v>
      </c>
      <c r="CE242" s="49">
        <v>0</v>
      </c>
      <c r="CF242" s="49">
        <v>0</v>
      </c>
      <c r="CG242" s="49">
        <v>0</v>
      </c>
      <c r="CH242" s="50">
        <v>0</v>
      </c>
      <c r="CI242" s="49">
        <v>0</v>
      </c>
      <c r="CJ242" s="50">
        <v>0</v>
      </c>
      <c r="CK242" s="49">
        <v>0</v>
      </c>
      <c r="CL242" s="49">
        <v>0</v>
      </c>
      <c r="CM242" s="49">
        <v>0</v>
      </c>
      <c r="CN242" s="49">
        <v>0</v>
      </c>
      <c r="CO242" s="10"/>
      <c r="CP242" s="51"/>
    </row>
    <row r="243" spans="1:94" ht="70.349999999999994" customHeight="1" x14ac:dyDescent="0.25">
      <c r="A243" s="48" t="s">
        <v>3011</v>
      </c>
      <c r="B243" s="48" t="s">
        <v>3011</v>
      </c>
      <c r="C243" s="10" t="s">
        <v>103</v>
      </c>
      <c r="D243" s="10" t="s">
        <v>2914</v>
      </c>
      <c r="E243" s="10" t="s">
        <v>2998</v>
      </c>
      <c r="F243" s="10" t="s">
        <v>2999</v>
      </c>
      <c r="G243" s="10"/>
      <c r="H243" s="10" t="s">
        <v>552</v>
      </c>
      <c r="I243" s="10" t="s">
        <v>3000</v>
      </c>
      <c r="J243" s="10" t="s">
        <v>110</v>
      </c>
      <c r="K243" s="10" t="s">
        <v>3012</v>
      </c>
      <c r="L243" s="10" t="s">
        <v>2920</v>
      </c>
      <c r="M243" s="10" t="s">
        <v>989</v>
      </c>
      <c r="N243" s="10" t="s">
        <v>3002</v>
      </c>
      <c r="O243" s="10" t="s">
        <v>2922</v>
      </c>
      <c r="P243" s="10" t="s">
        <v>1053</v>
      </c>
      <c r="Q243" s="10" t="s">
        <v>3013</v>
      </c>
      <c r="R243" s="10" t="s">
        <v>3004</v>
      </c>
      <c r="S243" s="10" t="s">
        <v>3014</v>
      </c>
      <c r="T243" s="10" t="s">
        <v>3015</v>
      </c>
      <c r="U243" s="10" t="s">
        <v>3014</v>
      </c>
      <c r="V243" s="10" t="s">
        <v>3016</v>
      </c>
      <c r="W243" s="10" t="s">
        <v>3017</v>
      </c>
      <c r="X243" s="10" t="s">
        <v>3018</v>
      </c>
      <c r="Y243" s="10" t="s">
        <v>125</v>
      </c>
      <c r="Z243" s="10" t="s">
        <v>126</v>
      </c>
      <c r="AA243" s="49">
        <v>3</v>
      </c>
      <c r="AB243" s="10" t="s">
        <v>127</v>
      </c>
      <c r="AC243" s="10" t="s">
        <v>3010</v>
      </c>
      <c r="AD243" s="49">
        <v>1</v>
      </c>
      <c r="AE243" s="49">
        <v>1</v>
      </c>
      <c r="AF243" s="49">
        <v>1</v>
      </c>
      <c r="AG243" s="49">
        <v>0</v>
      </c>
      <c r="AH243" s="10" t="s">
        <v>6002</v>
      </c>
      <c r="AI243" s="10" t="s">
        <v>6003</v>
      </c>
      <c r="AJ243" s="10" t="s">
        <v>6004</v>
      </c>
      <c r="AK243" s="10" t="s">
        <v>6005</v>
      </c>
      <c r="AL243" s="10"/>
      <c r="AM243" s="10" t="s">
        <v>5247</v>
      </c>
      <c r="AN243" s="10" t="s">
        <v>6006</v>
      </c>
      <c r="AO243" s="49">
        <v>0</v>
      </c>
      <c r="AP243" s="49">
        <v>0</v>
      </c>
      <c r="AQ243" s="49">
        <v>0</v>
      </c>
      <c r="AR243" s="49">
        <v>0</v>
      </c>
      <c r="AS243" s="49">
        <v>0</v>
      </c>
      <c r="AT243" s="49">
        <v>630.38891599999999</v>
      </c>
      <c r="AU243" s="49">
        <v>2634.5760259899998</v>
      </c>
      <c r="AV243" s="49">
        <v>0</v>
      </c>
      <c r="AW243" s="50">
        <v>0</v>
      </c>
      <c r="AX243" s="49">
        <v>249</v>
      </c>
      <c r="AY243" s="49">
        <v>0</v>
      </c>
      <c r="AZ243" s="49">
        <v>2634.5760259899998</v>
      </c>
      <c r="BA243" s="49">
        <v>3513.9649419900002</v>
      </c>
      <c r="BB243" s="49">
        <v>0</v>
      </c>
      <c r="BC243" s="49">
        <v>0</v>
      </c>
      <c r="BD243" s="49">
        <v>0</v>
      </c>
      <c r="BE243" s="49">
        <v>0</v>
      </c>
      <c r="BF243" s="49">
        <v>0</v>
      </c>
      <c r="BG243" s="49">
        <v>0</v>
      </c>
      <c r="BH243" s="49">
        <v>500</v>
      </c>
      <c r="BI243" s="49">
        <v>0</v>
      </c>
      <c r="BJ243" s="50">
        <v>0</v>
      </c>
      <c r="BK243" s="49">
        <v>2700.0000009999999</v>
      </c>
      <c r="BL243" s="49">
        <v>0</v>
      </c>
      <c r="BM243" s="49">
        <v>500</v>
      </c>
      <c r="BN243" s="49">
        <v>3200.0000009999999</v>
      </c>
      <c r="BO243" s="49">
        <v>0</v>
      </c>
      <c r="BP243" s="49">
        <v>0</v>
      </c>
      <c r="BQ243" s="49">
        <v>0</v>
      </c>
      <c r="BR243" s="49">
        <v>0</v>
      </c>
      <c r="BS243" s="49">
        <v>0</v>
      </c>
      <c r="BT243" s="49">
        <v>0</v>
      </c>
      <c r="BU243" s="50">
        <v>0</v>
      </c>
      <c r="BV243" s="49">
        <v>0</v>
      </c>
      <c r="BW243" s="50">
        <v>0</v>
      </c>
      <c r="BX243" s="49">
        <v>0</v>
      </c>
      <c r="BY243" s="49">
        <v>0</v>
      </c>
      <c r="BZ243" s="49">
        <v>0</v>
      </c>
      <c r="CA243" s="49">
        <v>0</v>
      </c>
      <c r="CB243" s="49">
        <v>0</v>
      </c>
      <c r="CC243" s="49">
        <v>0</v>
      </c>
      <c r="CD243" s="49">
        <v>0</v>
      </c>
      <c r="CE243" s="49">
        <v>0</v>
      </c>
      <c r="CF243" s="49">
        <v>0</v>
      </c>
      <c r="CG243" s="49">
        <v>0</v>
      </c>
      <c r="CH243" s="50">
        <v>0</v>
      </c>
      <c r="CI243" s="49">
        <v>0</v>
      </c>
      <c r="CJ243" s="50">
        <v>0</v>
      </c>
      <c r="CK243" s="49">
        <v>0</v>
      </c>
      <c r="CL243" s="49">
        <v>0</v>
      </c>
      <c r="CM243" s="49">
        <v>0</v>
      </c>
      <c r="CN243" s="49">
        <v>0</v>
      </c>
      <c r="CO243" s="10" t="s">
        <v>3022</v>
      </c>
      <c r="CP243" s="51" t="s">
        <v>6007</v>
      </c>
    </row>
    <row r="244" spans="1:94" ht="70.349999999999994" customHeight="1" x14ac:dyDescent="0.25">
      <c r="A244" s="48" t="s">
        <v>3024</v>
      </c>
      <c r="B244" s="48" t="s">
        <v>3024</v>
      </c>
      <c r="C244" s="10" t="s">
        <v>139</v>
      </c>
      <c r="D244" s="10" t="s">
        <v>2914</v>
      </c>
      <c r="E244" s="10" t="s">
        <v>2998</v>
      </c>
      <c r="F244" s="10" t="s">
        <v>2999</v>
      </c>
      <c r="G244" s="10"/>
      <c r="H244" s="10" t="s">
        <v>552</v>
      </c>
      <c r="I244" s="10" t="s">
        <v>3000</v>
      </c>
      <c r="J244" s="10" t="s">
        <v>110</v>
      </c>
      <c r="K244" s="10" t="s">
        <v>3012</v>
      </c>
      <c r="L244" s="10" t="s">
        <v>2920</v>
      </c>
      <c r="M244" s="10" t="s">
        <v>989</v>
      </c>
      <c r="N244" s="10" t="s">
        <v>3002</v>
      </c>
      <c r="O244" s="10" t="s">
        <v>2922</v>
      </c>
      <c r="P244" s="10" t="s">
        <v>1053</v>
      </c>
      <c r="Q244" s="10" t="s">
        <v>3013</v>
      </c>
      <c r="R244" s="10" t="s">
        <v>3004</v>
      </c>
      <c r="S244" s="10" t="s">
        <v>3025</v>
      </c>
      <c r="T244" s="10" t="s">
        <v>3026</v>
      </c>
      <c r="U244" s="10" t="s">
        <v>3025</v>
      </c>
      <c r="V244" s="10" t="s">
        <v>3027</v>
      </c>
      <c r="W244" s="10" t="s">
        <v>3028</v>
      </c>
      <c r="X244" s="10" t="s">
        <v>3018</v>
      </c>
      <c r="Y244" s="10" t="s">
        <v>125</v>
      </c>
      <c r="Z244" s="10" t="s">
        <v>126</v>
      </c>
      <c r="AA244" s="49">
        <v>26</v>
      </c>
      <c r="AB244" s="10" t="s">
        <v>127</v>
      </c>
      <c r="AC244" s="10" t="s">
        <v>3010</v>
      </c>
      <c r="AD244" s="49">
        <v>1</v>
      </c>
      <c r="AE244" s="49">
        <v>11</v>
      </c>
      <c r="AF244" s="49">
        <v>10</v>
      </c>
      <c r="AG244" s="49">
        <v>4</v>
      </c>
      <c r="AH244" s="10" t="s">
        <v>6008</v>
      </c>
      <c r="AI244" s="10" t="s">
        <v>6009</v>
      </c>
      <c r="AJ244" s="10"/>
      <c r="AK244" s="10" t="s">
        <v>6010</v>
      </c>
      <c r="AL244" s="10" t="s">
        <v>6011</v>
      </c>
      <c r="AM244" s="10" t="s">
        <v>5247</v>
      </c>
      <c r="AN244" s="10" t="s">
        <v>6012</v>
      </c>
      <c r="AO244" s="49">
        <v>0</v>
      </c>
      <c r="AP244" s="49">
        <v>0</v>
      </c>
      <c r="AQ244" s="49">
        <v>0</v>
      </c>
      <c r="AR244" s="49">
        <v>0</v>
      </c>
      <c r="AS244" s="49">
        <v>0</v>
      </c>
      <c r="AT244" s="49">
        <v>5436.7078044267009</v>
      </c>
      <c r="AU244" s="49">
        <v>4674.2245459523001</v>
      </c>
      <c r="AV244" s="49">
        <v>11900</v>
      </c>
      <c r="AW244" s="50">
        <v>0</v>
      </c>
      <c r="AX244" s="49">
        <v>6690.0344083023001</v>
      </c>
      <c r="AY244" s="49">
        <v>0</v>
      </c>
      <c r="AZ244" s="49">
        <v>4674.2245459523001</v>
      </c>
      <c r="BA244" s="49">
        <v>28700.966758681301</v>
      </c>
      <c r="BB244" s="49">
        <v>0</v>
      </c>
      <c r="BC244" s="49">
        <v>0</v>
      </c>
      <c r="BD244" s="49">
        <v>0</v>
      </c>
      <c r="BE244" s="49">
        <v>0</v>
      </c>
      <c r="BF244" s="49">
        <v>0</v>
      </c>
      <c r="BG244" s="49">
        <v>293.51656664500001</v>
      </c>
      <c r="BH244" s="49">
        <v>1736.255867505</v>
      </c>
      <c r="BI244" s="49">
        <v>23525</v>
      </c>
      <c r="BJ244" s="50">
        <v>0</v>
      </c>
      <c r="BK244" s="49">
        <v>4326.8475327550004</v>
      </c>
      <c r="BL244" s="49">
        <v>0</v>
      </c>
      <c r="BM244" s="49">
        <v>1736.255867505</v>
      </c>
      <c r="BN244" s="49">
        <v>29881.619966905</v>
      </c>
      <c r="BO244" s="49">
        <v>0</v>
      </c>
      <c r="BP244" s="49">
        <v>0</v>
      </c>
      <c r="BQ244" s="49">
        <v>0</v>
      </c>
      <c r="BR244" s="49">
        <v>0</v>
      </c>
      <c r="BS244" s="49">
        <v>0</v>
      </c>
      <c r="BT244" s="49">
        <v>0</v>
      </c>
      <c r="BU244" s="50">
        <v>400</v>
      </c>
      <c r="BV244" s="49">
        <v>0</v>
      </c>
      <c r="BW244" s="50">
        <v>0</v>
      </c>
      <c r="BX244" s="49">
        <v>2010.9044490000001</v>
      </c>
      <c r="BY244" s="49">
        <v>0</v>
      </c>
      <c r="BZ244" s="49">
        <v>400</v>
      </c>
      <c r="CA244" s="49">
        <v>2410.9044490000001</v>
      </c>
      <c r="CB244" s="49">
        <v>0</v>
      </c>
      <c r="CC244" s="49">
        <v>0</v>
      </c>
      <c r="CD244" s="49">
        <v>0</v>
      </c>
      <c r="CE244" s="49">
        <v>0</v>
      </c>
      <c r="CF244" s="49">
        <v>0</v>
      </c>
      <c r="CG244" s="49">
        <v>675</v>
      </c>
      <c r="CH244" s="50">
        <v>400</v>
      </c>
      <c r="CI244" s="49">
        <v>0</v>
      </c>
      <c r="CJ244" s="50">
        <v>0</v>
      </c>
      <c r="CK244" s="49">
        <v>2025</v>
      </c>
      <c r="CL244" s="49">
        <v>0</v>
      </c>
      <c r="CM244" s="49">
        <v>400</v>
      </c>
      <c r="CN244" s="49">
        <v>3100</v>
      </c>
      <c r="CO244" s="10" t="s">
        <v>3033</v>
      </c>
      <c r="CP244" s="51" t="s">
        <v>6013</v>
      </c>
    </row>
    <row r="245" spans="1:94" ht="70.349999999999994" customHeight="1" x14ac:dyDescent="0.25">
      <c r="A245" s="48" t="s">
        <v>3035</v>
      </c>
      <c r="B245" s="48" t="s">
        <v>3035</v>
      </c>
      <c r="C245" s="10" t="s">
        <v>179</v>
      </c>
      <c r="D245" s="10" t="s">
        <v>2914</v>
      </c>
      <c r="E245" s="10" t="s">
        <v>2998</v>
      </c>
      <c r="F245" s="10" t="s">
        <v>2999</v>
      </c>
      <c r="G245" s="10"/>
      <c r="H245" s="10" t="s">
        <v>552</v>
      </c>
      <c r="I245" s="10" t="s">
        <v>3000</v>
      </c>
      <c r="J245" s="10" t="s">
        <v>110</v>
      </c>
      <c r="K245" s="10" t="s">
        <v>3012</v>
      </c>
      <c r="L245" s="10" t="s">
        <v>2920</v>
      </c>
      <c r="M245" s="10" t="s">
        <v>989</v>
      </c>
      <c r="N245" s="10" t="s">
        <v>3002</v>
      </c>
      <c r="O245" s="10" t="s">
        <v>2922</v>
      </c>
      <c r="P245" s="10" t="s">
        <v>1053</v>
      </c>
      <c r="Q245" s="10" t="s">
        <v>3013</v>
      </c>
      <c r="R245" s="10" t="s">
        <v>3004</v>
      </c>
      <c r="S245" s="10" t="s">
        <v>3036</v>
      </c>
      <c r="T245" s="10" t="s">
        <v>3037</v>
      </c>
      <c r="U245" s="10" t="s">
        <v>3036</v>
      </c>
      <c r="V245" s="10" t="s">
        <v>3038</v>
      </c>
      <c r="W245" s="10" t="s">
        <v>3039</v>
      </c>
      <c r="X245" s="10" t="s">
        <v>3018</v>
      </c>
      <c r="Y245" s="10" t="s">
        <v>125</v>
      </c>
      <c r="Z245" s="10" t="s">
        <v>126</v>
      </c>
      <c r="AA245" s="49">
        <v>12</v>
      </c>
      <c r="AB245" s="10" t="s">
        <v>127</v>
      </c>
      <c r="AC245" s="10" t="s">
        <v>3010</v>
      </c>
      <c r="AD245" s="49">
        <v>3</v>
      </c>
      <c r="AE245" s="49">
        <v>4</v>
      </c>
      <c r="AF245" s="49">
        <v>3</v>
      </c>
      <c r="AG245" s="49">
        <v>2</v>
      </c>
      <c r="AH245" s="10" t="s">
        <v>6014</v>
      </c>
      <c r="AI245" s="10" t="s">
        <v>6015</v>
      </c>
      <c r="AJ245" s="10"/>
      <c r="AK245" s="10" t="s">
        <v>6016</v>
      </c>
      <c r="AL245" s="10" t="s">
        <v>6017</v>
      </c>
      <c r="AM245" s="10" t="s">
        <v>5247</v>
      </c>
      <c r="AN245" s="10" t="s">
        <v>6018</v>
      </c>
      <c r="AO245" s="49">
        <v>0</v>
      </c>
      <c r="AP245" s="49">
        <v>0</v>
      </c>
      <c r="AQ245" s="49">
        <v>0</v>
      </c>
      <c r="AR245" s="49">
        <v>0</v>
      </c>
      <c r="AS245" s="49">
        <v>0</v>
      </c>
      <c r="AT245" s="49">
        <v>2182.0523897019998</v>
      </c>
      <c r="AU245" s="49">
        <v>1254.1365249999999</v>
      </c>
      <c r="AV245" s="49">
        <v>2699</v>
      </c>
      <c r="AW245" s="50">
        <v>0</v>
      </c>
      <c r="AX245" s="49">
        <v>2570.1897754749998</v>
      </c>
      <c r="AY245" s="49">
        <v>0</v>
      </c>
      <c r="AZ245" s="49">
        <v>1254.1365249999999</v>
      </c>
      <c r="BA245" s="49">
        <v>8705.378690177</v>
      </c>
      <c r="BB245" s="49">
        <v>0</v>
      </c>
      <c r="BC245" s="49">
        <v>0</v>
      </c>
      <c r="BD245" s="49">
        <v>0</v>
      </c>
      <c r="BE245" s="49">
        <v>0</v>
      </c>
      <c r="BF245" s="49">
        <v>0</v>
      </c>
      <c r="BG245" s="49">
        <v>293.51656664500001</v>
      </c>
      <c r="BH245" s="49">
        <v>1658.1466475049999</v>
      </c>
      <c r="BI245" s="49">
        <v>0</v>
      </c>
      <c r="BJ245" s="50">
        <v>0</v>
      </c>
      <c r="BK245" s="49">
        <v>7340.0864132549996</v>
      </c>
      <c r="BL245" s="49">
        <v>0</v>
      </c>
      <c r="BM245" s="49">
        <v>1658.1466475049999</v>
      </c>
      <c r="BN245" s="49">
        <v>9291.7496274050009</v>
      </c>
      <c r="BO245" s="49">
        <v>0</v>
      </c>
      <c r="BP245" s="49">
        <v>0</v>
      </c>
      <c r="BQ245" s="49">
        <v>0</v>
      </c>
      <c r="BR245" s="49">
        <v>0</v>
      </c>
      <c r="BS245" s="49">
        <v>0</v>
      </c>
      <c r="BT245" s="49">
        <v>0</v>
      </c>
      <c r="BU245" s="50">
        <v>400</v>
      </c>
      <c r="BV245" s="49">
        <v>0</v>
      </c>
      <c r="BW245" s="50">
        <v>0</v>
      </c>
      <c r="BX245" s="49">
        <v>2010.9044490000001</v>
      </c>
      <c r="BY245" s="49">
        <v>0</v>
      </c>
      <c r="BZ245" s="49">
        <v>400</v>
      </c>
      <c r="CA245" s="49">
        <v>2410.9044490000001</v>
      </c>
      <c r="CB245" s="49">
        <v>0</v>
      </c>
      <c r="CC245" s="49">
        <v>0</v>
      </c>
      <c r="CD245" s="49">
        <v>0</v>
      </c>
      <c r="CE245" s="49">
        <v>0</v>
      </c>
      <c r="CF245" s="49">
        <v>0</v>
      </c>
      <c r="CG245" s="49">
        <v>675</v>
      </c>
      <c r="CH245" s="50">
        <v>400</v>
      </c>
      <c r="CI245" s="49">
        <v>0</v>
      </c>
      <c r="CJ245" s="50">
        <v>0</v>
      </c>
      <c r="CK245" s="49">
        <v>2025</v>
      </c>
      <c r="CL245" s="49">
        <v>0</v>
      </c>
      <c r="CM245" s="49">
        <v>400</v>
      </c>
      <c r="CN245" s="49">
        <v>3100</v>
      </c>
      <c r="CO245" s="10" t="s">
        <v>3045</v>
      </c>
      <c r="CP245" s="51" t="s">
        <v>6019</v>
      </c>
    </row>
    <row r="246" spans="1:94" ht="70.349999999999994" customHeight="1" x14ac:dyDescent="0.25">
      <c r="A246" s="48" t="s">
        <v>3047</v>
      </c>
      <c r="B246" s="48" t="s">
        <v>3047</v>
      </c>
      <c r="C246" s="10" t="s">
        <v>254</v>
      </c>
      <c r="D246" s="10" t="s">
        <v>2914</v>
      </c>
      <c r="E246" s="10" t="s">
        <v>2998</v>
      </c>
      <c r="F246" s="10" t="s">
        <v>2999</v>
      </c>
      <c r="G246" s="10"/>
      <c r="H246" s="10" t="s">
        <v>552</v>
      </c>
      <c r="I246" s="10" t="s">
        <v>3000</v>
      </c>
      <c r="J246" s="10" t="s">
        <v>110</v>
      </c>
      <c r="K246" s="10" t="s">
        <v>3012</v>
      </c>
      <c r="L246" s="10" t="s">
        <v>2920</v>
      </c>
      <c r="M246" s="10" t="s">
        <v>989</v>
      </c>
      <c r="N246" s="10" t="s">
        <v>3002</v>
      </c>
      <c r="O246" s="10" t="s">
        <v>140</v>
      </c>
      <c r="P246" s="10" t="s">
        <v>141</v>
      </c>
      <c r="Q246" s="10" t="s">
        <v>1042</v>
      </c>
      <c r="R246" s="10" t="s">
        <v>1043</v>
      </c>
      <c r="S246" s="10" t="s">
        <v>144</v>
      </c>
      <c r="T246" s="10" t="s">
        <v>3048</v>
      </c>
      <c r="U246" s="10" t="s">
        <v>146</v>
      </c>
      <c r="V246" s="10" t="s">
        <v>3049</v>
      </c>
      <c r="W246" s="10" t="s">
        <v>148</v>
      </c>
      <c r="X246" s="10" t="s">
        <v>149</v>
      </c>
      <c r="Y246" s="10" t="s">
        <v>125</v>
      </c>
      <c r="Z246" s="10" t="s">
        <v>126</v>
      </c>
      <c r="AA246" s="49">
        <v>800</v>
      </c>
      <c r="AB246" s="10" t="s">
        <v>127</v>
      </c>
      <c r="AC246" s="10" t="s">
        <v>3010</v>
      </c>
      <c r="AD246" s="49">
        <v>300</v>
      </c>
      <c r="AE246" s="49">
        <v>300</v>
      </c>
      <c r="AF246" s="49">
        <v>100</v>
      </c>
      <c r="AG246" s="49">
        <v>100</v>
      </c>
      <c r="AH246" s="10"/>
      <c r="AI246" s="10" t="s">
        <v>6020</v>
      </c>
      <c r="AJ246" s="10" t="s">
        <v>6021</v>
      </c>
      <c r="AK246" s="10" t="s">
        <v>6022</v>
      </c>
      <c r="AL246" s="10" t="s">
        <v>6022</v>
      </c>
      <c r="AM246" s="10" t="s">
        <v>5205</v>
      </c>
      <c r="AN246" s="10"/>
      <c r="AO246" s="49">
        <v>0</v>
      </c>
      <c r="AP246" s="49">
        <v>0</v>
      </c>
      <c r="AQ246" s="49">
        <v>0</v>
      </c>
      <c r="AR246" s="49">
        <v>0</v>
      </c>
      <c r="AS246" s="49">
        <v>0</v>
      </c>
      <c r="AT246" s="49">
        <v>400</v>
      </c>
      <c r="AU246" s="49">
        <v>0</v>
      </c>
      <c r="AV246" s="49">
        <v>0</v>
      </c>
      <c r="AW246" s="50">
        <v>0</v>
      </c>
      <c r="AX246" s="49">
        <v>0</v>
      </c>
      <c r="AY246" s="49">
        <v>0</v>
      </c>
      <c r="AZ246" s="49">
        <v>0</v>
      </c>
      <c r="BA246" s="49">
        <v>400</v>
      </c>
      <c r="BB246" s="49">
        <v>0</v>
      </c>
      <c r="BC246" s="49">
        <v>0</v>
      </c>
      <c r="BD246" s="49">
        <v>0</v>
      </c>
      <c r="BE246" s="49">
        <v>0</v>
      </c>
      <c r="BF246" s="49">
        <v>0</v>
      </c>
      <c r="BG246" s="49">
        <v>400</v>
      </c>
      <c r="BH246" s="49">
        <v>0</v>
      </c>
      <c r="BI246" s="49">
        <v>0</v>
      </c>
      <c r="BJ246" s="50">
        <v>0</v>
      </c>
      <c r="BK246" s="49">
        <v>0</v>
      </c>
      <c r="BL246" s="49">
        <v>0</v>
      </c>
      <c r="BM246" s="49">
        <v>0</v>
      </c>
      <c r="BN246" s="49">
        <v>400</v>
      </c>
      <c r="BO246" s="49">
        <v>0</v>
      </c>
      <c r="BP246" s="49">
        <v>0</v>
      </c>
      <c r="BQ246" s="49">
        <v>0</v>
      </c>
      <c r="BR246" s="49">
        <v>0</v>
      </c>
      <c r="BS246" s="49">
        <v>0</v>
      </c>
      <c r="BT246" s="49">
        <v>400</v>
      </c>
      <c r="BU246" s="50">
        <v>0</v>
      </c>
      <c r="BV246" s="49">
        <v>0</v>
      </c>
      <c r="BW246" s="50">
        <v>0</v>
      </c>
      <c r="BX246" s="49">
        <v>0</v>
      </c>
      <c r="BY246" s="49">
        <v>0</v>
      </c>
      <c r="BZ246" s="49">
        <v>0</v>
      </c>
      <c r="CA246" s="49">
        <v>400</v>
      </c>
      <c r="CB246" s="49">
        <v>0</v>
      </c>
      <c r="CC246" s="49">
        <v>0</v>
      </c>
      <c r="CD246" s="49">
        <v>0</v>
      </c>
      <c r="CE246" s="49">
        <v>0</v>
      </c>
      <c r="CF246" s="49">
        <v>0</v>
      </c>
      <c r="CG246" s="49">
        <v>400</v>
      </c>
      <c r="CH246" s="50">
        <v>0</v>
      </c>
      <c r="CI246" s="49">
        <v>0</v>
      </c>
      <c r="CJ246" s="50">
        <v>0</v>
      </c>
      <c r="CK246" s="49">
        <v>0</v>
      </c>
      <c r="CL246" s="49">
        <v>0</v>
      </c>
      <c r="CM246" s="49">
        <v>0</v>
      </c>
      <c r="CN246" s="49">
        <v>400</v>
      </c>
      <c r="CO246" s="10"/>
      <c r="CP246" s="51" t="s">
        <v>3053</v>
      </c>
    </row>
    <row r="247" spans="1:94" ht="70.349999999999994" customHeight="1" x14ac:dyDescent="0.25">
      <c r="A247" s="48" t="s">
        <v>3054</v>
      </c>
      <c r="B247" s="48" t="s">
        <v>3054</v>
      </c>
      <c r="C247" s="10" t="s">
        <v>374</v>
      </c>
      <c r="D247" s="10" t="s">
        <v>2914</v>
      </c>
      <c r="E247" s="10" t="s">
        <v>2998</v>
      </c>
      <c r="F247" s="10" t="s">
        <v>2999</v>
      </c>
      <c r="G247" s="10"/>
      <c r="H247" s="10" t="s">
        <v>552</v>
      </c>
      <c r="I247" s="10" t="s">
        <v>3000</v>
      </c>
      <c r="J247" s="10" t="s">
        <v>110</v>
      </c>
      <c r="K247" s="10" t="s">
        <v>3012</v>
      </c>
      <c r="L247" s="10" t="s">
        <v>2920</v>
      </c>
      <c r="M247" s="10" t="s">
        <v>989</v>
      </c>
      <c r="N247" s="10" t="s">
        <v>3002</v>
      </c>
      <c r="O247" s="10" t="s">
        <v>2922</v>
      </c>
      <c r="P247" s="10" t="s">
        <v>1053</v>
      </c>
      <c r="Q247" s="10" t="s">
        <v>3013</v>
      </c>
      <c r="R247" s="10" t="s">
        <v>3004</v>
      </c>
      <c r="S247" s="10" t="s">
        <v>2944</v>
      </c>
      <c r="T247" s="10" t="s">
        <v>3055</v>
      </c>
      <c r="U247" s="10" t="s">
        <v>787</v>
      </c>
      <c r="V247" s="10" t="s">
        <v>3056</v>
      </c>
      <c r="W247" s="10" t="s">
        <v>2947</v>
      </c>
      <c r="X247" s="10" t="s">
        <v>790</v>
      </c>
      <c r="Y247" s="10" t="s">
        <v>125</v>
      </c>
      <c r="Z247" s="10" t="s">
        <v>126</v>
      </c>
      <c r="AA247" s="49">
        <v>13</v>
      </c>
      <c r="AB247" s="10" t="s">
        <v>127</v>
      </c>
      <c r="AC247" s="10" t="s">
        <v>3010</v>
      </c>
      <c r="AD247" s="49">
        <v>0</v>
      </c>
      <c r="AE247" s="49">
        <v>3</v>
      </c>
      <c r="AF247" s="49">
        <v>5</v>
      </c>
      <c r="AG247" s="49">
        <v>5</v>
      </c>
      <c r="AH247" s="10"/>
      <c r="AI247" s="10" t="s">
        <v>6023</v>
      </c>
      <c r="AJ247" s="10"/>
      <c r="AK247" s="10" t="s">
        <v>6024</v>
      </c>
      <c r="AL247" s="10" t="s">
        <v>6025</v>
      </c>
      <c r="AM247" s="10" t="s">
        <v>5205</v>
      </c>
      <c r="AN247" s="10" t="s">
        <v>6026</v>
      </c>
      <c r="AO247" s="49">
        <v>0</v>
      </c>
      <c r="AP247" s="49">
        <v>0</v>
      </c>
      <c r="AQ247" s="49">
        <v>0</v>
      </c>
      <c r="AR247" s="49">
        <v>0</v>
      </c>
      <c r="AS247" s="49">
        <v>0</v>
      </c>
      <c r="AT247" s="49">
        <v>183.42722437842721</v>
      </c>
      <c r="AU247" s="49">
        <v>0</v>
      </c>
      <c r="AV247" s="49">
        <v>0</v>
      </c>
      <c r="AW247" s="50">
        <v>0</v>
      </c>
      <c r="AX247" s="49">
        <v>0</v>
      </c>
      <c r="AY247" s="49">
        <v>0</v>
      </c>
      <c r="AZ247" s="49">
        <v>0</v>
      </c>
      <c r="BA247" s="49">
        <v>183.42722437842721</v>
      </c>
      <c r="BB247" s="49">
        <v>0</v>
      </c>
      <c r="BC247" s="49">
        <v>0</v>
      </c>
      <c r="BD247" s="49">
        <v>0</v>
      </c>
      <c r="BE247" s="49">
        <v>0</v>
      </c>
      <c r="BF247" s="49">
        <v>0</v>
      </c>
      <c r="BG247" s="49">
        <v>620.39515115820871</v>
      </c>
      <c r="BH247" s="49">
        <v>0</v>
      </c>
      <c r="BI247" s="49">
        <v>0</v>
      </c>
      <c r="BJ247" s="50">
        <v>0</v>
      </c>
      <c r="BK247" s="49">
        <v>0</v>
      </c>
      <c r="BL247" s="49">
        <v>0</v>
      </c>
      <c r="BM247" s="49">
        <v>0</v>
      </c>
      <c r="BN247" s="49">
        <v>620.39515115820871</v>
      </c>
      <c r="BO247" s="49">
        <v>0</v>
      </c>
      <c r="BP247" s="49">
        <v>0</v>
      </c>
      <c r="BQ247" s="49">
        <v>0</v>
      </c>
      <c r="BR247" s="49">
        <v>0</v>
      </c>
      <c r="BS247" s="49">
        <v>0</v>
      </c>
      <c r="BT247" s="49">
        <v>717.60170413561104</v>
      </c>
      <c r="BU247" s="50">
        <v>0</v>
      </c>
      <c r="BV247" s="49">
        <v>0</v>
      </c>
      <c r="BW247" s="50">
        <v>0</v>
      </c>
      <c r="BX247" s="49">
        <v>0</v>
      </c>
      <c r="BY247" s="49">
        <v>0</v>
      </c>
      <c r="BZ247" s="49">
        <v>0</v>
      </c>
      <c r="CA247" s="49">
        <v>717.60170413561104</v>
      </c>
      <c r="CB247" s="49">
        <v>0</v>
      </c>
      <c r="CC247" s="49">
        <v>0</v>
      </c>
      <c r="CD247" s="49">
        <v>0</v>
      </c>
      <c r="CE247" s="49">
        <v>0</v>
      </c>
      <c r="CF247" s="49">
        <v>0</v>
      </c>
      <c r="CG247" s="49">
        <v>345.20827619271728</v>
      </c>
      <c r="CH247" s="50">
        <v>0</v>
      </c>
      <c r="CI247" s="49">
        <v>0</v>
      </c>
      <c r="CJ247" s="50">
        <v>0</v>
      </c>
      <c r="CK247" s="49">
        <v>0</v>
      </c>
      <c r="CL247" s="49">
        <v>0</v>
      </c>
      <c r="CM247" s="49">
        <v>0</v>
      </c>
      <c r="CN247" s="49">
        <v>345.20827619271728</v>
      </c>
      <c r="CO247" s="10" t="s">
        <v>3061</v>
      </c>
      <c r="CP247" s="51" t="s">
        <v>6027</v>
      </c>
    </row>
    <row r="248" spans="1:94" ht="70.349999999999994" customHeight="1" x14ac:dyDescent="0.25">
      <c r="A248" s="48" t="s">
        <v>3063</v>
      </c>
      <c r="B248" s="48" t="s">
        <v>3063</v>
      </c>
      <c r="C248" s="10" t="s">
        <v>444</v>
      </c>
      <c r="D248" s="10" t="s">
        <v>2914</v>
      </c>
      <c r="E248" s="10" t="s">
        <v>2998</v>
      </c>
      <c r="F248" s="10" t="s">
        <v>2999</v>
      </c>
      <c r="G248" s="10"/>
      <c r="H248" s="10" t="s">
        <v>552</v>
      </c>
      <c r="I248" s="10" t="s">
        <v>3000</v>
      </c>
      <c r="J248" s="10" t="s">
        <v>110</v>
      </c>
      <c r="K248" s="10" t="s">
        <v>3012</v>
      </c>
      <c r="L248" s="10" t="s">
        <v>2920</v>
      </c>
      <c r="M248" s="10" t="s">
        <v>989</v>
      </c>
      <c r="N248" s="10" t="s">
        <v>3002</v>
      </c>
      <c r="O248" s="10" t="s">
        <v>2922</v>
      </c>
      <c r="P248" s="10" t="s">
        <v>1053</v>
      </c>
      <c r="Q248" s="10" t="s">
        <v>3013</v>
      </c>
      <c r="R248" s="10" t="s">
        <v>3004</v>
      </c>
      <c r="S248" s="10" t="s">
        <v>3064</v>
      </c>
      <c r="T248" s="10" t="s">
        <v>3065</v>
      </c>
      <c r="U248" s="10" t="s">
        <v>3066</v>
      </c>
      <c r="V248" s="10" t="s">
        <v>3067</v>
      </c>
      <c r="W248" s="10"/>
      <c r="X248" s="10" t="s">
        <v>2929</v>
      </c>
      <c r="Y248" s="10" t="s">
        <v>125</v>
      </c>
      <c r="Z248" s="10" t="s">
        <v>126</v>
      </c>
      <c r="AA248" s="49">
        <v>66</v>
      </c>
      <c r="AB248" s="10" t="s">
        <v>127</v>
      </c>
      <c r="AC248" s="10" t="s">
        <v>3010</v>
      </c>
      <c r="AD248" s="49">
        <v>66</v>
      </c>
      <c r="AE248" s="49">
        <v>0</v>
      </c>
      <c r="AF248" s="49">
        <v>0</v>
      </c>
      <c r="AG248" s="49">
        <v>0</v>
      </c>
      <c r="AH248" s="10" t="s">
        <v>6028</v>
      </c>
      <c r="AI248" s="10"/>
      <c r="AJ248" s="10"/>
      <c r="AK248" s="10"/>
      <c r="AL248" s="10"/>
      <c r="AM248" s="10" t="s">
        <v>5426</v>
      </c>
      <c r="AN248" s="10" t="s">
        <v>6029</v>
      </c>
      <c r="AO248" s="49">
        <v>0</v>
      </c>
      <c r="AP248" s="49">
        <v>0</v>
      </c>
      <c r="AQ248" s="49">
        <v>0</v>
      </c>
      <c r="AR248" s="49">
        <v>0</v>
      </c>
      <c r="AS248" s="49">
        <v>0</v>
      </c>
      <c r="AT248" s="49">
        <v>0</v>
      </c>
      <c r="AU248" s="49">
        <v>0</v>
      </c>
      <c r="AV248" s="49">
        <v>0</v>
      </c>
      <c r="AW248" s="50">
        <v>0</v>
      </c>
      <c r="AX248" s="49">
        <v>1657.0615250000001</v>
      </c>
      <c r="AY248" s="49">
        <v>0</v>
      </c>
      <c r="AZ248" s="49">
        <v>0</v>
      </c>
      <c r="BA248" s="49">
        <v>1657.0615250000001</v>
      </c>
      <c r="BB248" s="49">
        <v>0</v>
      </c>
      <c r="BC248" s="49">
        <v>0</v>
      </c>
      <c r="BD248" s="49">
        <v>0</v>
      </c>
      <c r="BE248" s="49">
        <v>0</v>
      </c>
      <c r="BF248" s="49">
        <v>0</v>
      </c>
      <c r="BG248" s="49">
        <v>0</v>
      </c>
      <c r="BH248" s="49">
        <v>0</v>
      </c>
      <c r="BI248" s="49">
        <v>0</v>
      </c>
      <c r="BJ248" s="50">
        <v>0</v>
      </c>
      <c r="BK248" s="49">
        <v>0</v>
      </c>
      <c r="BL248" s="49">
        <v>0</v>
      </c>
      <c r="BM248" s="49">
        <v>0</v>
      </c>
      <c r="BN248" s="49">
        <v>0</v>
      </c>
      <c r="BO248" s="49">
        <v>0</v>
      </c>
      <c r="BP248" s="49">
        <v>0</v>
      </c>
      <c r="BQ248" s="49">
        <v>0</v>
      </c>
      <c r="BR248" s="49">
        <v>0</v>
      </c>
      <c r="BS248" s="49">
        <v>0</v>
      </c>
      <c r="BT248" s="49">
        <v>0</v>
      </c>
      <c r="BU248" s="50">
        <v>0</v>
      </c>
      <c r="BV248" s="49">
        <v>0</v>
      </c>
      <c r="BW248" s="50">
        <v>0</v>
      </c>
      <c r="BX248" s="49">
        <v>0</v>
      </c>
      <c r="BY248" s="49">
        <v>0</v>
      </c>
      <c r="BZ248" s="49">
        <v>0</v>
      </c>
      <c r="CA248" s="49">
        <v>0</v>
      </c>
      <c r="CB248" s="49">
        <v>0</v>
      </c>
      <c r="CC248" s="49">
        <v>0</v>
      </c>
      <c r="CD248" s="49">
        <v>0</v>
      </c>
      <c r="CE248" s="49">
        <v>0</v>
      </c>
      <c r="CF248" s="49">
        <v>0</v>
      </c>
      <c r="CG248" s="49">
        <v>0</v>
      </c>
      <c r="CH248" s="50">
        <v>0</v>
      </c>
      <c r="CI248" s="49">
        <v>0</v>
      </c>
      <c r="CJ248" s="50">
        <v>0</v>
      </c>
      <c r="CK248" s="49">
        <v>0</v>
      </c>
      <c r="CL248" s="49">
        <v>0</v>
      </c>
      <c r="CM248" s="49">
        <v>0</v>
      </c>
      <c r="CN248" s="49">
        <v>0</v>
      </c>
      <c r="CO248" s="10" t="s">
        <v>3069</v>
      </c>
      <c r="CP248" s="51" t="s">
        <v>3070</v>
      </c>
    </row>
    <row r="249" spans="1:94" ht="70.349999999999994" customHeight="1" x14ac:dyDescent="0.25">
      <c r="A249" s="48" t="s">
        <v>3071</v>
      </c>
      <c r="B249" s="48" t="s">
        <v>3071</v>
      </c>
      <c r="C249" s="10" t="s">
        <v>463</v>
      </c>
      <c r="D249" s="10" t="s">
        <v>2914</v>
      </c>
      <c r="E249" s="10" t="s">
        <v>2998</v>
      </c>
      <c r="F249" s="10" t="s">
        <v>2999</v>
      </c>
      <c r="G249" s="10"/>
      <c r="H249" s="10" t="s">
        <v>552</v>
      </c>
      <c r="I249" s="10" t="s">
        <v>3000</v>
      </c>
      <c r="J249" s="10" t="s">
        <v>110</v>
      </c>
      <c r="K249" s="10" t="s">
        <v>3072</v>
      </c>
      <c r="L249" s="10" t="s">
        <v>2920</v>
      </c>
      <c r="M249" s="10" t="s">
        <v>989</v>
      </c>
      <c r="N249" s="10" t="s">
        <v>3002</v>
      </c>
      <c r="O249" s="10" t="s">
        <v>2922</v>
      </c>
      <c r="P249" s="10" t="s">
        <v>1053</v>
      </c>
      <c r="Q249" s="10" t="s">
        <v>3013</v>
      </c>
      <c r="R249" s="10" t="s">
        <v>3004</v>
      </c>
      <c r="S249" s="10" t="s">
        <v>3073</v>
      </c>
      <c r="T249" s="10" t="s">
        <v>3074</v>
      </c>
      <c r="U249" s="10" t="s">
        <v>3075</v>
      </c>
      <c r="V249" s="10" t="s">
        <v>3076</v>
      </c>
      <c r="W249" s="10" t="s">
        <v>3077</v>
      </c>
      <c r="X249" s="10" t="s">
        <v>2338</v>
      </c>
      <c r="Y249" s="10" t="s">
        <v>125</v>
      </c>
      <c r="Z249" s="10" t="s">
        <v>126</v>
      </c>
      <c r="AA249" s="49">
        <v>1</v>
      </c>
      <c r="AB249" s="10" t="s">
        <v>186</v>
      </c>
      <c r="AC249" s="10" t="s">
        <v>3010</v>
      </c>
      <c r="AD249" s="49">
        <v>1</v>
      </c>
      <c r="AE249" s="49">
        <v>1</v>
      </c>
      <c r="AF249" s="49">
        <v>1</v>
      </c>
      <c r="AG249" s="49">
        <v>1</v>
      </c>
      <c r="AH249" s="10" t="s">
        <v>6030</v>
      </c>
      <c r="AI249" s="10" t="s">
        <v>6031</v>
      </c>
      <c r="AJ249" s="10" t="s">
        <v>6032</v>
      </c>
      <c r="AK249" s="10" t="s">
        <v>6033</v>
      </c>
      <c r="AL249" s="10" t="s">
        <v>6033</v>
      </c>
      <c r="AM249" s="10" t="s">
        <v>5205</v>
      </c>
      <c r="AN249" s="10"/>
      <c r="AO249" s="49">
        <v>0</v>
      </c>
      <c r="AP249" s="49">
        <v>0</v>
      </c>
      <c r="AQ249" s="49">
        <v>0</v>
      </c>
      <c r="AR249" s="49">
        <v>0</v>
      </c>
      <c r="AS249" s="49">
        <v>0</v>
      </c>
      <c r="AT249" s="49">
        <v>7260.7450749999998</v>
      </c>
      <c r="AU249" s="49">
        <v>0</v>
      </c>
      <c r="AV249" s="49">
        <v>0</v>
      </c>
      <c r="AW249" s="50">
        <v>0</v>
      </c>
      <c r="AX249" s="49">
        <v>0</v>
      </c>
      <c r="AY249" s="49">
        <v>0</v>
      </c>
      <c r="AZ249" s="49">
        <v>0</v>
      </c>
      <c r="BA249" s="49">
        <v>7260.7450749999998</v>
      </c>
      <c r="BB249" s="49">
        <v>0</v>
      </c>
      <c r="BC249" s="49">
        <v>0</v>
      </c>
      <c r="BD249" s="49">
        <v>0</v>
      </c>
      <c r="BE249" s="49">
        <v>0</v>
      </c>
      <c r="BF249" s="49">
        <v>0</v>
      </c>
      <c r="BG249" s="49">
        <v>7260.7450749999998</v>
      </c>
      <c r="BH249" s="49">
        <v>0</v>
      </c>
      <c r="BI249" s="49">
        <v>0</v>
      </c>
      <c r="BJ249" s="50">
        <v>0</v>
      </c>
      <c r="BK249" s="49">
        <v>0</v>
      </c>
      <c r="BL249" s="49">
        <v>0</v>
      </c>
      <c r="BM249" s="49">
        <v>0</v>
      </c>
      <c r="BN249" s="49">
        <v>7260.7450749999998</v>
      </c>
      <c r="BO249" s="49">
        <v>0</v>
      </c>
      <c r="BP249" s="49">
        <v>0</v>
      </c>
      <c r="BQ249" s="49">
        <v>0</v>
      </c>
      <c r="BR249" s="49">
        <v>0</v>
      </c>
      <c r="BS249" s="49">
        <v>0</v>
      </c>
      <c r="BT249" s="49">
        <v>7260.7450749999998</v>
      </c>
      <c r="BU249" s="50">
        <v>0</v>
      </c>
      <c r="BV249" s="49">
        <v>0</v>
      </c>
      <c r="BW249" s="50">
        <v>0</v>
      </c>
      <c r="BX249" s="49">
        <v>0</v>
      </c>
      <c r="BY249" s="49">
        <v>0</v>
      </c>
      <c r="BZ249" s="49">
        <v>0</v>
      </c>
      <c r="CA249" s="49">
        <v>7260.7450749999998</v>
      </c>
      <c r="CB249" s="49">
        <v>0</v>
      </c>
      <c r="CC249" s="49">
        <v>0</v>
      </c>
      <c r="CD249" s="49">
        <v>0</v>
      </c>
      <c r="CE249" s="49">
        <v>0</v>
      </c>
      <c r="CF249" s="49">
        <v>0</v>
      </c>
      <c r="CG249" s="49">
        <v>7260.7450749999998</v>
      </c>
      <c r="CH249" s="50">
        <v>0</v>
      </c>
      <c r="CI249" s="49">
        <v>0</v>
      </c>
      <c r="CJ249" s="50">
        <v>0</v>
      </c>
      <c r="CK249" s="49">
        <v>0</v>
      </c>
      <c r="CL249" s="49">
        <v>0</v>
      </c>
      <c r="CM249" s="49">
        <v>0</v>
      </c>
      <c r="CN249" s="49">
        <v>7260.7450749999998</v>
      </c>
      <c r="CO249" s="10"/>
      <c r="CP249" s="51" t="s">
        <v>3083</v>
      </c>
    </row>
    <row r="250" spans="1:94" ht="70.349999999999994" customHeight="1" x14ac:dyDescent="0.25">
      <c r="A250" s="48" t="s">
        <v>3084</v>
      </c>
      <c r="B250" s="48" t="s">
        <v>3084</v>
      </c>
      <c r="C250" s="10" t="s">
        <v>478</v>
      </c>
      <c r="D250" s="10" t="s">
        <v>2914</v>
      </c>
      <c r="E250" s="10" t="s">
        <v>3085</v>
      </c>
      <c r="F250" s="10" t="s">
        <v>3086</v>
      </c>
      <c r="G250" s="10" t="s">
        <v>107</v>
      </c>
      <c r="H250" s="10" t="s">
        <v>552</v>
      </c>
      <c r="I250" s="10" t="s">
        <v>3000</v>
      </c>
      <c r="J250" s="10" t="s">
        <v>3087</v>
      </c>
      <c r="K250" s="10" t="s">
        <v>3088</v>
      </c>
      <c r="L250" s="10" t="s">
        <v>2920</v>
      </c>
      <c r="M250" s="10" t="s">
        <v>989</v>
      </c>
      <c r="N250" s="10" t="s">
        <v>3002</v>
      </c>
      <c r="O250" s="10" t="s">
        <v>2922</v>
      </c>
      <c r="P250" s="10" t="s">
        <v>1053</v>
      </c>
      <c r="Q250" s="10" t="s">
        <v>3013</v>
      </c>
      <c r="R250" s="10" t="s">
        <v>3004</v>
      </c>
      <c r="S250" s="10" t="s">
        <v>3089</v>
      </c>
      <c r="T250" s="10" t="s">
        <v>3090</v>
      </c>
      <c r="U250" s="10" t="s">
        <v>3089</v>
      </c>
      <c r="V250" s="10" t="s">
        <v>3091</v>
      </c>
      <c r="W250" s="10" t="s">
        <v>3092</v>
      </c>
      <c r="X250" s="10" t="s">
        <v>3093</v>
      </c>
      <c r="Y250" s="10" t="s">
        <v>125</v>
      </c>
      <c r="Z250" s="10" t="s">
        <v>126</v>
      </c>
      <c r="AA250" s="49">
        <v>10</v>
      </c>
      <c r="AB250" s="10" t="s">
        <v>127</v>
      </c>
      <c r="AC250" s="10" t="s">
        <v>3010</v>
      </c>
      <c r="AD250" s="49">
        <v>0</v>
      </c>
      <c r="AE250" s="49">
        <v>0</v>
      </c>
      <c r="AF250" s="49">
        <v>5</v>
      </c>
      <c r="AG250" s="49">
        <v>5</v>
      </c>
      <c r="AH250" s="10"/>
      <c r="AI250" s="10"/>
      <c r="AJ250" s="10"/>
      <c r="AK250" s="10" t="s">
        <v>6034</v>
      </c>
      <c r="AL250" s="10" t="s">
        <v>6035</v>
      </c>
      <c r="AM250" s="10" t="s">
        <v>5247</v>
      </c>
      <c r="AN250" s="10" t="s">
        <v>6036</v>
      </c>
      <c r="AO250" s="49">
        <v>0</v>
      </c>
      <c r="AP250" s="49">
        <v>0</v>
      </c>
      <c r="AQ250" s="49">
        <v>0</v>
      </c>
      <c r="AR250" s="49">
        <v>0</v>
      </c>
      <c r="AS250" s="49">
        <v>0</v>
      </c>
      <c r="AT250" s="49">
        <v>0</v>
      </c>
      <c r="AU250" s="49">
        <v>0</v>
      </c>
      <c r="AV250" s="49">
        <v>0</v>
      </c>
      <c r="AW250" s="50">
        <v>0</v>
      </c>
      <c r="AX250" s="49">
        <v>6838.8639990000001</v>
      </c>
      <c r="AY250" s="49">
        <v>0</v>
      </c>
      <c r="AZ250" s="49">
        <v>0</v>
      </c>
      <c r="BA250" s="49">
        <v>6838.8639990000001</v>
      </c>
      <c r="BB250" s="49">
        <v>0</v>
      </c>
      <c r="BC250" s="49">
        <v>0</v>
      </c>
      <c r="BD250" s="49">
        <v>0</v>
      </c>
      <c r="BE250" s="49">
        <v>0</v>
      </c>
      <c r="BF250" s="49">
        <v>0</v>
      </c>
      <c r="BG250" s="49">
        <v>136.55742591999999</v>
      </c>
      <c r="BH250" s="49">
        <v>775</v>
      </c>
      <c r="BI250" s="49">
        <v>7276</v>
      </c>
      <c r="BJ250" s="50">
        <v>0</v>
      </c>
      <c r="BK250" s="49">
        <v>13110.054654565</v>
      </c>
      <c r="BL250" s="49">
        <v>0</v>
      </c>
      <c r="BM250" s="49">
        <v>775</v>
      </c>
      <c r="BN250" s="49">
        <v>21297.612080485</v>
      </c>
      <c r="BO250" s="49">
        <v>0</v>
      </c>
      <c r="BP250" s="49">
        <v>0</v>
      </c>
      <c r="BQ250" s="49">
        <v>0</v>
      </c>
      <c r="BR250" s="49">
        <v>0</v>
      </c>
      <c r="BS250" s="49">
        <v>0</v>
      </c>
      <c r="BT250" s="49">
        <v>0</v>
      </c>
      <c r="BU250" s="50">
        <v>0</v>
      </c>
      <c r="BV250" s="49">
        <v>3118</v>
      </c>
      <c r="BW250" s="50">
        <v>0</v>
      </c>
      <c r="BX250" s="49">
        <v>6426.423106969999</v>
      </c>
      <c r="BY250" s="49">
        <v>0</v>
      </c>
      <c r="BZ250" s="49">
        <v>0</v>
      </c>
      <c r="CA250" s="49">
        <v>9544.4231069699999</v>
      </c>
      <c r="CB250" s="49">
        <v>0</v>
      </c>
      <c r="CC250" s="49">
        <v>0</v>
      </c>
      <c r="CD250" s="49">
        <v>0</v>
      </c>
      <c r="CE250" s="49">
        <v>0</v>
      </c>
      <c r="CF250" s="49">
        <v>0</v>
      </c>
      <c r="CG250" s="49">
        <v>0</v>
      </c>
      <c r="CH250" s="50">
        <v>0</v>
      </c>
      <c r="CI250" s="49">
        <v>67087</v>
      </c>
      <c r="CJ250" s="50">
        <v>0</v>
      </c>
      <c r="CK250" s="49">
        <v>3392.6769850340011</v>
      </c>
      <c r="CL250" s="49">
        <v>0</v>
      </c>
      <c r="CM250" s="49">
        <v>0</v>
      </c>
      <c r="CN250" s="49">
        <v>70479.676985034006</v>
      </c>
      <c r="CO250" s="10" t="s">
        <v>3096</v>
      </c>
      <c r="CP250" s="51" t="s">
        <v>6037</v>
      </c>
    </row>
    <row r="251" spans="1:94" ht="70.349999999999994" customHeight="1" x14ac:dyDescent="0.25">
      <c r="A251" s="48" t="s">
        <v>3098</v>
      </c>
      <c r="B251" s="48" t="s">
        <v>3098</v>
      </c>
      <c r="C251" s="10" t="s">
        <v>668</v>
      </c>
      <c r="D251" s="10" t="s">
        <v>2914</v>
      </c>
      <c r="E251" s="10" t="s">
        <v>3085</v>
      </c>
      <c r="F251" s="10" t="s">
        <v>3086</v>
      </c>
      <c r="G251" s="10" t="s">
        <v>107</v>
      </c>
      <c r="H251" s="10" t="s">
        <v>552</v>
      </c>
      <c r="I251" s="10" t="s">
        <v>3000</v>
      </c>
      <c r="J251" s="10" t="s">
        <v>3087</v>
      </c>
      <c r="K251" s="10" t="s">
        <v>3088</v>
      </c>
      <c r="L251" s="10" t="s">
        <v>2920</v>
      </c>
      <c r="M251" s="10" t="s">
        <v>989</v>
      </c>
      <c r="N251" s="10" t="s">
        <v>3002</v>
      </c>
      <c r="O251" s="10" t="s">
        <v>2922</v>
      </c>
      <c r="P251" s="10" t="s">
        <v>1053</v>
      </c>
      <c r="Q251" s="10" t="s">
        <v>3013</v>
      </c>
      <c r="R251" s="10" t="s">
        <v>3004</v>
      </c>
      <c r="S251" s="10" t="s">
        <v>3099</v>
      </c>
      <c r="T251" s="10" t="s">
        <v>3100</v>
      </c>
      <c r="U251" s="10" t="s">
        <v>3099</v>
      </c>
      <c r="V251" s="10" t="s">
        <v>3101</v>
      </c>
      <c r="W251" s="10" t="s">
        <v>3102</v>
      </c>
      <c r="X251" s="10" t="s">
        <v>3093</v>
      </c>
      <c r="Y251" s="10" t="s">
        <v>125</v>
      </c>
      <c r="Z251" s="10" t="s">
        <v>126</v>
      </c>
      <c r="AA251" s="49">
        <v>5</v>
      </c>
      <c r="AB251" s="10" t="s">
        <v>127</v>
      </c>
      <c r="AC251" s="10" t="s">
        <v>3010</v>
      </c>
      <c r="AD251" s="49">
        <v>0</v>
      </c>
      <c r="AE251" s="49">
        <v>0</v>
      </c>
      <c r="AF251" s="49">
        <v>1</v>
      </c>
      <c r="AG251" s="49">
        <v>4</v>
      </c>
      <c r="AH251" s="10"/>
      <c r="AI251" s="10"/>
      <c r="AJ251" s="10"/>
      <c r="AK251" s="10" t="s">
        <v>6038</v>
      </c>
      <c r="AL251" s="10"/>
      <c r="AM251" s="10" t="s">
        <v>5247</v>
      </c>
      <c r="AN251" s="10" t="s">
        <v>6039</v>
      </c>
      <c r="AO251" s="49">
        <v>0</v>
      </c>
      <c r="AP251" s="49">
        <v>0</v>
      </c>
      <c r="AQ251" s="49">
        <v>0</v>
      </c>
      <c r="AR251" s="49">
        <v>0</v>
      </c>
      <c r="AS251" s="49">
        <v>0</v>
      </c>
      <c r="AT251" s="49">
        <v>1851.98864211</v>
      </c>
      <c r="AU251" s="49">
        <v>0</v>
      </c>
      <c r="AV251" s="49">
        <v>0</v>
      </c>
      <c r="AW251" s="50">
        <v>0</v>
      </c>
      <c r="AX251" s="49">
        <v>109.12277202999999</v>
      </c>
      <c r="AY251" s="49">
        <v>0</v>
      </c>
      <c r="AZ251" s="49">
        <v>0</v>
      </c>
      <c r="BA251" s="49">
        <v>1961.1114141400001</v>
      </c>
      <c r="BB251" s="49">
        <v>0</v>
      </c>
      <c r="BC251" s="49">
        <v>0</v>
      </c>
      <c r="BD251" s="49">
        <v>0</v>
      </c>
      <c r="BE251" s="49">
        <v>0</v>
      </c>
      <c r="BF251" s="49">
        <v>0</v>
      </c>
      <c r="BG251" s="49">
        <v>0</v>
      </c>
      <c r="BH251" s="49">
        <v>0</v>
      </c>
      <c r="BI251" s="49">
        <v>11459</v>
      </c>
      <c r="BJ251" s="50">
        <v>0</v>
      </c>
      <c r="BK251" s="49">
        <v>0</v>
      </c>
      <c r="BL251" s="49">
        <v>0</v>
      </c>
      <c r="BM251" s="49">
        <v>0</v>
      </c>
      <c r="BN251" s="49">
        <v>11459</v>
      </c>
      <c r="BO251" s="49">
        <v>0</v>
      </c>
      <c r="BP251" s="49">
        <v>0</v>
      </c>
      <c r="BQ251" s="49">
        <v>0</v>
      </c>
      <c r="BR251" s="49">
        <v>0</v>
      </c>
      <c r="BS251" s="49">
        <v>0</v>
      </c>
      <c r="BT251" s="49">
        <v>0</v>
      </c>
      <c r="BU251" s="50">
        <v>900</v>
      </c>
      <c r="BV251" s="49">
        <v>0</v>
      </c>
      <c r="BW251" s="50">
        <v>0</v>
      </c>
      <c r="BX251" s="49">
        <v>0</v>
      </c>
      <c r="BY251" s="49">
        <v>0</v>
      </c>
      <c r="BZ251" s="49">
        <v>900</v>
      </c>
      <c r="CA251" s="49">
        <v>900</v>
      </c>
      <c r="CB251" s="49">
        <v>0</v>
      </c>
      <c r="CC251" s="49">
        <v>0</v>
      </c>
      <c r="CD251" s="49">
        <v>0</v>
      </c>
      <c r="CE251" s="49">
        <v>0</v>
      </c>
      <c r="CF251" s="49">
        <v>0</v>
      </c>
      <c r="CG251" s="49">
        <v>280</v>
      </c>
      <c r="CH251" s="50">
        <v>170</v>
      </c>
      <c r="CI251" s="49">
        <v>0</v>
      </c>
      <c r="CJ251" s="50">
        <v>0</v>
      </c>
      <c r="CK251" s="49">
        <v>450</v>
      </c>
      <c r="CL251" s="49">
        <v>0</v>
      </c>
      <c r="CM251" s="49">
        <v>170</v>
      </c>
      <c r="CN251" s="49">
        <v>900</v>
      </c>
      <c r="CO251" s="10"/>
      <c r="CP251" s="51" t="s">
        <v>6040</v>
      </c>
    </row>
    <row r="252" spans="1:94" ht="70.349999999999994" customHeight="1" x14ac:dyDescent="0.25">
      <c r="A252" s="48" t="s">
        <v>3105</v>
      </c>
      <c r="B252" s="48" t="s">
        <v>3105</v>
      </c>
      <c r="C252" s="10" t="s">
        <v>682</v>
      </c>
      <c r="D252" s="10" t="s">
        <v>2914</v>
      </c>
      <c r="E252" s="10" t="s">
        <v>3085</v>
      </c>
      <c r="F252" s="10" t="s">
        <v>3086</v>
      </c>
      <c r="G252" s="10" t="s">
        <v>107</v>
      </c>
      <c r="H252" s="10" t="s">
        <v>552</v>
      </c>
      <c r="I252" s="10" t="s">
        <v>3000</v>
      </c>
      <c r="J252" s="10" t="s">
        <v>3087</v>
      </c>
      <c r="K252" s="10" t="s">
        <v>3088</v>
      </c>
      <c r="L252" s="10" t="s">
        <v>2920</v>
      </c>
      <c r="M252" s="10" t="s">
        <v>989</v>
      </c>
      <c r="N252" s="10" t="s">
        <v>3002</v>
      </c>
      <c r="O252" s="10" t="s">
        <v>2922</v>
      </c>
      <c r="P252" s="10" t="s">
        <v>1053</v>
      </c>
      <c r="Q252" s="10" t="s">
        <v>3013</v>
      </c>
      <c r="R252" s="10" t="s">
        <v>3004</v>
      </c>
      <c r="S252" s="10" t="s">
        <v>3106</v>
      </c>
      <c r="T252" s="10" t="s">
        <v>3107</v>
      </c>
      <c r="U252" s="10" t="s">
        <v>3106</v>
      </c>
      <c r="V252" s="10" t="s">
        <v>3108</v>
      </c>
      <c r="W252" s="10" t="s">
        <v>3109</v>
      </c>
      <c r="X252" s="10" t="s">
        <v>3093</v>
      </c>
      <c r="Y252" s="10" t="s">
        <v>125</v>
      </c>
      <c r="Z252" s="10" t="s">
        <v>126</v>
      </c>
      <c r="AA252" s="49">
        <v>6</v>
      </c>
      <c r="AB252" s="10" t="s">
        <v>127</v>
      </c>
      <c r="AC252" s="10" t="s">
        <v>3010</v>
      </c>
      <c r="AD252" s="49">
        <v>1</v>
      </c>
      <c r="AE252" s="49">
        <v>2</v>
      </c>
      <c r="AF252" s="49">
        <v>2</v>
      </c>
      <c r="AG252" s="49">
        <v>1</v>
      </c>
      <c r="AH252" s="10"/>
      <c r="AI252" s="10" t="s">
        <v>6041</v>
      </c>
      <c r="AJ252" s="10"/>
      <c r="AK252" s="10" t="s">
        <v>6042</v>
      </c>
      <c r="AL252" s="10"/>
      <c r="AM252" s="10" t="s">
        <v>5247</v>
      </c>
      <c r="AN252" s="10" t="s">
        <v>6043</v>
      </c>
      <c r="AO252" s="49">
        <v>0</v>
      </c>
      <c r="AP252" s="49">
        <v>0</v>
      </c>
      <c r="AQ252" s="49">
        <v>0</v>
      </c>
      <c r="AR252" s="49">
        <v>0</v>
      </c>
      <c r="AS252" s="49">
        <v>0</v>
      </c>
      <c r="AT252" s="49">
        <v>1582.1912374265</v>
      </c>
      <c r="AU252" s="49">
        <v>662.2926153395</v>
      </c>
      <c r="AV252" s="49">
        <v>0</v>
      </c>
      <c r="AW252" s="50">
        <v>0</v>
      </c>
      <c r="AX252" s="49">
        <v>109.12277202999999</v>
      </c>
      <c r="AY252" s="49">
        <v>0</v>
      </c>
      <c r="AZ252" s="49">
        <v>662.2926153395</v>
      </c>
      <c r="BA252" s="49">
        <v>2353.6066247959998</v>
      </c>
      <c r="BB252" s="49">
        <v>0</v>
      </c>
      <c r="BC252" s="49">
        <v>0</v>
      </c>
      <c r="BD252" s="49">
        <v>0</v>
      </c>
      <c r="BE252" s="49">
        <v>0</v>
      </c>
      <c r="BF252" s="49">
        <v>0</v>
      </c>
      <c r="BG252" s="49">
        <v>0</v>
      </c>
      <c r="BH252" s="49">
        <v>0</v>
      </c>
      <c r="BI252" s="49">
        <v>9381.1530364999999</v>
      </c>
      <c r="BJ252" s="50">
        <v>0</v>
      </c>
      <c r="BK252" s="49">
        <v>0</v>
      </c>
      <c r="BL252" s="49">
        <v>0</v>
      </c>
      <c r="BM252" s="49">
        <v>0</v>
      </c>
      <c r="BN252" s="49">
        <v>9381.1530364999999</v>
      </c>
      <c r="BO252" s="49">
        <v>0</v>
      </c>
      <c r="BP252" s="49">
        <v>0</v>
      </c>
      <c r="BQ252" s="49">
        <v>0</v>
      </c>
      <c r="BR252" s="49">
        <v>0</v>
      </c>
      <c r="BS252" s="49">
        <v>0</v>
      </c>
      <c r="BT252" s="49">
        <v>0</v>
      </c>
      <c r="BU252" s="50">
        <v>900</v>
      </c>
      <c r="BV252" s="49">
        <v>0</v>
      </c>
      <c r="BW252" s="50">
        <v>0</v>
      </c>
      <c r="BX252" s="49">
        <v>0</v>
      </c>
      <c r="BY252" s="49">
        <v>0</v>
      </c>
      <c r="BZ252" s="49">
        <v>900</v>
      </c>
      <c r="CA252" s="49">
        <v>900</v>
      </c>
      <c r="CB252" s="49">
        <v>0</v>
      </c>
      <c r="CC252" s="49">
        <v>0</v>
      </c>
      <c r="CD252" s="49">
        <v>0</v>
      </c>
      <c r="CE252" s="49">
        <v>0</v>
      </c>
      <c r="CF252" s="49">
        <v>0</v>
      </c>
      <c r="CG252" s="49">
        <v>280</v>
      </c>
      <c r="CH252" s="50">
        <v>170</v>
      </c>
      <c r="CI252" s="49">
        <v>0</v>
      </c>
      <c r="CJ252" s="50">
        <v>0</v>
      </c>
      <c r="CK252" s="49">
        <v>450</v>
      </c>
      <c r="CL252" s="49">
        <v>0</v>
      </c>
      <c r="CM252" s="49">
        <v>170</v>
      </c>
      <c r="CN252" s="49">
        <v>900</v>
      </c>
      <c r="CO252" s="10" t="s">
        <v>3113</v>
      </c>
      <c r="CP252" s="51" t="s">
        <v>3114</v>
      </c>
    </row>
    <row r="253" spans="1:94" ht="70.349999999999994" customHeight="1" x14ac:dyDescent="0.25">
      <c r="A253" s="48" t="s">
        <v>3115</v>
      </c>
      <c r="B253" s="48" t="s">
        <v>3115</v>
      </c>
      <c r="C253" s="10" t="s">
        <v>696</v>
      </c>
      <c r="D253" s="10" t="s">
        <v>2914</v>
      </c>
      <c r="E253" s="10" t="s">
        <v>3085</v>
      </c>
      <c r="F253" s="10" t="s">
        <v>3086</v>
      </c>
      <c r="G253" s="10" t="s">
        <v>107</v>
      </c>
      <c r="H253" s="10" t="s">
        <v>552</v>
      </c>
      <c r="I253" s="10" t="s">
        <v>3000</v>
      </c>
      <c r="J253" s="10" t="s">
        <v>3087</v>
      </c>
      <c r="K253" s="10" t="s">
        <v>3088</v>
      </c>
      <c r="L253" s="10" t="s">
        <v>2920</v>
      </c>
      <c r="M253" s="10" t="s">
        <v>989</v>
      </c>
      <c r="N253" s="10" t="s">
        <v>3002</v>
      </c>
      <c r="O253" s="10" t="s">
        <v>2922</v>
      </c>
      <c r="P253" s="10" t="s">
        <v>1053</v>
      </c>
      <c r="Q253" s="10" t="s">
        <v>3013</v>
      </c>
      <c r="R253" s="10" t="s">
        <v>3004</v>
      </c>
      <c r="S253" s="10" t="s">
        <v>3116</v>
      </c>
      <c r="T253" s="10" t="s">
        <v>3117</v>
      </c>
      <c r="U253" s="10" t="s">
        <v>1236</v>
      </c>
      <c r="V253" s="10" t="s">
        <v>3118</v>
      </c>
      <c r="W253" s="10" t="s">
        <v>3119</v>
      </c>
      <c r="X253" s="10" t="s">
        <v>879</v>
      </c>
      <c r="Y253" s="10" t="s">
        <v>125</v>
      </c>
      <c r="Z253" s="10" t="s">
        <v>126</v>
      </c>
      <c r="AA253" s="49">
        <v>24</v>
      </c>
      <c r="AB253" s="10" t="s">
        <v>127</v>
      </c>
      <c r="AC253" s="10" t="s">
        <v>3010</v>
      </c>
      <c r="AD253" s="49">
        <v>0</v>
      </c>
      <c r="AE253" s="49">
        <v>8</v>
      </c>
      <c r="AF253" s="49">
        <v>8</v>
      </c>
      <c r="AG253" s="49">
        <v>8</v>
      </c>
      <c r="AH253" s="10"/>
      <c r="AI253" s="10" t="s">
        <v>6044</v>
      </c>
      <c r="AJ253" s="10" t="s">
        <v>6045</v>
      </c>
      <c r="AK253" s="10" t="s">
        <v>6046</v>
      </c>
      <c r="AL253" s="10" t="s">
        <v>6047</v>
      </c>
      <c r="AM253" s="10" t="s">
        <v>5205</v>
      </c>
      <c r="AN253" s="10" t="s">
        <v>6048</v>
      </c>
      <c r="AO253" s="49">
        <v>0</v>
      </c>
      <c r="AP253" s="49">
        <v>0</v>
      </c>
      <c r="AQ253" s="49">
        <v>0</v>
      </c>
      <c r="AR253" s="49">
        <v>0</v>
      </c>
      <c r="AS253" s="49">
        <v>0</v>
      </c>
      <c r="AT253" s="49">
        <v>700.00000000000034</v>
      </c>
      <c r="AU253" s="49">
        <v>0</v>
      </c>
      <c r="AV253" s="49">
        <v>0</v>
      </c>
      <c r="AW253" s="50">
        <v>0</v>
      </c>
      <c r="AX253" s="49">
        <v>0</v>
      </c>
      <c r="AY253" s="49">
        <v>0</v>
      </c>
      <c r="AZ253" s="49">
        <v>0</v>
      </c>
      <c r="BA253" s="49">
        <v>700.00000000000034</v>
      </c>
      <c r="BB253" s="49">
        <v>0</v>
      </c>
      <c r="BC253" s="49">
        <v>0</v>
      </c>
      <c r="BD253" s="49">
        <v>0</v>
      </c>
      <c r="BE253" s="49">
        <v>0</v>
      </c>
      <c r="BF253" s="49">
        <v>0</v>
      </c>
      <c r="BG253" s="49">
        <v>700.00000000000034</v>
      </c>
      <c r="BH253" s="49">
        <v>0</v>
      </c>
      <c r="BI253" s="49">
        <v>0</v>
      </c>
      <c r="BJ253" s="50">
        <v>0</v>
      </c>
      <c r="BK253" s="49">
        <v>0</v>
      </c>
      <c r="BL253" s="49">
        <v>0</v>
      </c>
      <c r="BM253" s="49">
        <v>0</v>
      </c>
      <c r="BN253" s="49">
        <v>700.00000000000034</v>
      </c>
      <c r="BO253" s="49">
        <v>0</v>
      </c>
      <c r="BP253" s="49">
        <v>0</v>
      </c>
      <c r="BQ253" s="49">
        <v>0</v>
      </c>
      <c r="BR253" s="49">
        <v>0</v>
      </c>
      <c r="BS253" s="49">
        <v>0</v>
      </c>
      <c r="BT253" s="49">
        <v>700.00000000000034</v>
      </c>
      <c r="BU253" s="50">
        <v>0</v>
      </c>
      <c r="BV253" s="49">
        <v>0</v>
      </c>
      <c r="BW253" s="50">
        <v>0</v>
      </c>
      <c r="BX253" s="49">
        <v>0</v>
      </c>
      <c r="BY253" s="49">
        <v>0</v>
      </c>
      <c r="BZ253" s="49">
        <v>0</v>
      </c>
      <c r="CA253" s="49">
        <v>700.00000000000034</v>
      </c>
      <c r="CB253" s="49">
        <v>0</v>
      </c>
      <c r="CC253" s="49">
        <v>0</v>
      </c>
      <c r="CD253" s="49">
        <v>0</v>
      </c>
      <c r="CE253" s="49">
        <v>0</v>
      </c>
      <c r="CF253" s="49">
        <v>0</v>
      </c>
      <c r="CG253" s="49">
        <v>700.00000000000034</v>
      </c>
      <c r="CH253" s="50">
        <v>0</v>
      </c>
      <c r="CI253" s="49">
        <v>0</v>
      </c>
      <c r="CJ253" s="50">
        <v>0</v>
      </c>
      <c r="CK253" s="49">
        <v>0</v>
      </c>
      <c r="CL253" s="49">
        <v>0</v>
      </c>
      <c r="CM253" s="49">
        <v>0</v>
      </c>
      <c r="CN253" s="49">
        <v>700.00000000000034</v>
      </c>
      <c r="CO253" s="10"/>
      <c r="CP253" s="51" t="s">
        <v>6049</v>
      </c>
    </row>
    <row r="254" spans="1:94" ht="70.349999999999994" customHeight="1" x14ac:dyDescent="0.25">
      <c r="A254" s="48" t="s">
        <v>3125</v>
      </c>
      <c r="B254" s="48" t="s">
        <v>3125</v>
      </c>
      <c r="C254" s="10" t="s">
        <v>709</v>
      </c>
      <c r="D254" s="10" t="s">
        <v>2914</v>
      </c>
      <c r="E254" s="10" t="s">
        <v>3126</v>
      </c>
      <c r="F254" s="10" t="s">
        <v>3127</v>
      </c>
      <c r="G254" s="10" t="s">
        <v>107</v>
      </c>
      <c r="H254" s="10" t="s">
        <v>2917</v>
      </c>
      <c r="I254" s="10" t="s">
        <v>2256</v>
      </c>
      <c r="J254" s="10" t="s">
        <v>3128</v>
      </c>
      <c r="K254" s="10" t="s">
        <v>3072</v>
      </c>
      <c r="L254" s="10" t="s">
        <v>2920</v>
      </c>
      <c r="M254" s="10" t="s">
        <v>989</v>
      </c>
      <c r="N254" s="10" t="s">
        <v>3002</v>
      </c>
      <c r="O254" s="10" t="s">
        <v>2922</v>
      </c>
      <c r="P254" s="10" t="s">
        <v>1053</v>
      </c>
      <c r="Q254" s="10" t="s">
        <v>3013</v>
      </c>
      <c r="R254" s="10" t="s">
        <v>3004</v>
      </c>
      <c r="S254" s="10" t="s">
        <v>3129</v>
      </c>
      <c r="T254" s="10" t="s">
        <v>3130</v>
      </c>
      <c r="U254" s="10" t="s">
        <v>3131</v>
      </c>
      <c r="V254" s="10" t="s">
        <v>3132</v>
      </c>
      <c r="W254" s="10" t="s">
        <v>3133</v>
      </c>
      <c r="X254" s="10" t="s">
        <v>3131</v>
      </c>
      <c r="Y254" s="10" t="s">
        <v>125</v>
      </c>
      <c r="Z254" s="10" t="s">
        <v>126</v>
      </c>
      <c r="AA254" s="49">
        <v>2</v>
      </c>
      <c r="AB254" s="10" t="s">
        <v>127</v>
      </c>
      <c r="AC254" s="10" t="s">
        <v>3010</v>
      </c>
      <c r="AD254" s="49">
        <v>1</v>
      </c>
      <c r="AE254" s="49">
        <v>0</v>
      </c>
      <c r="AF254" s="49">
        <v>0</v>
      </c>
      <c r="AG254" s="49">
        <v>1</v>
      </c>
      <c r="AH254" s="10"/>
      <c r="AI254" s="10"/>
      <c r="AJ254" s="10"/>
      <c r="AK254" s="10" t="s">
        <v>6050</v>
      </c>
      <c r="AL254" s="10" t="s">
        <v>6051</v>
      </c>
      <c r="AM254" s="10" t="s">
        <v>5247</v>
      </c>
      <c r="AN254" s="10" t="s">
        <v>6052</v>
      </c>
      <c r="AO254" s="49">
        <v>0</v>
      </c>
      <c r="AP254" s="49">
        <v>0</v>
      </c>
      <c r="AQ254" s="49">
        <v>0</v>
      </c>
      <c r="AR254" s="49">
        <v>0</v>
      </c>
      <c r="AS254" s="49">
        <v>0</v>
      </c>
      <c r="AT254" s="49">
        <v>99.53</v>
      </c>
      <c r="AU254" s="49">
        <v>198.47</v>
      </c>
      <c r="AV254" s="49">
        <v>13507.478462200001</v>
      </c>
      <c r="AW254" s="50">
        <v>0</v>
      </c>
      <c r="AX254" s="49">
        <v>732.28970670000001</v>
      </c>
      <c r="AY254" s="49">
        <v>0</v>
      </c>
      <c r="AZ254" s="49">
        <v>198.47</v>
      </c>
      <c r="BA254" s="49">
        <v>14537.7681689</v>
      </c>
      <c r="BB254" s="49">
        <v>0</v>
      </c>
      <c r="BC254" s="49">
        <v>0</v>
      </c>
      <c r="BD254" s="49">
        <v>0</v>
      </c>
      <c r="BE254" s="49">
        <v>0</v>
      </c>
      <c r="BF254" s="49">
        <v>0</v>
      </c>
      <c r="BG254" s="49">
        <v>0</v>
      </c>
      <c r="BH254" s="49">
        <v>0</v>
      </c>
      <c r="BI254" s="49">
        <v>2383.6726698000002</v>
      </c>
      <c r="BJ254" s="50">
        <v>0</v>
      </c>
      <c r="BK254" s="49">
        <v>129.22759529999999</v>
      </c>
      <c r="BL254" s="49">
        <v>0</v>
      </c>
      <c r="BM254" s="49">
        <v>0</v>
      </c>
      <c r="BN254" s="49">
        <v>2512.9002651000001</v>
      </c>
      <c r="BO254" s="49">
        <v>0</v>
      </c>
      <c r="BP254" s="49">
        <v>0</v>
      </c>
      <c r="BQ254" s="49">
        <v>0</v>
      </c>
      <c r="BR254" s="49">
        <v>0</v>
      </c>
      <c r="BS254" s="49">
        <v>0</v>
      </c>
      <c r="BT254" s="49">
        <v>0</v>
      </c>
      <c r="BU254" s="50">
        <v>0</v>
      </c>
      <c r="BV254" s="49">
        <v>0</v>
      </c>
      <c r="BW254" s="50">
        <v>0</v>
      </c>
      <c r="BX254" s="49">
        <v>0</v>
      </c>
      <c r="BY254" s="49">
        <v>0</v>
      </c>
      <c r="BZ254" s="49">
        <v>0</v>
      </c>
      <c r="CA254" s="49">
        <v>0</v>
      </c>
      <c r="CB254" s="49">
        <v>0</v>
      </c>
      <c r="CC254" s="49">
        <v>0</v>
      </c>
      <c r="CD254" s="49">
        <v>0</v>
      </c>
      <c r="CE254" s="49">
        <v>0</v>
      </c>
      <c r="CF254" s="49">
        <v>0</v>
      </c>
      <c r="CG254" s="49">
        <v>0</v>
      </c>
      <c r="CH254" s="50">
        <v>0</v>
      </c>
      <c r="CI254" s="49">
        <v>0</v>
      </c>
      <c r="CJ254" s="50">
        <v>0</v>
      </c>
      <c r="CK254" s="49">
        <v>0</v>
      </c>
      <c r="CL254" s="49">
        <v>0</v>
      </c>
      <c r="CM254" s="49">
        <v>0</v>
      </c>
      <c r="CN254" s="49">
        <v>0</v>
      </c>
      <c r="CO254" s="10" t="s">
        <v>3136</v>
      </c>
      <c r="CP254" s="51" t="s">
        <v>3137</v>
      </c>
    </row>
    <row r="255" spans="1:94" ht="70.349999999999994" customHeight="1" x14ac:dyDescent="0.25">
      <c r="A255" s="48" t="s">
        <v>3138</v>
      </c>
      <c r="B255" s="48" t="s">
        <v>3138</v>
      </c>
      <c r="C255" s="10" t="s">
        <v>724</v>
      </c>
      <c r="D255" s="10" t="s">
        <v>2914</v>
      </c>
      <c r="E255" s="10" t="s">
        <v>3126</v>
      </c>
      <c r="F255" s="10" t="s">
        <v>3127</v>
      </c>
      <c r="G255" s="10" t="s">
        <v>107</v>
      </c>
      <c r="H255" s="10" t="s">
        <v>2917</v>
      </c>
      <c r="I255" s="10" t="s">
        <v>2256</v>
      </c>
      <c r="J255" s="10" t="s">
        <v>3128</v>
      </c>
      <c r="K255" s="10" t="s">
        <v>3072</v>
      </c>
      <c r="L255" s="10" t="s">
        <v>2920</v>
      </c>
      <c r="M255" s="10" t="s">
        <v>989</v>
      </c>
      <c r="N255" s="10" t="s">
        <v>3002</v>
      </c>
      <c r="O255" s="10" t="s">
        <v>2922</v>
      </c>
      <c r="P255" s="10" t="s">
        <v>1053</v>
      </c>
      <c r="Q255" s="10" t="s">
        <v>3013</v>
      </c>
      <c r="R255" s="10" t="s">
        <v>3004</v>
      </c>
      <c r="S255" s="10" t="s">
        <v>3139</v>
      </c>
      <c r="T255" s="10" t="s">
        <v>3140</v>
      </c>
      <c r="U255" s="10" t="s">
        <v>3141</v>
      </c>
      <c r="V255" s="10" t="s">
        <v>3142</v>
      </c>
      <c r="W255" s="10"/>
      <c r="X255" s="10" t="s">
        <v>149</v>
      </c>
      <c r="Y255" s="10" t="s">
        <v>125</v>
      </c>
      <c r="Z255" s="10" t="s">
        <v>126</v>
      </c>
      <c r="AA255" s="49">
        <v>800</v>
      </c>
      <c r="AB255" s="10" t="s">
        <v>127</v>
      </c>
      <c r="AC255" s="10" t="s">
        <v>3010</v>
      </c>
      <c r="AD255" s="49">
        <v>100</v>
      </c>
      <c r="AE255" s="49">
        <v>200</v>
      </c>
      <c r="AF255" s="49">
        <v>250</v>
      </c>
      <c r="AG255" s="49">
        <v>250</v>
      </c>
      <c r="AH255" s="10"/>
      <c r="AI255" s="10" t="s">
        <v>6053</v>
      </c>
      <c r="AJ255" s="10" t="s">
        <v>6054</v>
      </c>
      <c r="AK255" s="10" t="s">
        <v>6055</v>
      </c>
      <c r="AL255" s="10" t="s">
        <v>6056</v>
      </c>
      <c r="AM255" s="10" t="s">
        <v>5205</v>
      </c>
      <c r="AN255" s="10"/>
      <c r="AO255" s="49">
        <v>0</v>
      </c>
      <c r="AP255" s="49">
        <v>0</v>
      </c>
      <c r="AQ255" s="49">
        <v>0</v>
      </c>
      <c r="AR255" s="49">
        <v>0</v>
      </c>
      <c r="AS255" s="49">
        <v>0</v>
      </c>
      <c r="AT255" s="49">
        <v>859.06820100000004</v>
      </c>
      <c r="AU255" s="49">
        <v>0</v>
      </c>
      <c r="AV255" s="49">
        <v>0</v>
      </c>
      <c r="AW255" s="50">
        <v>0</v>
      </c>
      <c r="AX255" s="49">
        <v>0</v>
      </c>
      <c r="AY255" s="49">
        <v>0</v>
      </c>
      <c r="AZ255" s="49">
        <v>0</v>
      </c>
      <c r="BA255" s="49">
        <v>859.06820100000004</v>
      </c>
      <c r="BB255" s="49">
        <v>0</v>
      </c>
      <c r="BC255" s="49">
        <v>0</v>
      </c>
      <c r="BD255" s="49">
        <v>0</v>
      </c>
      <c r="BE255" s="49">
        <v>0</v>
      </c>
      <c r="BF255" s="49">
        <v>0</v>
      </c>
      <c r="BG255" s="49">
        <v>400</v>
      </c>
      <c r="BH255" s="49">
        <v>0</v>
      </c>
      <c r="BI255" s="49">
        <v>0</v>
      </c>
      <c r="BJ255" s="50">
        <v>0</v>
      </c>
      <c r="BK255" s="49">
        <v>0</v>
      </c>
      <c r="BL255" s="49">
        <v>0</v>
      </c>
      <c r="BM255" s="49">
        <v>0</v>
      </c>
      <c r="BN255" s="49">
        <v>400</v>
      </c>
      <c r="BO255" s="49">
        <v>0</v>
      </c>
      <c r="BP255" s="49">
        <v>0</v>
      </c>
      <c r="BQ255" s="49">
        <v>0</v>
      </c>
      <c r="BR255" s="49">
        <v>0</v>
      </c>
      <c r="BS255" s="49">
        <v>0</v>
      </c>
      <c r="BT255" s="49">
        <v>400</v>
      </c>
      <c r="BU255" s="50">
        <v>0</v>
      </c>
      <c r="BV255" s="49">
        <v>0</v>
      </c>
      <c r="BW255" s="50">
        <v>0</v>
      </c>
      <c r="BX255" s="49">
        <v>0</v>
      </c>
      <c r="BY255" s="49">
        <v>0</v>
      </c>
      <c r="BZ255" s="49">
        <v>0</v>
      </c>
      <c r="CA255" s="49">
        <v>400</v>
      </c>
      <c r="CB255" s="49">
        <v>0</v>
      </c>
      <c r="CC255" s="49">
        <v>0</v>
      </c>
      <c r="CD255" s="49">
        <v>0</v>
      </c>
      <c r="CE255" s="49">
        <v>0</v>
      </c>
      <c r="CF255" s="49">
        <v>0</v>
      </c>
      <c r="CG255" s="49">
        <v>400</v>
      </c>
      <c r="CH255" s="50">
        <v>0</v>
      </c>
      <c r="CI255" s="49">
        <v>0</v>
      </c>
      <c r="CJ255" s="50">
        <v>0</v>
      </c>
      <c r="CK255" s="49">
        <v>0</v>
      </c>
      <c r="CL255" s="49">
        <v>0</v>
      </c>
      <c r="CM255" s="49">
        <v>0</v>
      </c>
      <c r="CN255" s="49">
        <v>400</v>
      </c>
      <c r="CO255" s="10"/>
      <c r="CP255" s="51" t="s">
        <v>3147</v>
      </c>
    </row>
    <row r="256" spans="1:94" ht="70.349999999999994" customHeight="1" x14ac:dyDescent="0.25">
      <c r="A256" s="48" t="s">
        <v>3148</v>
      </c>
      <c r="B256" s="48" t="s">
        <v>3148</v>
      </c>
      <c r="C256" s="10" t="s">
        <v>113</v>
      </c>
      <c r="D256" s="10" t="s">
        <v>2914</v>
      </c>
      <c r="E256" s="10" t="s">
        <v>3149</v>
      </c>
      <c r="F256" s="10" t="s">
        <v>3150</v>
      </c>
      <c r="G256" s="10" t="s">
        <v>107</v>
      </c>
      <c r="H256" s="10" t="s">
        <v>552</v>
      </c>
      <c r="I256" s="10" t="s">
        <v>3151</v>
      </c>
      <c r="J256" s="10" t="s">
        <v>3152</v>
      </c>
      <c r="K256" s="10" t="s">
        <v>3153</v>
      </c>
      <c r="L256" s="10" t="s">
        <v>3154</v>
      </c>
      <c r="M256" s="10" t="s">
        <v>162</v>
      </c>
      <c r="N256" s="10" t="s">
        <v>3155</v>
      </c>
      <c r="O256" s="10" t="s">
        <v>3156</v>
      </c>
      <c r="P256" s="10" t="s">
        <v>954</v>
      </c>
      <c r="Q256" s="10" t="s">
        <v>3157</v>
      </c>
      <c r="R256" s="10" t="s">
        <v>3158</v>
      </c>
      <c r="S256" s="10" t="s">
        <v>3159</v>
      </c>
      <c r="T256" s="10" t="s">
        <v>3160</v>
      </c>
      <c r="U256" s="10" t="s">
        <v>527</v>
      </c>
      <c r="V256" s="10" t="s">
        <v>3161</v>
      </c>
      <c r="W256" s="10" t="s">
        <v>529</v>
      </c>
      <c r="X256" s="10" t="s">
        <v>530</v>
      </c>
      <c r="Y256" s="10" t="s">
        <v>247</v>
      </c>
      <c r="Z256" s="10" t="s">
        <v>126</v>
      </c>
      <c r="AA256" s="49">
        <v>1</v>
      </c>
      <c r="AB256" s="10" t="s">
        <v>127</v>
      </c>
      <c r="AC256" s="10" t="s">
        <v>2313</v>
      </c>
      <c r="AD256" s="49">
        <v>0</v>
      </c>
      <c r="AE256" s="49">
        <v>0</v>
      </c>
      <c r="AF256" s="49">
        <v>0</v>
      </c>
      <c r="AG256" s="49">
        <v>1</v>
      </c>
      <c r="AH256" s="10"/>
      <c r="AI256" s="10"/>
      <c r="AJ256" s="10"/>
      <c r="AK256" s="10"/>
      <c r="AL256" s="10" t="s">
        <v>6057</v>
      </c>
      <c r="AM256" s="10" t="s">
        <v>5205</v>
      </c>
      <c r="AN256" s="10"/>
      <c r="AO256" s="49">
        <v>0</v>
      </c>
      <c r="AP256" s="49">
        <v>0</v>
      </c>
      <c r="AQ256" s="49">
        <v>0</v>
      </c>
      <c r="AR256" s="49">
        <v>0</v>
      </c>
      <c r="AS256" s="49">
        <v>0</v>
      </c>
      <c r="AT256" s="49">
        <v>0</v>
      </c>
      <c r="AU256" s="49">
        <v>0</v>
      </c>
      <c r="AV256" s="49">
        <v>0</v>
      </c>
      <c r="AW256" s="50">
        <v>0</v>
      </c>
      <c r="AX256" s="49">
        <v>0</v>
      </c>
      <c r="AY256" s="49">
        <v>0</v>
      </c>
      <c r="AZ256" s="49">
        <v>0</v>
      </c>
      <c r="BA256" s="49">
        <v>0</v>
      </c>
      <c r="BB256" s="49">
        <v>102</v>
      </c>
      <c r="BC256" s="49">
        <v>0</v>
      </c>
      <c r="BD256" s="49">
        <v>102</v>
      </c>
      <c r="BE256" s="49">
        <v>0</v>
      </c>
      <c r="BF256" s="49">
        <v>0</v>
      </c>
      <c r="BG256" s="49">
        <v>0</v>
      </c>
      <c r="BH256" s="49">
        <v>0</v>
      </c>
      <c r="BI256" s="49">
        <v>0</v>
      </c>
      <c r="BJ256" s="50">
        <v>0</v>
      </c>
      <c r="BK256" s="49">
        <v>0</v>
      </c>
      <c r="BL256" s="49">
        <v>0</v>
      </c>
      <c r="BM256" s="49">
        <v>0</v>
      </c>
      <c r="BN256" s="49">
        <v>102</v>
      </c>
      <c r="BO256" s="49">
        <v>104</v>
      </c>
      <c r="BP256" s="49">
        <v>0</v>
      </c>
      <c r="BQ256" s="49">
        <v>104</v>
      </c>
      <c r="BR256" s="49">
        <v>0</v>
      </c>
      <c r="BS256" s="49">
        <v>0</v>
      </c>
      <c r="BT256" s="49">
        <v>0</v>
      </c>
      <c r="BU256" s="50">
        <v>0</v>
      </c>
      <c r="BV256" s="49">
        <v>0</v>
      </c>
      <c r="BW256" s="50">
        <v>0</v>
      </c>
      <c r="BX256" s="49">
        <v>0</v>
      </c>
      <c r="BY256" s="49">
        <v>0</v>
      </c>
      <c r="BZ256" s="49">
        <v>0</v>
      </c>
      <c r="CA256" s="49">
        <v>104</v>
      </c>
      <c r="CB256" s="49">
        <v>105</v>
      </c>
      <c r="CC256" s="49">
        <v>0</v>
      </c>
      <c r="CD256" s="49">
        <v>105</v>
      </c>
      <c r="CE256" s="49">
        <v>0</v>
      </c>
      <c r="CF256" s="49">
        <v>0</v>
      </c>
      <c r="CG256" s="49">
        <v>0</v>
      </c>
      <c r="CH256" s="50">
        <v>0</v>
      </c>
      <c r="CI256" s="49">
        <v>0</v>
      </c>
      <c r="CJ256" s="50">
        <v>0</v>
      </c>
      <c r="CK256" s="49">
        <v>0</v>
      </c>
      <c r="CL256" s="49">
        <v>0</v>
      </c>
      <c r="CM256" s="49">
        <v>0</v>
      </c>
      <c r="CN256" s="49">
        <v>105</v>
      </c>
      <c r="CO256" s="10"/>
      <c r="CP256" s="51" t="s">
        <v>3162</v>
      </c>
    </row>
    <row r="257" spans="1:94" ht="70.349999999999994" customHeight="1" x14ac:dyDescent="0.25">
      <c r="A257" s="48" t="s">
        <v>3163</v>
      </c>
      <c r="B257" s="48" t="s">
        <v>3163</v>
      </c>
      <c r="C257" s="10" t="s">
        <v>103</v>
      </c>
      <c r="D257" s="10" t="s">
        <v>2914</v>
      </c>
      <c r="E257" s="10" t="s">
        <v>3149</v>
      </c>
      <c r="F257" s="10" t="s">
        <v>3150</v>
      </c>
      <c r="G257" s="10" t="s">
        <v>107</v>
      </c>
      <c r="H257" s="10" t="s">
        <v>552</v>
      </c>
      <c r="I257" s="10" t="s">
        <v>3151</v>
      </c>
      <c r="J257" s="10" t="s">
        <v>3152</v>
      </c>
      <c r="K257" s="10" t="s">
        <v>3153</v>
      </c>
      <c r="L257" s="10" t="s">
        <v>3154</v>
      </c>
      <c r="M257" s="10" t="s">
        <v>162</v>
      </c>
      <c r="N257" s="10" t="s">
        <v>3155</v>
      </c>
      <c r="O257" s="10" t="s">
        <v>3156</v>
      </c>
      <c r="P257" s="10" t="s">
        <v>954</v>
      </c>
      <c r="Q257" s="10" t="s">
        <v>3157</v>
      </c>
      <c r="R257" s="10" t="s">
        <v>3158</v>
      </c>
      <c r="S257" s="10" t="s">
        <v>3164</v>
      </c>
      <c r="T257" s="10" t="s">
        <v>3165</v>
      </c>
      <c r="U257" s="10" t="s">
        <v>3166</v>
      </c>
      <c r="V257" s="10" t="s">
        <v>3167</v>
      </c>
      <c r="W257" s="10" t="s">
        <v>3168</v>
      </c>
      <c r="X257" s="10" t="s">
        <v>3169</v>
      </c>
      <c r="Y257" s="10" t="s">
        <v>125</v>
      </c>
      <c r="Z257" s="10" t="s">
        <v>126</v>
      </c>
      <c r="AA257" s="49">
        <v>10</v>
      </c>
      <c r="AB257" s="10" t="s">
        <v>127</v>
      </c>
      <c r="AC257" s="10" t="s">
        <v>2313</v>
      </c>
      <c r="AD257" s="49">
        <v>2</v>
      </c>
      <c r="AE257" s="49">
        <v>8</v>
      </c>
      <c r="AF257" s="49">
        <v>0</v>
      </c>
      <c r="AG257" s="49">
        <v>0</v>
      </c>
      <c r="AH257" s="10" t="s">
        <v>6058</v>
      </c>
      <c r="AI257" s="10" t="s">
        <v>6059</v>
      </c>
      <c r="AJ257" s="10" t="s">
        <v>6060</v>
      </c>
      <c r="AK257" s="10"/>
      <c r="AL257" s="10"/>
      <c r="AM257" s="10" t="s">
        <v>5237</v>
      </c>
      <c r="AN257" s="10"/>
      <c r="AO257" s="49">
        <v>0</v>
      </c>
      <c r="AP257" s="49">
        <v>0</v>
      </c>
      <c r="AQ257" s="49">
        <v>0</v>
      </c>
      <c r="AR257" s="49">
        <v>0</v>
      </c>
      <c r="AS257" s="49">
        <v>0</v>
      </c>
      <c r="AT257" s="49">
        <v>0</v>
      </c>
      <c r="AU257" s="49">
        <v>0</v>
      </c>
      <c r="AV257" s="49">
        <v>0</v>
      </c>
      <c r="AW257" s="50">
        <v>0</v>
      </c>
      <c r="AX257" s="49">
        <v>0</v>
      </c>
      <c r="AY257" s="49">
        <v>0</v>
      </c>
      <c r="AZ257" s="49">
        <v>0</v>
      </c>
      <c r="BA257" s="49">
        <v>0</v>
      </c>
      <c r="BB257" s="49">
        <v>0</v>
      </c>
      <c r="BC257" s="49">
        <v>0</v>
      </c>
      <c r="BD257" s="49">
        <v>0</v>
      </c>
      <c r="BE257" s="49">
        <v>0</v>
      </c>
      <c r="BF257" s="49">
        <v>0</v>
      </c>
      <c r="BG257" s="49">
        <v>0</v>
      </c>
      <c r="BH257" s="49">
        <v>0</v>
      </c>
      <c r="BI257" s="49">
        <v>0</v>
      </c>
      <c r="BJ257" s="50">
        <v>0</v>
      </c>
      <c r="BK257" s="49">
        <v>0</v>
      </c>
      <c r="BL257" s="49">
        <v>0</v>
      </c>
      <c r="BM257" s="49">
        <v>0</v>
      </c>
      <c r="BN257" s="49">
        <v>0</v>
      </c>
      <c r="BO257" s="49">
        <v>0</v>
      </c>
      <c r="BP257" s="49">
        <v>0</v>
      </c>
      <c r="BQ257" s="49">
        <v>0</v>
      </c>
      <c r="BR257" s="49">
        <v>0</v>
      </c>
      <c r="BS257" s="49">
        <v>0</v>
      </c>
      <c r="BT257" s="49">
        <v>0</v>
      </c>
      <c r="BU257" s="50">
        <v>0</v>
      </c>
      <c r="BV257" s="49">
        <v>0</v>
      </c>
      <c r="BW257" s="50">
        <v>0</v>
      </c>
      <c r="BX257" s="49">
        <v>0</v>
      </c>
      <c r="BY257" s="49">
        <v>0</v>
      </c>
      <c r="BZ257" s="49">
        <v>0</v>
      </c>
      <c r="CA257" s="49">
        <v>0</v>
      </c>
      <c r="CB257" s="49">
        <v>0</v>
      </c>
      <c r="CC257" s="49">
        <v>0</v>
      </c>
      <c r="CD257" s="49">
        <v>0</v>
      </c>
      <c r="CE257" s="49">
        <v>0</v>
      </c>
      <c r="CF257" s="49">
        <v>0</v>
      </c>
      <c r="CG257" s="49">
        <v>0</v>
      </c>
      <c r="CH257" s="50">
        <v>0</v>
      </c>
      <c r="CI257" s="49">
        <v>0</v>
      </c>
      <c r="CJ257" s="50">
        <v>0</v>
      </c>
      <c r="CK257" s="49">
        <v>0</v>
      </c>
      <c r="CL257" s="49">
        <v>0</v>
      </c>
      <c r="CM257" s="49">
        <v>0</v>
      </c>
      <c r="CN257" s="49">
        <v>0</v>
      </c>
      <c r="CO257" s="10"/>
      <c r="CP257" s="51" t="s">
        <v>6061</v>
      </c>
    </row>
    <row r="258" spans="1:94" ht="70.349999999999994" customHeight="1" x14ac:dyDescent="0.25">
      <c r="A258" s="48" t="s">
        <v>3174</v>
      </c>
      <c r="B258" s="48" t="s">
        <v>3174</v>
      </c>
      <c r="C258" s="10" t="s">
        <v>139</v>
      </c>
      <c r="D258" s="10" t="s">
        <v>2914</v>
      </c>
      <c r="E258" s="10" t="s">
        <v>3149</v>
      </c>
      <c r="F258" s="10" t="s">
        <v>3150</v>
      </c>
      <c r="G258" s="10" t="s">
        <v>107</v>
      </c>
      <c r="H258" s="10" t="s">
        <v>552</v>
      </c>
      <c r="I258" s="10" t="s">
        <v>3151</v>
      </c>
      <c r="J258" s="10" t="s">
        <v>3152</v>
      </c>
      <c r="K258" s="10" t="s">
        <v>3153</v>
      </c>
      <c r="L258" s="10" t="s">
        <v>3154</v>
      </c>
      <c r="M258" s="10" t="s">
        <v>162</v>
      </c>
      <c r="N258" s="10" t="s">
        <v>3155</v>
      </c>
      <c r="O258" s="10" t="s">
        <v>3156</v>
      </c>
      <c r="P258" s="10" t="s">
        <v>954</v>
      </c>
      <c r="Q258" s="10" t="s">
        <v>3157</v>
      </c>
      <c r="R258" s="10" t="s">
        <v>3158</v>
      </c>
      <c r="S258" s="10" t="s">
        <v>3175</v>
      </c>
      <c r="T258" s="10" t="s">
        <v>3176</v>
      </c>
      <c r="U258" s="10" t="s">
        <v>3177</v>
      </c>
      <c r="V258" s="10" t="s">
        <v>3178</v>
      </c>
      <c r="W258" s="10" t="s">
        <v>3179</v>
      </c>
      <c r="X258" s="10" t="s">
        <v>293</v>
      </c>
      <c r="Y258" s="10" t="s">
        <v>125</v>
      </c>
      <c r="Z258" s="10" t="s">
        <v>126</v>
      </c>
      <c r="AA258" s="49">
        <v>1</v>
      </c>
      <c r="AB258" s="10" t="s">
        <v>127</v>
      </c>
      <c r="AC258" s="10" t="s">
        <v>2313</v>
      </c>
      <c r="AD258" s="49">
        <v>0</v>
      </c>
      <c r="AE258" s="49">
        <v>0</v>
      </c>
      <c r="AF258" s="49">
        <v>0</v>
      </c>
      <c r="AG258" s="49">
        <v>1</v>
      </c>
      <c r="AH258" s="10"/>
      <c r="AI258" s="10"/>
      <c r="AJ258" s="10"/>
      <c r="AK258" s="10"/>
      <c r="AL258" s="10" t="s">
        <v>6062</v>
      </c>
      <c r="AM258" s="10" t="s">
        <v>5205</v>
      </c>
      <c r="AN258" s="10"/>
      <c r="AO258" s="49">
        <v>0</v>
      </c>
      <c r="AP258" s="49">
        <v>0</v>
      </c>
      <c r="AQ258" s="49">
        <v>0</v>
      </c>
      <c r="AR258" s="49">
        <v>0</v>
      </c>
      <c r="AS258" s="49">
        <v>0</v>
      </c>
      <c r="AT258" s="49">
        <v>0</v>
      </c>
      <c r="AU258" s="49">
        <v>0</v>
      </c>
      <c r="AV258" s="49">
        <v>0</v>
      </c>
      <c r="AW258" s="50">
        <v>0</v>
      </c>
      <c r="AX258" s="49">
        <v>0</v>
      </c>
      <c r="AY258" s="49">
        <v>0</v>
      </c>
      <c r="AZ258" s="49">
        <v>0</v>
      </c>
      <c r="BA258" s="49">
        <v>0</v>
      </c>
      <c r="BB258" s="49">
        <v>170</v>
      </c>
      <c r="BC258" s="49">
        <v>0</v>
      </c>
      <c r="BD258" s="49">
        <v>170</v>
      </c>
      <c r="BE258" s="49">
        <v>0</v>
      </c>
      <c r="BF258" s="49">
        <v>0</v>
      </c>
      <c r="BG258" s="49">
        <v>0</v>
      </c>
      <c r="BH258" s="49">
        <v>0</v>
      </c>
      <c r="BI258" s="49">
        <v>170</v>
      </c>
      <c r="BJ258" s="50">
        <v>0</v>
      </c>
      <c r="BK258" s="49">
        <v>0</v>
      </c>
      <c r="BL258" s="49">
        <v>0</v>
      </c>
      <c r="BM258" s="49">
        <v>0</v>
      </c>
      <c r="BN258" s="49">
        <v>340</v>
      </c>
      <c r="BO258" s="49">
        <v>160</v>
      </c>
      <c r="BP258" s="49">
        <v>0</v>
      </c>
      <c r="BQ258" s="49">
        <v>160</v>
      </c>
      <c r="BR258" s="49">
        <v>0</v>
      </c>
      <c r="BS258" s="49">
        <v>0</v>
      </c>
      <c r="BT258" s="49">
        <v>0</v>
      </c>
      <c r="BU258" s="50">
        <v>0</v>
      </c>
      <c r="BV258" s="49">
        <v>160</v>
      </c>
      <c r="BW258" s="50">
        <v>0</v>
      </c>
      <c r="BX258" s="49">
        <v>0</v>
      </c>
      <c r="BY258" s="49">
        <v>0</v>
      </c>
      <c r="BZ258" s="49">
        <v>0</v>
      </c>
      <c r="CA258" s="49">
        <v>320</v>
      </c>
      <c r="CB258" s="49">
        <v>160</v>
      </c>
      <c r="CC258" s="49">
        <v>0</v>
      </c>
      <c r="CD258" s="49">
        <v>160</v>
      </c>
      <c r="CE258" s="49">
        <v>0</v>
      </c>
      <c r="CF258" s="49">
        <v>0</v>
      </c>
      <c r="CG258" s="49">
        <v>0</v>
      </c>
      <c r="CH258" s="50">
        <v>0</v>
      </c>
      <c r="CI258" s="49">
        <v>170</v>
      </c>
      <c r="CJ258" s="50">
        <v>0</v>
      </c>
      <c r="CK258" s="49">
        <v>0</v>
      </c>
      <c r="CL258" s="49">
        <v>0</v>
      </c>
      <c r="CM258" s="49">
        <v>0</v>
      </c>
      <c r="CN258" s="49">
        <v>330</v>
      </c>
      <c r="CO258" s="10"/>
      <c r="CP258" s="51"/>
    </row>
    <row r="259" spans="1:94" ht="70.349999999999994" customHeight="1" x14ac:dyDescent="0.25">
      <c r="A259" s="48" t="s">
        <v>3181</v>
      </c>
      <c r="B259" s="48" t="s">
        <v>3181</v>
      </c>
      <c r="C259" s="10" t="s">
        <v>179</v>
      </c>
      <c r="D259" s="10" t="s">
        <v>2914</v>
      </c>
      <c r="E259" s="10" t="s">
        <v>3149</v>
      </c>
      <c r="F259" s="10" t="s">
        <v>3150</v>
      </c>
      <c r="G259" s="10" t="s">
        <v>107</v>
      </c>
      <c r="H259" s="10" t="s">
        <v>552</v>
      </c>
      <c r="I259" s="10" t="s">
        <v>3151</v>
      </c>
      <c r="J259" s="10" t="s">
        <v>3152</v>
      </c>
      <c r="K259" s="10" t="s">
        <v>3153</v>
      </c>
      <c r="L259" s="10" t="s">
        <v>3154</v>
      </c>
      <c r="M259" s="10" t="s">
        <v>162</v>
      </c>
      <c r="N259" s="10" t="s">
        <v>3155</v>
      </c>
      <c r="O259" s="10" t="s">
        <v>2306</v>
      </c>
      <c r="P259" s="10" t="s">
        <v>989</v>
      </c>
      <c r="Q259" s="10" t="s">
        <v>2162</v>
      </c>
      <c r="R259" s="10" t="s">
        <v>2163</v>
      </c>
      <c r="S259" s="10" t="s">
        <v>3182</v>
      </c>
      <c r="T259" s="10" t="s">
        <v>3183</v>
      </c>
      <c r="U259" s="10" t="s">
        <v>3184</v>
      </c>
      <c r="V259" s="10" t="s">
        <v>3185</v>
      </c>
      <c r="W259" s="10" t="s">
        <v>3186</v>
      </c>
      <c r="X259" s="10" t="s">
        <v>2338</v>
      </c>
      <c r="Y259" s="10" t="s">
        <v>125</v>
      </c>
      <c r="Z259" s="10" t="s">
        <v>126</v>
      </c>
      <c r="AA259" s="49">
        <v>10</v>
      </c>
      <c r="AB259" s="10" t="s">
        <v>127</v>
      </c>
      <c r="AC259" s="10" t="s">
        <v>2313</v>
      </c>
      <c r="AD259" s="49">
        <v>0</v>
      </c>
      <c r="AE259" s="49">
        <v>5</v>
      </c>
      <c r="AF259" s="49">
        <v>5</v>
      </c>
      <c r="AG259" s="49">
        <v>0</v>
      </c>
      <c r="AH259" s="10"/>
      <c r="AI259" s="10" t="s">
        <v>6063</v>
      </c>
      <c r="AJ259" s="10" t="s">
        <v>6064</v>
      </c>
      <c r="AK259" s="10" t="s">
        <v>6065</v>
      </c>
      <c r="AL259" s="10"/>
      <c r="AM259" s="10" t="s">
        <v>5205</v>
      </c>
      <c r="AN259" s="10"/>
      <c r="AO259" s="49">
        <v>82</v>
      </c>
      <c r="AP259" s="49">
        <v>0</v>
      </c>
      <c r="AQ259" s="49">
        <v>82</v>
      </c>
      <c r="AR259" s="49">
        <v>0</v>
      </c>
      <c r="AS259" s="49">
        <v>0</v>
      </c>
      <c r="AT259" s="49">
        <v>0</v>
      </c>
      <c r="AU259" s="49">
        <v>0</v>
      </c>
      <c r="AV259" s="49">
        <v>0</v>
      </c>
      <c r="AW259" s="50">
        <v>0</v>
      </c>
      <c r="AX259" s="49">
        <v>0</v>
      </c>
      <c r="AY259" s="49">
        <v>0</v>
      </c>
      <c r="AZ259" s="49">
        <v>0</v>
      </c>
      <c r="BA259" s="49">
        <v>82</v>
      </c>
      <c r="BB259" s="49">
        <v>82</v>
      </c>
      <c r="BC259" s="49">
        <v>0</v>
      </c>
      <c r="BD259" s="49">
        <v>82</v>
      </c>
      <c r="BE259" s="49">
        <v>0</v>
      </c>
      <c r="BF259" s="49">
        <v>0</v>
      </c>
      <c r="BG259" s="49">
        <v>0</v>
      </c>
      <c r="BH259" s="49">
        <v>0</v>
      </c>
      <c r="BI259" s="49">
        <v>0</v>
      </c>
      <c r="BJ259" s="50">
        <v>0</v>
      </c>
      <c r="BK259" s="49">
        <v>0</v>
      </c>
      <c r="BL259" s="49">
        <v>0</v>
      </c>
      <c r="BM259" s="49">
        <v>0</v>
      </c>
      <c r="BN259" s="49">
        <v>82</v>
      </c>
      <c r="BO259" s="49">
        <v>82</v>
      </c>
      <c r="BP259" s="49">
        <v>0</v>
      </c>
      <c r="BQ259" s="49">
        <v>82</v>
      </c>
      <c r="BR259" s="49">
        <v>0</v>
      </c>
      <c r="BS259" s="49">
        <v>0</v>
      </c>
      <c r="BT259" s="49">
        <v>0</v>
      </c>
      <c r="BU259" s="50">
        <v>0</v>
      </c>
      <c r="BV259" s="49">
        <v>0</v>
      </c>
      <c r="BW259" s="50">
        <v>0</v>
      </c>
      <c r="BX259" s="49">
        <v>0</v>
      </c>
      <c r="BY259" s="49">
        <v>0</v>
      </c>
      <c r="BZ259" s="49">
        <v>0</v>
      </c>
      <c r="CA259" s="49">
        <v>82</v>
      </c>
      <c r="CB259" s="49">
        <v>82</v>
      </c>
      <c r="CC259" s="49">
        <v>0</v>
      </c>
      <c r="CD259" s="49">
        <v>82</v>
      </c>
      <c r="CE259" s="49">
        <v>0</v>
      </c>
      <c r="CF259" s="49">
        <v>0</v>
      </c>
      <c r="CG259" s="49">
        <v>0</v>
      </c>
      <c r="CH259" s="50">
        <v>0</v>
      </c>
      <c r="CI259" s="49">
        <v>0</v>
      </c>
      <c r="CJ259" s="50">
        <v>0</v>
      </c>
      <c r="CK259" s="49">
        <v>0</v>
      </c>
      <c r="CL259" s="49">
        <v>0</v>
      </c>
      <c r="CM259" s="49">
        <v>0</v>
      </c>
      <c r="CN259" s="49">
        <v>82</v>
      </c>
      <c r="CO259" s="10"/>
      <c r="CP259" s="51" t="s">
        <v>3189</v>
      </c>
    </row>
    <row r="260" spans="1:94" ht="70.349999999999994" customHeight="1" x14ac:dyDescent="0.25">
      <c r="A260" s="48" t="s">
        <v>3190</v>
      </c>
      <c r="B260" s="48" t="s">
        <v>3190</v>
      </c>
      <c r="C260" s="10" t="s">
        <v>254</v>
      </c>
      <c r="D260" s="10" t="s">
        <v>2914</v>
      </c>
      <c r="E260" s="10" t="s">
        <v>3149</v>
      </c>
      <c r="F260" s="10" t="s">
        <v>3150</v>
      </c>
      <c r="G260" s="10" t="s">
        <v>107</v>
      </c>
      <c r="H260" s="10" t="s">
        <v>552</v>
      </c>
      <c r="I260" s="10" t="s">
        <v>3151</v>
      </c>
      <c r="J260" s="10" t="s">
        <v>3152</v>
      </c>
      <c r="K260" s="10" t="s">
        <v>3153</v>
      </c>
      <c r="L260" s="10" t="s">
        <v>3154</v>
      </c>
      <c r="M260" s="10" t="s">
        <v>162</v>
      </c>
      <c r="N260" s="10" t="s">
        <v>3155</v>
      </c>
      <c r="O260" s="10" t="s">
        <v>2306</v>
      </c>
      <c r="P260" s="10" t="s">
        <v>989</v>
      </c>
      <c r="Q260" s="10" t="s">
        <v>2162</v>
      </c>
      <c r="R260" s="10" t="s">
        <v>2163</v>
      </c>
      <c r="S260" s="10" t="s">
        <v>3191</v>
      </c>
      <c r="T260" s="10" t="s">
        <v>3192</v>
      </c>
      <c r="U260" s="10" t="s">
        <v>3193</v>
      </c>
      <c r="V260" s="10" t="s">
        <v>3194</v>
      </c>
      <c r="W260" s="10" t="s">
        <v>3195</v>
      </c>
      <c r="X260" s="10" t="s">
        <v>293</v>
      </c>
      <c r="Y260" s="10" t="s">
        <v>125</v>
      </c>
      <c r="Z260" s="10" t="s">
        <v>531</v>
      </c>
      <c r="AA260" s="49">
        <v>10</v>
      </c>
      <c r="AB260" s="10" t="s">
        <v>127</v>
      </c>
      <c r="AC260" s="10" t="s">
        <v>2313</v>
      </c>
      <c r="AD260" s="49">
        <v>0</v>
      </c>
      <c r="AE260" s="49">
        <v>5</v>
      </c>
      <c r="AF260" s="49">
        <v>5</v>
      </c>
      <c r="AG260" s="49">
        <v>0</v>
      </c>
      <c r="AH260" s="10"/>
      <c r="AI260" s="10" t="s">
        <v>6066</v>
      </c>
      <c r="AJ260" s="10" t="s">
        <v>6067</v>
      </c>
      <c r="AK260" s="10" t="s">
        <v>6065</v>
      </c>
      <c r="AL260" s="10"/>
      <c r="AM260" s="10" t="s">
        <v>5237</v>
      </c>
      <c r="AN260" s="10"/>
      <c r="AO260" s="49">
        <v>0</v>
      </c>
      <c r="AP260" s="49">
        <v>0</v>
      </c>
      <c r="AQ260" s="49">
        <v>0</v>
      </c>
      <c r="AR260" s="49">
        <v>0</v>
      </c>
      <c r="AS260" s="49">
        <v>0</v>
      </c>
      <c r="AT260" s="49">
        <v>0</v>
      </c>
      <c r="AU260" s="49">
        <v>0</v>
      </c>
      <c r="AV260" s="49">
        <v>0</v>
      </c>
      <c r="AW260" s="50">
        <v>0</v>
      </c>
      <c r="AX260" s="49">
        <v>0</v>
      </c>
      <c r="AY260" s="49">
        <v>0</v>
      </c>
      <c r="AZ260" s="49">
        <v>0</v>
      </c>
      <c r="BA260" s="49">
        <v>0</v>
      </c>
      <c r="BB260" s="49">
        <v>0</v>
      </c>
      <c r="BC260" s="49">
        <v>0</v>
      </c>
      <c r="BD260" s="49">
        <v>0</v>
      </c>
      <c r="BE260" s="49">
        <v>0</v>
      </c>
      <c r="BF260" s="49">
        <v>0</v>
      </c>
      <c r="BG260" s="49">
        <v>0</v>
      </c>
      <c r="BH260" s="49">
        <v>0</v>
      </c>
      <c r="BI260" s="49">
        <v>0</v>
      </c>
      <c r="BJ260" s="50">
        <v>0</v>
      </c>
      <c r="BK260" s="49">
        <v>0</v>
      </c>
      <c r="BL260" s="49">
        <v>0</v>
      </c>
      <c r="BM260" s="49">
        <v>0</v>
      </c>
      <c r="BN260" s="49">
        <v>0</v>
      </c>
      <c r="BO260" s="49">
        <v>0</v>
      </c>
      <c r="BP260" s="49">
        <v>0</v>
      </c>
      <c r="BQ260" s="49">
        <v>0</v>
      </c>
      <c r="BR260" s="49">
        <v>0</v>
      </c>
      <c r="BS260" s="49">
        <v>0</v>
      </c>
      <c r="BT260" s="49">
        <v>0</v>
      </c>
      <c r="BU260" s="50">
        <v>0</v>
      </c>
      <c r="BV260" s="49">
        <v>0</v>
      </c>
      <c r="BW260" s="50">
        <v>0</v>
      </c>
      <c r="BX260" s="49">
        <v>0</v>
      </c>
      <c r="BY260" s="49">
        <v>0</v>
      </c>
      <c r="BZ260" s="49">
        <v>0</v>
      </c>
      <c r="CA260" s="49">
        <v>0</v>
      </c>
      <c r="CB260" s="49">
        <v>0</v>
      </c>
      <c r="CC260" s="49">
        <v>0</v>
      </c>
      <c r="CD260" s="49">
        <v>0</v>
      </c>
      <c r="CE260" s="49">
        <v>0</v>
      </c>
      <c r="CF260" s="49">
        <v>0</v>
      </c>
      <c r="CG260" s="49">
        <v>0</v>
      </c>
      <c r="CH260" s="50">
        <v>0</v>
      </c>
      <c r="CI260" s="49">
        <v>0</v>
      </c>
      <c r="CJ260" s="50">
        <v>0</v>
      </c>
      <c r="CK260" s="49">
        <v>0</v>
      </c>
      <c r="CL260" s="49">
        <v>0</v>
      </c>
      <c r="CM260" s="49">
        <v>0</v>
      </c>
      <c r="CN260" s="49">
        <v>0</v>
      </c>
      <c r="CO260" s="10"/>
      <c r="CP260" s="51"/>
    </row>
    <row r="261" spans="1:94" ht="70.349999999999994" customHeight="1" x14ac:dyDescent="0.25">
      <c r="A261" s="48" t="s">
        <v>3198</v>
      </c>
      <c r="B261" s="48" t="s">
        <v>3198</v>
      </c>
      <c r="C261" s="10" t="s">
        <v>374</v>
      </c>
      <c r="D261" s="10" t="s">
        <v>2914</v>
      </c>
      <c r="E261" s="10" t="s">
        <v>3149</v>
      </c>
      <c r="F261" s="10" t="s">
        <v>3150</v>
      </c>
      <c r="G261" s="10" t="s">
        <v>107</v>
      </c>
      <c r="H261" s="10" t="s">
        <v>552</v>
      </c>
      <c r="I261" s="10" t="s">
        <v>3151</v>
      </c>
      <c r="J261" s="10" t="s">
        <v>3152</v>
      </c>
      <c r="K261" s="10" t="s">
        <v>3153</v>
      </c>
      <c r="L261" s="10" t="s">
        <v>3154</v>
      </c>
      <c r="M261" s="10" t="s">
        <v>162</v>
      </c>
      <c r="N261" s="10" t="s">
        <v>3155</v>
      </c>
      <c r="O261" s="10" t="s">
        <v>2922</v>
      </c>
      <c r="P261" s="10" t="s">
        <v>1053</v>
      </c>
      <c r="Q261" s="10" t="s">
        <v>3013</v>
      </c>
      <c r="R261" s="10" t="s">
        <v>3004</v>
      </c>
      <c r="S261" s="10" t="s">
        <v>3199</v>
      </c>
      <c r="T261" s="10" t="s">
        <v>3200</v>
      </c>
      <c r="U261" s="10" t="s">
        <v>3201</v>
      </c>
      <c r="V261" s="10" t="s">
        <v>3202</v>
      </c>
      <c r="W261" s="10" t="s">
        <v>3203</v>
      </c>
      <c r="X261" s="10" t="s">
        <v>3204</v>
      </c>
      <c r="Y261" s="10" t="s">
        <v>125</v>
      </c>
      <c r="Z261" s="10" t="s">
        <v>126</v>
      </c>
      <c r="AA261" s="49">
        <v>1</v>
      </c>
      <c r="AB261" s="10" t="s">
        <v>127</v>
      </c>
      <c r="AC261" s="10" t="s">
        <v>2313</v>
      </c>
      <c r="AD261" s="49">
        <v>0</v>
      </c>
      <c r="AE261" s="49">
        <v>0</v>
      </c>
      <c r="AF261" s="49">
        <v>0</v>
      </c>
      <c r="AG261" s="49">
        <v>1</v>
      </c>
      <c r="AH261" s="10"/>
      <c r="AI261" s="10"/>
      <c r="AJ261" s="10"/>
      <c r="AK261" s="10"/>
      <c r="AL261" s="10" t="s">
        <v>6057</v>
      </c>
      <c r="AM261" s="10" t="s">
        <v>5237</v>
      </c>
      <c r="AN261" s="10"/>
      <c r="AO261" s="49">
        <v>0</v>
      </c>
      <c r="AP261" s="49">
        <v>0</v>
      </c>
      <c r="AQ261" s="49">
        <v>0</v>
      </c>
      <c r="AR261" s="49">
        <v>0</v>
      </c>
      <c r="AS261" s="49">
        <v>0</v>
      </c>
      <c r="AT261" s="49">
        <v>0</v>
      </c>
      <c r="AU261" s="49">
        <v>0</v>
      </c>
      <c r="AV261" s="49">
        <v>0</v>
      </c>
      <c r="AW261" s="50">
        <v>0</v>
      </c>
      <c r="AX261" s="49">
        <v>0</v>
      </c>
      <c r="AY261" s="49">
        <v>0</v>
      </c>
      <c r="AZ261" s="49">
        <v>0</v>
      </c>
      <c r="BA261" s="49">
        <v>0</v>
      </c>
      <c r="BB261" s="49">
        <v>0</v>
      </c>
      <c r="BC261" s="49">
        <v>0</v>
      </c>
      <c r="BD261" s="49">
        <v>0</v>
      </c>
      <c r="BE261" s="49">
        <v>0</v>
      </c>
      <c r="BF261" s="49">
        <v>0</v>
      </c>
      <c r="BG261" s="49">
        <v>0</v>
      </c>
      <c r="BH261" s="49">
        <v>0</v>
      </c>
      <c r="BI261" s="49">
        <v>0</v>
      </c>
      <c r="BJ261" s="50">
        <v>0</v>
      </c>
      <c r="BK261" s="49">
        <v>0</v>
      </c>
      <c r="BL261" s="49">
        <v>0</v>
      </c>
      <c r="BM261" s="49">
        <v>0</v>
      </c>
      <c r="BN261" s="49">
        <v>0</v>
      </c>
      <c r="BO261" s="49">
        <v>0</v>
      </c>
      <c r="BP261" s="49">
        <v>0</v>
      </c>
      <c r="BQ261" s="49">
        <v>0</v>
      </c>
      <c r="BR261" s="49">
        <v>0</v>
      </c>
      <c r="BS261" s="49">
        <v>0</v>
      </c>
      <c r="BT261" s="49">
        <v>0</v>
      </c>
      <c r="BU261" s="50">
        <v>0</v>
      </c>
      <c r="BV261" s="49">
        <v>0</v>
      </c>
      <c r="BW261" s="50">
        <v>0</v>
      </c>
      <c r="BX261" s="49">
        <v>0</v>
      </c>
      <c r="BY261" s="49">
        <v>0</v>
      </c>
      <c r="BZ261" s="49">
        <v>0</v>
      </c>
      <c r="CA261" s="49">
        <v>0</v>
      </c>
      <c r="CB261" s="49">
        <v>0</v>
      </c>
      <c r="CC261" s="49">
        <v>0</v>
      </c>
      <c r="CD261" s="49">
        <v>0</v>
      </c>
      <c r="CE261" s="49">
        <v>0</v>
      </c>
      <c r="CF261" s="49">
        <v>0</v>
      </c>
      <c r="CG261" s="49">
        <v>0</v>
      </c>
      <c r="CH261" s="50">
        <v>0</v>
      </c>
      <c r="CI261" s="49">
        <v>0</v>
      </c>
      <c r="CJ261" s="50">
        <v>0</v>
      </c>
      <c r="CK261" s="49">
        <v>0</v>
      </c>
      <c r="CL261" s="49">
        <v>0</v>
      </c>
      <c r="CM261" s="49">
        <v>0</v>
      </c>
      <c r="CN261" s="49">
        <v>0</v>
      </c>
      <c r="CO261" s="10"/>
      <c r="CP261" s="51"/>
    </row>
    <row r="262" spans="1:94" ht="70.349999999999994" customHeight="1" x14ac:dyDescent="0.25">
      <c r="A262" s="48" t="s">
        <v>3206</v>
      </c>
      <c r="B262" s="48" t="s">
        <v>3206</v>
      </c>
      <c r="C262" s="10" t="s">
        <v>113</v>
      </c>
      <c r="D262" s="10" t="s">
        <v>2914</v>
      </c>
      <c r="E262" s="10" t="s">
        <v>3207</v>
      </c>
      <c r="F262" s="10" t="s">
        <v>3208</v>
      </c>
      <c r="G262" s="10"/>
      <c r="H262" s="10" t="s">
        <v>3209</v>
      </c>
      <c r="I262" s="10" t="s">
        <v>3210</v>
      </c>
      <c r="J262" s="10" t="s">
        <v>3211</v>
      </c>
      <c r="K262" s="10" t="s">
        <v>3212</v>
      </c>
      <c r="L262" s="10" t="s">
        <v>3154</v>
      </c>
      <c r="M262" s="10" t="s">
        <v>1013</v>
      </c>
      <c r="N262" s="10" t="s">
        <v>3213</v>
      </c>
      <c r="O262" s="10" t="s">
        <v>3156</v>
      </c>
      <c r="P262" s="10" t="s">
        <v>954</v>
      </c>
      <c r="Q262" s="10" t="s">
        <v>3214</v>
      </c>
      <c r="R262" s="10" t="s">
        <v>3215</v>
      </c>
      <c r="S262" s="10" t="s">
        <v>3216</v>
      </c>
      <c r="T262" s="10" t="s">
        <v>3217</v>
      </c>
      <c r="U262" s="10" t="s">
        <v>3218</v>
      </c>
      <c r="V262" s="10" t="s">
        <v>3219</v>
      </c>
      <c r="W262" s="10" t="s">
        <v>3220</v>
      </c>
      <c r="X262" s="10" t="s">
        <v>3221</v>
      </c>
      <c r="Y262" s="10" t="s">
        <v>247</v>
      </c>
      <c r="Z262" s="10" t="s">
        <v>3222</v>
      </c>
      <c r="AA262" s="49">
        <v>300</v>
      </c>
      <c r="AB262" s="10" t="s">
        <v>127</v>
      </c>
      <c r="AC262" s="10" t="s">
        <v>2313</v>
      </c>
      <c r="AD262" s="49">
        <v>96</v>
      </c>
      <c r="AE262" s="49">
        <v>50</v>
      </c>
      <c r="AF262" s="49">
        <v>77</v>
      </c>
      <c r="AG262" s="49">
        <v>77</v>
      </c>
      <c r="AH262" s="10" t="s">
        <v>6068</v>
      </c>
      <c r="AI262" s="10"/>
      <c r="AJ262" s="10"/>
      <c r="AK262" s="10" t="s">
        <v>6069</v>
      </c>
      <c r="AL262" s="10" t="s">
        <v>6070</v>
      </c>
      <c r="AM262" s="10" t="s">
        <v>5205</v>
      </c>
      <c r="AN262" s="10" t="s">
        <v>6071</v>
      </c>
      <c r="AO262" s="49">
        <v>0</v>
      </c>
      <c r="AP262" s="49">
        <v>0</v>
      </c>
      <c r="AQ262" s="49">
        <v>0</v>
      </c>
      <c r="AR262" s="49">
        <v>0</v>
      </c>
      <c r="AS262" s="49">
        <v>0</v>
      </c>
      <c r="AT262" s="49">
        <v>0</v>
      </c>
      <c r="AU262" s="49">
        <v>0</v>
      </c>
      <c r="AV262" s="49">
        <v>0</v>
      </c>
      <c r="AW262" s="50">
        <v>0</v>
      </c>
      <c r="AX262" s="49">
        <v>0</v>
      </c>
      <c r="AY262" s="49">
        <v>0</v>
      </c>
      <c r="AZ262" s="49">
        <v>0</v>
      </c>
      <c r="BA262" s="49">
        <v>0</v>
      </c>
      <c r="BB262" s="49">
        <v>0</v>
      </c>
      <c r="BC262" s="49">
        <v>0</v>
      </c>
      <c r="BD262" s="49">
        <v>0</v>
      </c>
      <c r="BE262" s="49">
        <v>0</v>
      </c>
      <c r="BF262" s="49">
        <v>0</v>
      </c>
      <c r="BG262" s="49">
        <v>0</v>
      </c>
      <c r="BH262" s="49">
        <v>0</v>
      </c>
      <c r="BI262" s="49">
        <v>0</v>
      </c>
      <c r="BJ262" s="50">
        <v>0</v>
      </c>
      <c r="BK262" s="49">
        <v>0</v>
      </c>
      <c r="BL262" s="49">
        <v>0</v>
      </c>
      <c r="BM262" s="49">
        <v>0</v>
      </c>
      <c r="BN262" s="49">
        <v>0</v>
      </c>
      <c r="BO262" s="49">
        <v>0</v>
      </c>
      <c r="BP262" s="49">
        <v>0</v>
      </c>
      <c r="BQ262" s="49">
        <v>0</v>
      </c>
      <c r="BR262" s="49">
        <v>0</v>
      </c>
      <c r="BS262" s="49">
        <v>0</v>
      </c>
      <c r="BT262" s="49">
        <v>0</v>
      </c>
      <c r="BU262" s="50">
        <v>0</v>
      </c>
      <c r="BV262" s="49">
        <v>0</v>
      </c>
      <c r="BW262" s="50">
        <v>0</v>
      </c>
      <c r="BX262" s="49">
        <v>0</v>
      </c>
      <c r="BY262" s="49">
        <v>10500</v>
      </c>
      <c r="BZ262" s="49">
        <v>10500</v>
      </c>
      <c r="CA262" s="49">
        <v>10500</v>
      </c>
      <c r="CB262" s="49">
        <v>0</v>
      </c>
      <c r="CC262" s="49">
        <v>0</v>
      </c>
      <c r="CD262" s="49">
        <v>0</v>
      </c>
      <c r="CE262" s="49">
        <v>0</v>
      </c>
      <c r="CF262" s="49">
        <v>0</v>
      </c>
      <c r="CG262" s="49">
        <v>0</v>
      </c>
      <c r="CH262" s="50">
        <v>0</v>
      </c>
      <c r="CI262" s="49">
        <v>0</v>
      </c>
      <c r="CJ262" s="50">
        <v>0</v>
      </c>
      <c r="CK262" s="49">
        <v>0</v>
      </c>
      <c r="CL262" s="49">
        <v>0</v>
      </c>
      <c r="CM262" s="49">
        <v>0</v>
      </c>
      <c r="CN262" s="49">
        <v>0</v>
      </c>
      <c r="CO262" s="10" t="s">
        <v>3226</v>
      </c>
      <c r="CP262" s="51" t="s">
        <v>3227</v>
      </c>
    </row>
    <row r="263" spans="1:94" ht="70.349999999999994" customHeight="1" x14ac:dyDescent="0.25">
      <c r="A263" s="48" t="s">
        <v>3228</v>
      </c>
      <c r="B263" s="48" t="s">
        <v>3228</v>
      </c>
      <c r="C263" s="10" t="s">
        <v>103</v>
      </c>
      <c r="D263" s="10" t="s">
        <v>2914</v>
      </c>
      <c r="E263" s="10" t="s">
        <v>3207</v>
      </c>
      <c r="F263" s="10" t="s">
        <v>3208</v>
      </c>
      <c r="G263" s="10"/>
      <c r="H263" s="10" t="s">
        <v>3209</v>
      </c>
      <c r="I263" s="10" t="s">
        <v>3210</v>
      </c>
      <c r="J263" s="10" t="s">
        <v>3211</v>
      </c>
      <c r="K263" s="10" t="s">
        <v>3212</v>
      </c>
      <c r="L263" s="10" t="s">
        <v>3154</v>
      </c>
      <c r="M263" s="10" t="s">
        <v>1013</v>
      </c>
      <c r="N263" s="10" t="s">
        <v>3213</v>
      </c>
      <c r="O263" s="10" t="s">
        <v>3156</v>
      </c>
      <c r="P263" s="10" t="s">
        <v>954</v>
      </c>
      <c r="Q263" s="10" t="s">
        <v>3214</v>
      </c>
      <c r="R263" s="10" t="s">
        <v>3215</v>
      </c>
      <c r="S263" s="10" t="s">
        <v>3229</v>
      </c>
      <c r="T263" s="10" t="s">
        <v>3230</v>
      </c>
      <c r="U263" s="10" t="s">
        <v>257</v>
      </c>
      <c r="V263" s="10" t="s">
        <v>3231</v>
      </c>
      <c r="W263" s="10" t="s">
        <v>3232</v>
      </c>
      <c r="X263" s="10" t="s">
        <v>149</v>
      </c>
      <c r="Y263" s="10" t="s">
        <v>125</v>
      </c>
      <c r="Z263" s="10" t="s">
        <v>126</v>
      </c>
      <c r="AA263" s="49">
        <v>180</v>
      </c>
      <c r="AB263" s="10" t="s">
        <v>127</v>
      </c>
      <c r="AC263" s="10" t="s">
        <v>2313</v>
      </c>
      <c r="AD263" s="49">
        <v>0</v>
      </c>
      <c r="AE263" s="49">
        <v>0</v>
      </c>
      <c r="AF263" s="49">
        <v>180</v>
      </c>
      <c r="AG263" s="49">
        <v>0</v>
      </c>
      <c r="AH263" s="10" t="s">
        <v>6072</v>
      </c>
      <c r="AI263" s="10" t="s">
        <v>6073</v>
      </c>
      <c r="AJ263" s="10" t="s">
        <v>6074</v>
      </c>
      <c r="AK263" s="10" t="s">
        <v>6075</v>
      </c>
      <c r="AL263" s="10"/>
      <c r="AM263" s="10" t="s">
        <v>5237</v>
      </c>
      <c r="AN263" s="10" t="s">
        <v>6076</v>
      </c>
      <c r="AO263" s="49">
        <v>0</v>
      </c>
      <c r="AP263" s="49">
        <v>0</v>
      </c>
      <c r="AQ263" s="49">
        <v>0</v>
      </c>
      <c r="AR263" s="49">
        <v>0</v>
      </c>
      <c r="AS263" s="49">
        <v>0</v>
      </c>
      <c r="AT263" s="49">
        <v>0</v>
      </c>
      <c r="AU263" s="49">
        <v>0</v>
      </c>
      <c r="AV263" s="49">
        <v>0</v>
      </c>
      <c r="AW263" s="50">
        <v>0</v>
      </c>
      <c r="AX263" s="49">
        <v>0</v>
      </c>
      <c r="AY263" s="49">
        <v>0</v>
      </c>
      <c r="AZ263" s="49">
        <v>0</v>
      </c>
      <c r="BA263" s="49">
        <v>0</v>
      </c>
      <c r="BB263" s="49">
        <v>0</v>
      </c>
      <c r="BC263" s="49">
        <v>0</v>
      </c>
      <c r="BD263" s="49">
        <v>0</v>
      </c>
      <c r="BE263" s="49">
        <v>0</v>
      </c>
      <c r="BF263" s="49">
        <v>0</v>
      </c>
      <c r="BG263" s="49">
        <v>0</v>
      </c>
      <c r="BH263" s="49">
        <v>0</v>
      </c>
      <c r="BI263" s="49">
        <v>0</v>
      </c>
      <c r="BJ263" s="50">
        <v>0</v>
      </c>
      <c r="BK263" s="49">
        <v>0</v>
      </c>
      <c r="BL263" s="49">
        <v>0</v>
      </c>
      <c r="BM263" s="49">
        <v>0</v>
      </c>
      <c r="BN263" s="49">
        <v>0</v>
      </c>
      <c r="BO263" s="49">
        <v>0</v>
      </c>
      <c r="BP263" s="49">
        <v>0</v>
      </c>
      <c r="BQ263" s="49">
        <v>0</v>
      </c>
      <c r="BR263" s="49">
        <v>0</v>
      </c>
      <c r="BS263" s="49">
        <v>0</v>
      </c>
      <c r="BT263" s="49">
        <v>0</v>
      </c>
      <c r="BU263" s="50">
        <v>0</v>
      </c>
      <c r="BV263" s="49">
        <v>0</v>
      </c>
      <c r="BW263" s="50">
        <v>0</v>
      </c>
      <c r="BX263" s="49">
        <v>0</v>
      </c>
      <c r="BY263" s="49">
        <v>0</v>
      </c>
      <c r="BZ263" s="49">
        <v>0</v>
      </c>
      <c r="CA263" s="49">
        <v>0</v>
      </c>
      <c r="CB263" s="49">
        <v>0</v>
      </c>
      <c r="CC263" s="49">
        <v>0</v>
      </c>
      <c r="CD263" s="49">
        <v>0</v>
      </c>
      <c r="CE263" s="49">
        <v>0</v>
      </c>
      <c r="CF263" s="49">
        <v>0</v>
      </c>
      <c r="CG263" s="49">
        <v>0</v>
      </c>
      <c r="CH263" s="50">
        <v>0</v>
      </c>
      <c r="CI263" s="49">
        <v>0</v>
      </c>
      <c r="CJ263" s="50">
        <v>0</v>
      </c>
      <c r="CK263" s="49">
        <v>0</v>
      </c>
      <c r="CL263" s="49">
        <v>0</v>
      </c>
      <c r="CM263" s="49">
        <v>0</v>
      </c>
      <c r="CN263" s="49">
        <v>0</v>
      </c>
      <c r="CO263" s="10"/>
      <c r="CP263" s="51" t="s">
        <v>3237</v>
      </c>
    </row>
    <row r="264" spans="1:94" ht="70.349999999999994" customHeight="1" x14ac:dyDescent="0.25">
      <c r="A264" s="48" t="s">
        <v>3238</v>
      </c>
      <c r="B264" s="48" t="s">
        <v>3238</v>
      </c>
      <c r="C264" s="10" t="s">
        <v>139</v>
      </c>
      <c r="D264" s="10" t="s">
        <v>2914</v>
      </c>
      <c r="E264" s="10" t="s">
        <v>3207</v>
      </c>
      <c r="F264" s="10" t="s">
        <v>3208</v>
      </c>
      <c r="G264" s="10"/>
      <c r="H264" s="10" t="s">
        <v>3209</v>
      </c>
      <c r="I264" s="10" t="s">
        <v>3210</v>
      </c>
      <c r="J264" s="10" t="s">
        <v>3211</v>
      </c>
      <c r="K264" s="10" t="s">
        <v>3212</v>
      </c>
      <c r="L264" s="10" t="s">
        <v>3154</v>
      </c>
      <c r="M264" s="10" t="s">
        <v>1013</v>
      </c>
      <c r="N264" s="10" t="s">
        <v>3213</v>
      </c>
      <c r="O264" s="10" t="s">
        <v>3156</v>
      </c>
      <c r="P264" s="10" t="s">
        <v>954</v>
      </c>
      <c r="Q264" s="10" t="s">
        <v>3214</v>
      </c>
      <c r="R264" s="10" t="s">
        <v>3215</v>
      </c>
      <c r="S264" s="10" t="s">
        <v>3239</v>
      </c>
      <c r="T264" s="10" t="s">
        <v>3240</v>
      </c>
      <c r="U264" s="10" t="s">
        <v>3241</v>
      </c>
      <c r="V264" s="10" t="s">
        <v>3242</v>
      </c>
      <c r="W264" s="10" t="s">
        <v>3243</v>
      </c>
      <c r="X264" s="10" t="s">
        <v>3221</v>
      </c>
      <c r="Y264" s="10" t="s">
        <v>125</v>
      </c>
      <c r="Z264" s="10" t="s">
        <v>3222</v>
      </c>
      <c r="AA264" s="49">
        <v>200</v>
      </c>
      <c r="AB264" s="10" t="s">
        <v>127</v>
      </c>
      <c r="AC264" s="10" t="s">
        <v>2313</v>
      </c>
      <c r="AD264" s="49">
        <v>0</v>
      </c>
      <c r="AE264" s="49">
        <v>0</v>
      </c>
      <c r="AF264" s="49">
        <v>200</v>
      </c>
      <c r="AG264" s="49">
        <v>0</v>
      </c>
      <c r="AH264" s="10"/>
      <c r="AI264" s="10"/>
      <c r="AJ264" s="10"/>
      <c r="AK264" s="10" t="s">
        <v>6077</v>
      </c>
      <c r="AL264" s="10"/>
      <c r="AM264" s="10" t="s">
        <v>5205</v>
      </c>
      <c r="AN264" s="10"/>
      <c r="AO264" s="49">
        <v>0</v>
      </c>
      <c r="AP264" s="49">
        <v>100</v>
      </c>
      <c r="AQ264" s="49">
        <v>100</v>
      </c>
      <c r="AR264" s="49">
        <v>0</v>
      </c>
      <c r="AS264" s="49">
        <v>0</v>
      </c>
      <c r="AT264" s="49">
        <v>0</v>
      </c>
      <c r="AU264" s="49">
        <v>0</v>
      </c>
      <c r="AV264" s="49">
        <v>0</v>
      </c>
      <c r="AW264" s="50">
        <v>0</v>
      </c>
      <c r="AX264" s="49">
        <v>0</v>
      </c>
      <c r="AY264" s="49">
        <v>0</v>
      </c>
      <c r="AZ264" s="49">
        <v>0</v>
      </c>
      <c r="BA264" s="49">
        <v>100</v>
      </c>
      <c r="BB264" s="49">
        <v>0</v>
      </c>
      <c r="BC264" s="49">
        <v>200</v>
      </c>
      <c r="BD264" s="49">
        <v>200</v>
      </c>
      <c r="BE264" s="49">
        <v>0</v>
      </c>
      <c r="BF264" s="49">
        <v>0</v>
      </c>
      <c r="BG264" s="49">
        <v>0</v>
      </c>
      <c r="BH264" s="49">
        <v>0</v>
      </c>
      <c r="BI264" s="49">
        <v>0</v>
      </c>
      <c r="BJ264" s="50">
        <v>0</v>
      </c>
      <c r="BK264" s="49">
        <v>0</v>
      </c>
      <c r="BL264" s="49">
        <v>0</v>
      </c>
      <c r="BM264" s="49">
        <v>0</v>
      </c>
      <c r="BN264" s="49">
        <v>200</v>
      </c>
      <c r="BO264" s="49">
        <v>0</v>
      </c>
      <c r="BP264" s="49">
        <v>300</v>
      </c>
      <c r="BQ264" s="49">
        <v>300</v>
      </c>
      <c r="BR264" s="49">
        <v>0</v>
      </c>
      <c r="BS264" s="49">
        <v>0</v>
      </c>
      <c r="BT264" s="49">
        <v>0</v>
      </c>
      <c r="BU264" s="50">
        <v>0</v>
      </c>
      <c r="BV264" s="49">
        <v>0</v>
      </c>
      <c r="BW264" s="50">
        <v>0</v>
      </c>
      <c r="BX264" s="49">
        <v>0</v>
      </c>
      <c r="BY264" s="49">
        <v>0</v>
      </c>
      <c r="BZ264" s="49">
        <v>0</v>
      </c>
      <c r="CA264" s="49">
        <v>300</v>
      </c>
      <c r="CB264" s="49">
        <v>0</v>
      </c>
      <c r="CC264" s="49">
        <v>600</v>
      </c>
      <c r="CD264" s="49">
        <v>600</v>
      </c>
      <c r="CE264" s="49">
        <v>0</v>
      </c>
      <c r="CF264" s="49">
        <v>0</v>
      </c>
      <c r="CG264" s="49">
        <v>0</v>
      </c>
      <c r="CH264" s="50">
        <v>0</v>
      </c>
      <c r="CI264" s="49">
        <v>0</v>
      </c>
      <c r="CJ264" s="50">
        <v>0</v>
      </c>
      <c r="CK264" s="49">
        <v>0</v>
      </c>
      <c r="CL264" s="49">
        <v>0</v>
      </c>
      <c r="CM264" s="49">
        <v>0</v>
      </c>
      <c r="CN264" s="49">
        <v>600</v>
      </c>
      <c r="CO264" s="10"/>
      <c r="CP264" s="51"/>
    </row>
    <row r="265" spans="1:94" ht="70.349999999999994" customHeight="1" x14ac:dyDescent="0.25">
      <c r="A265" s="48" t="s">
        <v>3245</v>
      </c>
      <c r="B265" s="48" t="s">
        <v>3245</v>
      </c>
      <c r="C265" s="10" t="s">
        <v>179</v>
      </c>
      <c r="D265" s="10" t="s">
        <v>2914</v>
      </c>
      <c r="E265" s="10" t="s">
        <v>3207</v>
      </c>
      <c r="F265" s="10" t="s">
        <v>3208</v>
      </c>
      <c r="G265" s="10"/>
      <c r="H265" s="10" t="s">
        <v>3209</v>
      </c>
      <c r="I265" s="10" t="s">
        <v>3210</v>
      </c>
      <c r="J265" s="10" t="s">
        <v>3211</v>
      </c>
      <c r="K265" s="10" t="s">
        <v>3212</v>
      </c>
      <c r="L265" s="10" t="s">
        <v>3154</v>
      </c>
      <c r="M265" s="10" t="s">
        <v>1013</v>
      </c>
      <c r="N265" s="10" t="s">
        <v>3213</v>
      </c>
      <c r="O265" s="10" t="s">
        <v>3156</v>
      </c>
      <c r="P265" s="10" t="s">
        <v>954</v>
      </c>
      <c r="Q265" s="10" t="s">
        <v>3214</v>
      </c>
      <c r="R265" s="10" t="s">
        <v>3215</v>
      </c>
      <c r="S265" s="10" t="s">
        <v>785</v>
      </c>
      <c r="T265" s="10" t="s">
        <v>3246</v>
      </c>
      <c r="U265" s="10" t="s">
        <v>3247</v>
      </c>
      <c r="V265" s="10" t="s">
        <v>3248</v>
      </c>
      <c r="W265" s="10" t="s">
        <v>2870</v>
      </c>
      <c r="X265" s="10" t="s">
        <v>1292</v>
      </c>
      <c r="Y265" s="10" t="s">
        <v>125</v>
      </c>
      <c r="Z265" s="10" t="s">
        <v>126</v>
      </c>
      <c r="AA265" s="49">
        <v>1</v>
      </c>
      <c r="AB265" s="10" t="s">
        <v>127</v>
      </c>
      <c r="AC265" s="10" t="s">
        <v>2313</v>
      </c>
      <c r="AD265" s="49">
        <v>0</v>
      </c>
      <c r="AE265" s="49">
        <v>0</v>
      </c>
      <c r="AF265" s="49">
        <v>0</v>
      </c>
      <c r="AG265" s="49">
        <v>1</v>
      </c>
      <c r="AH265" s="10"/>
      <c r="AI265" s="10"/>
      <c r="AJ265" s="10"/>
      <c r="AK265" s="10"/>
      <c r="AL265" s="10" t="s">
        <v>6078</v>
      </c>
      <c r="AM265" s="10" t="s">
        <v>5237</v>
      </c>
      <c r="AN265" s="10"/>
      <c r="AO265" s="49">
        <v>0</v>
      </c>
      <c r="AP265" s="49">
        <v>0</v>
      </c>
      <c r="AQ265" s="49">
        <v>0</v>
      </c>
      <c r="AR265" s="49">
        <v>0</v>
      </c>
      <c r="AS265" s="49">
        <v>0</v>
      </c>
      <c r="AT265" s="49">
        <v>0</v>
      </c>
      <c r="AU265" s="49">
        <v>0</v>
      </c>
      <c r="AV265" s="49">
        <v>0</v>
      </c>
      <c r="AW265" s="50">
        <v>0</v>
      </c>
      <c r="AX265" s="49">
        <v>0</v>
      </c>
      <c r="AY265" s="49">
        <v>0</v>
      </c>
      <c r="AZ265" s="49">
        <v>0</v>
      </c>
      <c r="BA265" s="49">
        <v>0</v>
      </c>
      <c r="BB265" s="49">
        <v>0</v>
      </c>
      <c r="BC265" s="49">
        <v>0</v>
      </c>
      <c r="BD265" s="49">
        <v>0</v>
      </c>
      <c r="BE265" s="49">
        <v>0</v>
      </c>
      <c r="BF265" s="49">
        <v>0</v>
      </c>
      <c r="BG265" s="49">
        <v>0</v>
      </c>
      <c r="BH265" s="49">
        <v>0</v>
      </c>
      <c r="BI265" s="49">
        <v>0</v>
      </c>
      <c r="BJ265" s="50">
        <v>0</v>
      </c>
      <c r="BK265" s="49">
        <v>0</v>
      </c>
      <c r="BL265" s="49">
        <v>0</v>
      </c>
      <c r="BM265" s="49">
        <v>0</v>
      </c>
      <c r="BN265" s="49">
        <v>0</v>
      </c>
      <c r="BO265" s="49">
        <v>0</v>
      </c>
      <c r="BP265" s="49">
        <v>0</v>
      </c>
      <c r="BQ265" s="49">
        <v>0</v>
      </c>
      <c r="BR265" s="49">
        <v>0</v>
      </c>
      <c r="BS265" s="49">
        <v>0</v>
      </c>
      <c r="BT265" s="49">
        <v>0</v>
      </c>
      <c r="BU265" s="50">
        <v>0</v>
      </c>
      <c r="BV265" s="49">
        <v>0</v>
      </c>
      <c r="BW265" s="50">
        <v>0</v>
      </c>
      <c r="BX265" s="49">
        <v>0</v>
      </c>
      <c r="BY265" s="49">
        <v>0</v>
      </c>
      <c r="BZ265" s="49">
        <v>0</v>
      </c>
      <c r="CA265" s="49">
        <v>0</v>
      </c>
      <c r="CB265" s="49">
        <v>0</v>
      </c>
      <c r="CC265" s="49">
        <v>0</v>
      </c>
      <c r="CD265" s="49">
        <v>0</v>
      </c>
      <c r="CE265" s="49">
        <v>0</v>
      </c>
      <c r="CF265" s="49">
        <v>0</v>
      </c>
      <c r="CG265" s="49">
        <v>0</v>
      </c>
      <c r="CH265" s="50">
        <v>0</v>
      </c>
      <c r="CI265" s="49">
        <v>0</v>
      </c>
      <c r="CJ265" s="50">
        <v>0</v>
      </c>
      <c r="CK265" s="49">
        <v>0</v>
      </c>
      <c r="CL265" s="49">
        <v>0</v>
      </c>
      <c r="CM265" s="49">
        <v>0</v>
      </c>
      <c r="CN265" s="49">
        <v>0</v>
      </c>
      <c r="CO265" s="10"/>
      <c r="CP265" s="51" t="s">
        <v>3250</v>
      </c>
    </row>
    <row r="266" spans="1:94" ht="70.349999999999994" customHeight="1" x14ac:dyDescent="0.25">
      <c r="A266" s="48" t="s">
        <v>3251</v>
      </c>
      <c r="B266" s="48" t="s">
        <v>3251</v>
      </c>
      <c r="C266" s="10" t="s">
        <v>254</v>
      </c>
      <c r="D266" s="10" t="s">
        <v>2914</v>
      </c>
      <c r="E266" s="10" t="s">
        <v>3207</v>
      </c>
      <c r="F266" s="10" t="s">
        <v>3208</v>
      </c>
      <c r="G266" s="10"/>
      <c r="H266" s="10" t="s">
        <v>3209</v>
      </c>
      <c r="I266" s="10" t="s">
        <v>3210</v>
      </c>
      <c r="J266" s="10" t="s">
        <v>3211</v>
      </c>
      <c r="K266" s="10" t="s">
        <v>3212</v>
      </c>
      <c r="L266" s="10" t="s">
        <v>3154</v>
      </c>
      <c r="M266" s="10" t="s">
        <v>1013</v>
      </c>
      <c r="N266" s="10" t="s">
        <v>3213</v>
      </c>
      <c r="O266" s="10" t="s">
        <v>3156</v>
      </c>
      <c r="P266" s="10" t="s">
        <v>954</v>
      </c>
      <c r="Q266" s="10" t="s">
        <v>3214</v>
      </c>
      <c r="R266" s="10" t="s">
        <v>3215</v>
      </c>
      <c r="S266" s="10" t="s">
        <v>3252</v>
      </c>
      <c r="T266" s="10" t="s">
        <v>3253</v>
      </c>
      <c r="U266" s="10" t="s">
        <v>3254</v>
      </c>
      <c r="V266" s="10" t="s">
        <v>3255</v>
      </c>
      <c r="W266" s="10" t="s">
        <v>3256</v>
      </c>
      <c r="X266" s="10" t="s">
        <v>3257</v>
      </c>
      <c r="Y266" s="10" t="s">
        <v>125</v>
      </c>
      <c r="Z266" s="10" t="s">
        <v>3222</v>
      </c>
      <c r="AA266" s="49">
        <v>200</v>
      </c>
      <c r="AB266" s="10" t="s">
        <v>127</v>
      </c>
      <c r="AC266" s="10" t="s">
        <v>2313</v>
      </c>
      <c r="AD266" s="49">
        <v>0</v>
      </c>
      <c r="AE266" s="49">
        <v>0</v>
      </c>
      <c r="AF266" s="49">
        <v>200</v>
      </c>
      <c r="AG266" s="49">
        <v>0</v>
      </c>
      <c r="AH266" s="10"/>
      <c r="AI266" s="10"/>
      <c r="AJ266" s="10"/>
      <c r="AK266" s="10" t="s">
        <v>6079</v>
      </c>
      <c r="AL266" s="10"/>
      <c r="AM266" s="10" t="s">
        <v>5237</v>
      </c>
      <c r="AN266" s="10"/>
      <c r="AO266" s="49">
        <v>0</v>
      </c>
      <c r="AP266" s="49">
        <v>0</v>
      </c>
      <c r="AQ266" s="49">
        <v>0</v>
      </c>
      <c r="AR266" s="49">
        <v>0</v>
      </c>
      <c r="AS266" s="49">
        <v>0</v>
      </c>
      <c r="AT266" s="49">
        <v>0</v>
      </c>
      <c r="AU266" s="49">
        <v>0</v>
      </c>
      <c r="AV266" s="49">
        <v>0</v>
      </c>
      <c r="AW266" s="50">
        <v>0</v>
      </c>
      <c r="AX266" s="49">
        <v>0</v>
      </c>
      <c r="AY266" s="49">
        <v>0</v>
      </c>
      <c r="AZ266" s="49">
        <v>0</v>
      </c>
      <c r="BA266" s="49">
        <v>0</v>
      </c>
      <c r="BB266" s="49">
        <v>0</v>
      </c>
      <c r="BC266" s="49">
        <v>0</v>
      </c>
      <c r="BD266" s="49">
        <v>0</v>
      </c>
      <c r="BE266" s="49">
        <v>0</v>
      </c>
      <c r="BF266" s="49">
        <v>0</v>
      </c>
      <c r="BG266" s="49">
        <v>0</v>
      </c>
      <c r="BH266" s="49">
        <v>0</v>
      </c>
      <c r="BI266" s="49">
        <v>0</v>
      </c>
      <c r="BJ266" s="50">
        <v>0</v>
      </c>
      <c r="BK266" s="49">
        <v>0</v>
      </c>
      <c r="BL266" s="49">
        <v>0</v>
      </c>
      <c r="BM266" s="49">
        <v>0</v>
      </c>
      <c r="BN266" s="49">
        <v>0</v>
      </c>
      <c r="BO266" s="49">
        <v>0</v>
      </c>
      <c r="BP266" s="49">
        <v>0</v>
      </c>
      <c r="BQ266" s="49">
        <v>0</v>
      </c>
      <c r="BR266" s="49">
        <v>0</v>
      </c>
      <c r="BS266" s="49">
        <v>0</v>
      </c>
      <c r="BT266" s="49">
        <v>0</v>
      </c>
      <c r="BU266" s="50">
        <v>0</v>
      </c>
      <c r="BV266" s="49">
        <v>0</v>
      </c>
      <c r="BW266" s="50">
        <v>0</v>
      </c>
      <c r="BX266" s="49">
        <v>0</v>
      </c>
      <c r="BY266" s="49">
        <v>0</v>
      </c>
      <c r="BZ266" s="49">
        <v>0</v>
      </c>
      <c r="CA266" s="49">
        <v>0</v>
      </c>
      <c r="CB266" s="49">
        <v>0</v>
      </c>
      <c r="CC266" s="49">
        <v>0</v>
      </c>
      <c r="CD266" s="49">
        <v>0</v>
      </c>
      <c r="CE266" s="49">
        <v>0</v>
      </c>
      <c r="CF266" s="49">
        <v>0</v>
      </c>
      <c r="CG266" s="49">
        <v>0</v>
      </c>
      <c r="CH266" s="50">
        <v>0</v>
      </c>
      <c r="CI266" s="49">
        <v>0</v>
      </c>
      <c r="CJ266" s="50">
        <v>0</v>
      </c>
      <c r="CK266" s="49">
        <v>0</v>
      </c>
      <c r="CL266" s="49">
        <v>0</v>
      </c>
      <c r="CM266" s="49">
        <v>0</v>
      </c>
      <c r="CN266" s="49">
        <v>0</v>
      </c>
      <c r="CO266" s="10"/>
      <c r="CP266" s="51" t="s">
        <v>3259</v>
      </c>
    </row>
    <row r="267" spans="1:94" ht="70.349999999999994" customHeight="1" x14ac:dyDescent="0.25">
      <c r="A267" s="48" t="s">
        <v>3260</v>
      </c>
      <c r="B267" s="48" t="s">
        <v>3260</v>
      </c>
      <c r="C267" s="10" t="s">
        <v>113</v>
      </c>
      <c r="D267" s="10" t="s">
        <v>2914</v>
      </c>
      <c r="E267" s="10" t="s">
        <v>3261</v>
      </c>
      <c r="F267" s="10" t="s">
        <v>1598</v>
      </c>
      <c r="G267" s="10" t="s">
        <v>126</v>
      </c>
      <c r="H267" s="10" t="s">
        <v>108</v>
      </c>
      <c r="I267" s="10" t="s">
        <v>3262</v>
      </c>
      <c r="J267" s="10" t="s">
        <v>3263</v>
      </c>
      <c r="K267" s="10" t="s">
        <v>3264</v>
      </c>
      <c r="L267" s="10" t="s">
        <v>3154</v>
      </c>
      <c r="M267" s="10" t="s">
        <v>1027</v>
      </c>
      <c r="N267" s="10" t="s">
        <v>3265</v>
      </c>
      <c r="O267" s="10" t="s">
        <v>3156</v>
      </c>
      <c r="P267" s="10" t="s">
        <v>954</v>
      </c>
      <c r="Q267" s="10" t="s">
        <v>3266</v>
      </c>
      <c r="R267" s="10" t="s">
        <v>3267</v>
      </c>
      <c r="S267" s="10" t="s">
        <v>3268</v>
      </c>
      <c r="T267" s="10" t="s">
        <v>3269</v>
      </c>
      <c r="U267" s="10" t="s">
        <v>3270</v>
      </c>
      <c r="V267" s="10" t="s">
        <v>3271</v>
      </c>
      <c r="W267" s="10" t="s">
        <v>3272</v>
      </c>
      <c r="X267" s="10" t="s">
        <v>3273</v>
      </c>
      <c r="Y267" s="10" t="s">
        <v>125</v>
      </c>
      <c r="Z267" s="10" t="s">
        <v>126</v>
      </c>
      <c r="AA267" s="49">
        <v>1</v>
      </c>
      <c r="AB267" s="10" t="s">
        <v>127</v>
      </c>
      <c r="AC267" s="10" t="s">
        <v>2313</v>
      </c>
      <c r="AD267" s="49">
        <v>0</v>
      </c>
      <c r="AE267" s="49">
        <v>0</v>
      </c>
      <c r="AF267" s="49">
        <v>0</v>
      </c>
      <c r="AG267" s="49">
        <v>1</v>
      </c>
      <c r="AH267" s="10"/>
      <c r="AI267" s="10"/>
      <c r="AJ267" s="10"/>
      <c r="AK267" s="10"/>
      <c r="AL267" s="10" t="s">
        <v>6080</v>
      </c>
      <c r="AM267" s="10" t="s">
        <v>5247</v>
      </c>
      <c r="AN267" s="10"/>
      <c r="AO267" s="49">
        <v>0</v>
      </c>
      <c r="AP267" s="49">
        <v>0</v>
      </c>
      <c r="AQ267" s="49">
        <v>0</v>
      </c>
      <c r="AR267" s="49">
        <v>0</v>
      </c>
      <c r="AS267" s="49">
        <v>0</v>
      </c>
      <c r="AT267" s="49">
        <v>0</v>
      </c>
      <c r="AU267" s="49">
        <v>0</v>
      </c>
      <c r="AV267" s="49">
        <v>0</v>
      </c>
      <c r="AW267" s="50">
        <v>0</v>
      </c>
      <c r="AX267" s="49">
        <v>0</v>
      </c>
      <c r="AY267" s="49">
        <v>0</v>
      </c>
      <c r="AZ267" s="49">
        <v>0</v>
      </c>
      <c r="BA267" s="49">
        <v>0</v>
      </c>
      <c r="BB267" s="49">
        <v>0</v>
      </c>
      <c r="BC267" s="49">
        <v>0</v>
      </c>
      <c r="BD267" s="49">
        <v>0</v>
      </c>
      <c r="BE267" s="49">
        <v>0</v>
      </c>
      <c r="BF267" s="49">
        <v>0</v>
      </c>
      <c r="BG267" s="49">
        <v>0</v>
      </c>
      <c r="BH267" s="49">
        <v>0</v>
      </c>
      <c r="BI267" s="49">
        <v>0</v>
      </c>
      <c r="BJ267" s="50">
        <v>0</v>
      </c>
      <c r="BK267" s="49">
        <v>0</v>
      </c>
      <c r="BL267" s="49">
        <v>0</v>
      </c>
      <c r="BM267" s="49">
        <v>0</v>
      </c>
      <c r="BN267" s="49">
        <v>0</v>
      </c>
      <c r="BO267" s="49">
        <v>0</v>
      </c>
      <c r="BP267" s="49">
        <v>0</v>
      </c>
      <c r="BQ267" s="49">
        <v>0</v>
      </c>
      <c r="BR267" s="49">
        <v>0</v>
      </c>
      <c r="BS267" s="49">
        <v>0</v>
      </c>
      <c r="BT267" s="49">
        <v>0</v>
      </c>
      <c r="BU267" s="50">
        <v>0</v>
      </c>
      <c r="BV267" s="49">
        <v>1000</v>
      </c>
      <c r="BW267" s="50">
        <v>0</v>
      </c>
      <c r="BX267" s="49">
        <v>600</v>
      </c>
      <c r="BY267" s="49">
        <v>0</v>
      </c>
      <c r="BZ267" s="49">
        <v>0</v>
      </c>
      <c r="CA267" s="49">
        <v>1600</v>
      </c>
      <c r="CB267" s="49">
        <v>0</v>
      </c>
      <c r="CC267" s="49">
        <v>0</v>
      </c>
      <c r="CD267" s="49">
        <v>0</v>
      </c>
      <c r="CE267" s="49">
        <v>0</v>
      </c>
      <c r="CF267" s="49">
        <v>0</v>
      </c>
      <c r="CG267" s="49">
        <v>0</v>
      </c>
      <c r="CH267" s="50">
        <v>0</v>
      </c>
      <c r="CI267" s="49">
        <v>1000</v>
      </c>
      <c r="CJ267" s="50">
        <v>0</v>
      </c>
      <c r="CK267" s="49">
        <v>400</v>
      </c>
      <c r="CL267" s="49">
        <v>0</v>
      </c>
      <c r="CM267" s="49">
        <v>0</v>
      </c>
      <c r="CN267" s="49">
        <v>1400</v>
      </c>
      <c r="CO267" s="10"/>
      <c r="CP267" s="51" t="s">
        <v>3275</v>
      </c>
    </row>
    <row r="268" spans="1:94" ht="70.349999999999994" customHeight="1" x14ac:dyDescent="0.25">
      <c r="A268" s="48" t="s">
        <v>3276</v>
      </c>
      <c r="B268" s="48" t="s">
        <v>3276</v>
      </c>
      <c r="C268" s="10" t="s">
        <v>103</v>
      </c>
      <c r="D268" s="10" t="s">
        <v>2914</v>
      </c>
      <c r="E268" s="10" t="s">
        <v>3261</v>
      </c>
      <c r="F268" s="10" t="s">
        <v>1598</v>
      </c>
      <c r="G268" s="10" t="s">
        <v>126</v>
      </c>
      <c r="H268" s="10" t="s">
        <v>108</v>
      </c>
      <c r="I268" s="10" t="s">
        <v>3262</v>
      </c>
      <c r="J268" s="10" t="s">
        <v>3263</v>
      </c>
      <c r="K268" s="10" t="s">
        <v>3264</v>
      </c>
      <c r="L268" s="10" t="s">
        <v>3154</v>
      </c>
      <c r="M268" s="10" t="s">
        <v>1027</v>
      </c>
      <c r="N268" s="10" t="s">
        <v>3265</v>
      </c>
      <c r="O268" s="10" t="s">
        <v>3156</v>
      </c>
      <c r="P268" s="10" t="s">
        <v>954</v>
      </c>
      <c r="Q268" s="10" t="s">
        <v>3266</v>
      </c>
      <c r="R268" s="10" t="s">
        <v>3267</v>
      </c>
      <c r="S268" s="10" t="s">
        <v>3277</v>
      </c>
      <c r="T268" s="10" t="s">
        <v>3278</v>
      </c>
      <c r="U268" s="10" t="s">
        <v>3279</v>
      </c>
      <c r="V268" s="10" t="s">
        <v>3280</v>
      </c>
      <c r="W268" s="10" t="s">
        <v>3281</v>
      </c>
      <c r="X268" s="10" t="s">
        <v>3282</v>
      </c>
      <c r="Y268" s="10" t="s">
        <v>125</v>
      </c>
      <c r="Z268" s="10" t="s">
        <v>3283</v>
      </c>
      <c r="AA268" s="49">
        <v>400</v>
      </c>
      <c r="AB268" s="10" t="s">
        <v>127</v>
      </c>
      <c r="AC268" s="10" t="s">
        <v>2313</v>
      </c>
      <c r="AD268" s="49">
        <v>0</v>
      </c>
      <c r="AE268" s="49">
        <v>0</v>
      </c>
      <c r="AF268" s="49">
        <v>0</v>
      </c>
      <c r="AG268" s="49">
        <v>400</v>
      </c>
      <c r="AH268" s="10"/>
      <c r="AI268" s="10"/>
      <c r="AJ268" s="10"/>
      <c r="AK268" s="10"/>
      <c r="AL268" s="10" t="s">
        <v>6081</v>
      </c>
      <c r="AM268" s="10" t="s">
        <v>5426</v>
      </c>
      <c r="AN268" s="10"/>
      <c r="AO268" s="49">
        <v>0</v>
      </c>
      <c r="AP268" s="49">
        <v>0</v>
      </c>
      <c r="AQ268" s="49">
        <v>0</v>
      </c>
      <c r="AR268" s="49">
        <v>0</v>
      </c>
      <c r="AS268" s="49">
        <v>0</v>
      </c>
      <c r="AT268" s="49">
        <v>0</v>
      </c>
      <c r="AU268" s="49">
        <v>0</v>
      </c>
      <c r="AV268" s="49">
        <v>0</v>
      </c>
      <c r="AW268" s="50">
        <v>0</v>
      </c>
      <c r="AX268" s="49">
        <v>100</v>
      </c>
      <c r="AY268" s="49">
        <v>0</v>
      </c>
      <c r="AZ268" s="49">
        <v>0</v>
      </c>
      <c r="BA268" s="49">
        <v>100</v>
      </c>
      <c r="BB268" s="49">
        <v>0</v>
      </c>
      <c r="BC268" s="49">
        <v>0</v>
      </c>
      <c r="BD268" s="49">
        <v>0</v>
      </c>
      <c r="BE268" s="49">
        <v>0</v>
      </c>
      <c r="BF268" s="49">
        <v>0</v>
      </c>
      <c r="BG268" s="49">
        <v>0</v>
      </c>
      <c r="BH268" s="49">
        <v>0</v>
      </c>
      <c r="BI268" s="49">
        <v>0</v>
      </c>
      <c r="BJ268" s="50">
        <v>0</v>
      </c>
      <c r="BK268" s="49">
        <v>900</v>
      </c>
      <c r="BL268" s="49">
        <v>0</v>
      </c>
      <c r="BM268" s="49">
        <v>0</v>
      </c>
      <c r="BN268" s="49">
        <v>900</v>
      </c>
      <c r="BO268" s="49">
        <v>0</v>
      </c>
      <c r="BP268" s="49">
        <v>0</v>
      </c>
      <c r="BQ268" s="49">
        <v>0</v>
      </c>
      <c r="BR268" s="49">
        <v>0</v>
      </c>
      <c r="BS268" s="49">
        <v>0</v>
      </c>
      <c r="BT268" s="49">
        <v>0</v>
      </c>
      <c r="BU268" s="50">
        <v>0</v>
      </c>
      <c r="BV268" s="49">
        <v>0</v>
      </c>
      <c r="BW268" s="50">
        <v>0</v>
      </c>
      <c r="BX268" s="49">
        <v>1000</v>
      </c>
      <c r="BY268" s="49">
        <v>0</v>
      </c>
      <c r="BZ268" s="49">
        <v>0</v>
      </c>
      <c r="CA268" s="49">
        <v>1000</v>
      </c>
      <c r="CB268" s="49">
        <v>0</v>
      </c>
      <c r="CC268" s="49">
        <v>0</v>
      </c>
      <c r="CD268" s="49">
        <v>0</v>
      </c>
      <c r="CE268" s="49">
        <v>0</v>
      </c>
      <c r="CF268" s="49">
        <v>0</v>
      </c>
      <c r="CG268" s="49">
        <v>0</v>
      </c>
      <c r="CH268" s="50">
        <v>0</v>
      </c>
      <c r="CI268" s="49">
        <v>0</v>
      </c>
      <c r="CJ268" s="50">
        <v>0</v>
      </c>
      <c r="CK268" s="49">
        <v>1000</v>
      </c>
      <c r="CL268" s="49">
        <v>0</v>
      </c>
      <c r="CM268" s="49">
        <v>0</v>
      </c>
      <c r="CN268" s="49">
        <v>1000</v>
      </c>
      <c r="CO268" s="10"/>
      <c r="CP268" s="51"/>
    </row>
    <row r="269" spans="1:94" ht="70.349999999999994" customHeight="1" x14ac:dyDescent="0.25">
      <c r="A269" s="48" t="s">
        <v>3285</v>
      </c>
      <c r="B269" s="48" t="s">
        <v>3285</v>
      </c>
      <c r="C269" s="10" t="s">
        <v>113</v>
      </c>
      <c r="D269" s="10" t="s">
        <v>2914</v>
      </c>
      <c r="E269" s="10" t="s">
        <v>3286</v>
      </c>
      <c r="F269" s="10" t="s">
        <v>3287</v>
      </c>
      <c r="G269" s="10"/>
      <c r="H269" s="10" t="s">
        <v>552</v>
      </c>
      <c r="I269" s="10" t="s">
        <v>3288</v>
      </c>
      <c r="J269" s="10" t="s">
        <v>3289</v>
      </c>
      <c r="K269" s="10" t="s">
        <v>3290</v>
      </c>
      <c r="L269" s="10" t="s">
        <v>3154</v>
      </c>
      <c r="M269" s="10" t="s">
        <v>1041</v>
      </c>
      <c r="N269" s="10" t="s">
        <v>3291</v>
      </c>
      <c r="O269" s="10" t="s">
        <v>3156</v>
      </c>
      <c r="P269" s="10" t="s">
        <v>954</v>
      </c>
      <c r="Q269" s="10" t="s">
        <v>3292</v>
      </c>
      <c r="R269" s="10" t="s">
        <v>3293</v>
      </c>
      <c r="S269" s="10" t="s">
        <v>3294</v>
      </c>
      <c r="T269" s="10" t="s">
        <v>3295</v>
      </c>
      <c r="U269" s="10" t="s">
        <v>3294</v>
      </c>
      <c r="V269" s="10" t="s">
        <v>3296</v>
      </c>
      <c r="W269" s="10" t="s">
        <v>3297</v>
      </c>
      <c r="X269" s="10" t="s">
        <v>3204</v>
      </c>
      <c r="Y269" s="10" t="s">
        <v>125</v>
      </c>
      <c r="Z269" s="10" t="s">
        <v>126</v>
      </c>
      <c r="AA269" s="49">
        <v>3</v>
      </c>
      <c r="AB269" s="10" t="s">
        <v>127</v>
      </c>
      <c r="AC269" s="10" t="s">
        <v>2313</v>
      </c>
      <c r="AD269" s="49">
        <v>0</v>
      </c>
      <c r="AE269" s="49">
        <v>0</v>
      </c>
      <c r="AF269" s="49">
        <v>3</v>
      </c>
      <c r="AG269" s="49">
        <v>0</v>
      </c>
      <c r="AH269" s="10"/>
      <c r="AI269" s="10"/>
      <c r="AJ269" s="10"/>
      <c r="AK269" s="10" t="s">
        <v>6082</v>
      </c>
      <c r="AL269" s="10"/>
      <c r="AM269" s="10" t="s">
        <v>5247</v>
      </c>
      <c r="AN269" s="10"/>
      <c r="AO269" s="49">
        <v>0</v>
      </c>
      <c r="AP269" s="49">
        <v>0</v>
      </c>
      <c r="AQ269" s="49">
        <v>0</v>
      </c>
      <c r="AR269" s="49">
        <v>0</v>
      </c>
      <c r="AS269" s="49">
        <v>0</v>
      </c>
      <c r="AT269" s="49">
        <v>0</v>
      </c>
      <c r="AU269" s="49">
        <v>0</v>
      </c>
      <c r="AV269" s="49">
        <v>0</v>
      </c>
      <c r="AW269" s="50">
        <v>0</v>
      </c>
      <c r="AX269" s="49">
        <v>0</v>
      </c>
      <c r="AY269" s="49">
        <v>0</v>
      </c>
      <c r="AZ269" s="49">
        <v>0</v>
      </c>
      <c r="BA269" s="49">
        <v>0</v>
      </c>
      <c r="BB269" s="49">
        <v>0</v>
      </c>
      <c r="BC269" s="49">
        <v>0</v>
      </c>
      <c r="BD269" s="49">
        <v>0</v>
      </c>
      <c r="BE269" s="49">
        <v>0</v>
      </c>
      <c r="BF269" s="49">
        <v>0</v>
      </c>
      <c r="BG269" s="49">
        <v>0</v>
      </c>
      <c r="BH269" s="49">
        <v>0</v>
      </c>
      <c r="BI269" s="49">
        <v>0</v>
      </c>
      <c r="BJ269" s="50">
        <v>0</v>
      </c>
      <c r="BK269" s="49">
        <v>0</v>
      </c>
      <c r="BL269" s="49">
        <v>0</v>
      </c>
      <c r="BM269" s="49">
        <v>0</v>
      </c>
      <c r="BN269" s="49">
        <v>0</v>
      </c>
      <c r="BO269" s="49">
        <v>550</v>
      </c>
      <c r="BP269" s="49">
        <v>0</v>
      </c>
      <c r="BQ269" s="49">
        <v>550</v>
      </c>
      <c r="BR269" s="49">
        <v>0</v>
      </c>
      <c r="BS269" s="49">
        <v>0</v>
      </c>
      <c r="BT269" s="49">
        <v>0</v>
      </c>
      <c r="BU269" s="50">
        <v>0</v>
      </c>
      <c r="BV269" s="49">
        <v>0</v>
      </c>
      <c r="BW269" s="50">
        <v>0</v>
      </c>
      <c r="BX269" s="49">
        <v>0</v>
      </c>
      <c r="BY269" s="49">
        <v>0</v>
      </c>
      <c r="BZ269" s="49">
        <v>0</v>
      </c>
      <c r="CA269" s="49">
        <v>550</v>
      </c>
      <c r="CB269" s="49">
        <v>0</v>
      </c>
      <c r="CC269" s="49">
        <v>0</v>
      </c>
      <c r="CD269" s="49">
        <v>0</v>
      </c>
      <c r="CE269" s="49">
        <v>0</v>
      </c>
      <c r="CF269" s="49">
        <v>0</v>
      </c>
      <c r="CG269" s="49">
        <v>0</v>
      </c>
      <c r="CH269" s="50">
        <v>0</v>
      </c>
      <c r="CI269" s="49">
        <v>0</v>
      </c>
      <c r="CJ269" s="50">
        <v>0</v>
      </c>
      <c r="CK269" s="49">
        <v>550</v>
      </c>
      <c r="CL269" s="49">
        <v>0</v>
      </c>
      <c r="CM269" s="49">
        <v>0</v>
      </c>
      <c r="CN269" s="49">
        <v>550</v>
      </c>
      <c r="CO269" s="10"/>
      <c r="CP269" s="51"/>
    </row>
    <row r="270" spans="1:94" ht="70.349999999999994" customHeight="1" x14ac:dyDescent="0.25">
      <c r="A270" s="48" t="s">
        <v>3299</v>
      </c>
      <c r="B270" s="48" t="s">
        <v>3299</v>
      </c>
      <c r="C270" s="10" t="s">
        <v>113</v>
      </c>
      <c r="D270" s="10" t="s">
        <v>2914</v>
      </c>
      <c r="E270" s="10" t="s">
        <v>3286</v>
      </c>
      <c r="F270" s="10" t="s">
        <v>3287</v>
      </c>
      <c r="G270" s="10"/>
      <c r="H270" s="10" t="s">
        <v>552</v>
      </c>
      <c r="I270" s="10" t="s">
        <v>3288</v>
      </c>
      <c r="J270" s="10" t="s">
        <v>3300</v>
      </c>
      <c r="K270" s="10" t="s">
        <v>3301</v>
      </c>
      <c r="L270" s="10" t="s">
        <v>3154</v>
      </c>
      <c r="M270" s="10" t="s">
        <v>1053</v>
      </c>
      <c r="N270" s="10" t="s">
        <v>3302</v>
      </c>
      <c r="O270" s="10" t="s">
        <v>3156</v>
      </c>
      <c r="P270" s="10" t="s">
        <v>954</v>
      </c>
      <c r="Q270" s="10" t="s">
        <v>3302</v>
      </c>
      <c r="R270" s="10" t="s">
        <v>3303</v>
      </c>
      <c r="S270" s="10" t="s">
        <v>3304</v>
      </c>
      <c r="T270" s="10" t="s">
        <v>3305</v>
      </c>
      <c r="U270" s="10" t="s">
        <v>3306</v>
      </c>
      <c r="V270" s="10" t="s">
        <v>3307</v>
      </c>
      <c r="W270" s="10" t="s">
        <v>3308</v>
      </c>
      <c r="X270" s="10" t="s">
        <v>3309</v>
      </c>
      <c r="Y270" s="10" t="s">
        <v>125</v>
      </c>
      <c r="Z270" s="10" t="s">
        <v>3310</v>
      </c>
      <c r="AA270" s="49">
        <v>18000</v>
      </c>
      <c r="AB270" s="10" t="s">
        <v>127</v>
      </c>
      <c r="AC270" s="10" t="s">
        <v>2313</v>
      </c>
      <c r="AD270" s="49">
        <v>0</v>
      </c>
      <c r="AE270" s="49">
        <v>0</v>
      </c>
      <c r="AF270" s="49">
        <v>0</v>
      </c>
      <c r="AG270" s="49">
        <v>18000</v>
      </c>
      <c r="AH270" s="10"/>
      <c r="AI270" s="10"/>
      <c r="AJ270" s="10"/>
      <c r="AK270" s="10"/>
      <c r="AL270" s="10" t="s">
        <v>6083</v>
      </c>
      <c r="AM270" s="10" t="s">
        <v>5426</v>
      </c>
      <c r="AN270" s="10" t="s">
        <v>6084</v>
      </c>
      <c r="AO270" s="49">
        <v>0</v>
      </c>
      <c r="AP270" s="49">
        <v>0</v>
      </c>
      <c r="AQ270" s="49">
        <v>0</v>
      </c>
      <c r="AR270" s="49">
        <v>0</v>
      </c>
      <c r="AS270" s="49">
        <v>0</v>
      </c>
      <c r="AT270" s="49">
        <v>0</v>
      </c>
      <c r="AU270" s="49">
        <v>0</v>
      </c>
      <c r="AV270" s="49">
        <v>0</v>
      </c>
      <c r="AW270" s="50">
        <v>0</v>
      </c>
      <c r="AX270" s="49">
        <v>1807.689973625</v>
      </c>
      <c r="AY270" s="49">
        <v>0</v>
      </c>
      <c r="AZ270" s="49">
        <v>0</v>
      </c>
      <c r="BA270" s="49">
        <v>1807.689973625</v>
      </c>
      <c r="BB270" s="49">
        <v>0</v>
      </c>
      <c r="BC270" s="49">
        <v>0</v>
      </c>
      <c r="BD270" s="49">
        <v>0</v>
      </c>
      <c r="BE270" s="49">
        <v>0</v>
      </c>
      <c r="BF270" s="49">
        <v>0</v>
      </c>
      <c r="BG270" s="49">
        <v>0</v>
      </c>
      <c r="BH270" s="49">
        <v>0</v>
      </c>
      <c r="BI270" s="49">
        <v>0</v>
      </c>
      <c r="BJ270" s="50">
        <v>0</v>
      </c>
      <c r="BK270" s="49">
        <v>27711.534960437501</v>
      </c>
      <c r="BL270" s="49">
        <v>0</v>
      </c>
      <c r="BM270" s="49">
        <v>0</v>
      </c>
      <c r="BN270" s="49">
        <v>27711.534960437501</v>
      </c>
      <c r="BO270" s="49">
        <v>0</v>
      </c>
      <c r="BP270" s="49">
        <v>0</v>
      </c>
      <c r="BQ270" s="49">
        <v>0</v>
      </c>
      <c r="BR270" s="49">
        <v>0</v>
      </c>
      <c r="BS270" s="49">
        <v>0</v>
      </c>
      <c r="BT270" s="49">
        <v>0</v>
      </c>
      <c r="BU270" s="50">
        <v>0</v>
      </c>
      <c r="BV270" s="49">
        <v>0</v>
      </c>
      <c r="BW270" s="50">
        <v>0</v>
      </c>
      <c r="BX270" s="49">
        <v>29519.224934062499</v>
      </c>
      <c r="BY270" s="49">
        <v>0</v>
      </c>
      <c r="BZ270" s="49">
        <v>0</v>
      </c>
      <c r="CA270" s="49">
        <v>29519.224934062499</v>
      </c>
      <c r="CB270" s="49">
        <v>0</v>
      </c>
      <c r="CC270" s="49">
        <v>0</v>
      </c>
      <c r="CD270" s="49">
        <v>0</v>
      </c>
      <c r="CE270" s="49">
        <v>0</v>
      </c>
      <c r="CF270" s="49">
        <v>0</v>
      </c>
      <c r="CG270" s="49">
        <v>0</v>
      </c>
      <c r="CH270" s="50">
        <v>0</v>
      </c>
      <c r="CI270" s="49">
        <v>0</v>
      </c>
      <c r="CJ270" s="50">
        <v>0</v>
      </c>
      <c r="CK270" s="49">
        <v>35423.069920875001</v>
      </c>
      <c r="CL270" s="49">
        <v>0</v>
      </c>
      <c r="CM270" s="49">
        <v>0</v>
      </c>
      <c r="CN270" s="49">
        <v>35423.069920875001</v>
      </c>
      <c r="CO270" s="10"/>
      <c r="CP270" s="51" t="s">
        <v>3312</v>
      </c>
    </row>
    <row r="271" spans="1:94" ht="70.349999999999994" customHeight="1" x14ac:dyDescent="0.25">
      <c r="A271" s="48" t="s">
        <v>3313</v>
      </c>
      <c r="B271" s="48" t="s">
        <v>3313</v>
      </c>
      <c r="C271" s="10" t="s">
        <v>103</v>
      </c>
      <c r="D271" s="10" t="s">
        <v>2914</v>
      </c>
      <c r="E271" s="10" t="s">
        <v>3286</v>
      </c>
      <c r="F271" s="10" t="s">
        <v>3287</v>
      </c>
      <c r="G271" s="10"/>
      <c r="H271" s="10" t="s">
        <v>552</v>
      </c>
      <c r="I271" s="10" t="s">
        <v>3288</v>
      </c>
      <c r="J271" s="10" t="s">
        <v>3314</v>
      </c>
      <c r="K271" s="10" t="s">
        <v>3301</v>
      </c>
      <c r="L271" s="10" t="s">
        <v>3154</v>
      </c>
      <c r="M271" s="10" t="s">
        <v>1053</v>
      </c>
      <c r="N271" s="10" t="s">
        <v>3302</v>
      </c>
      <c r="O271" s="10" t="s">
        <v>3156</v>
      </c>
      <c r="P271" s="10" t="s">
        <v>954</v>
      </c>
      <c r="Q271" s="10" t="s">
        <v>3302</v>
      </c>
      <c r="R271" s="10" t="s">
        <v>3303</v>
      </c>
      <c r="S271" s="10" t="s">
        <v>3315</v>
      </c>
      <c r="T271" s="10" t="s">
        <v>3316</v>
      </c>
      <c r="U271" s="10" t="s">
        <v>3317</v>
      </c>
      <c r="V271" s="10" t="s">
        <v>3318</v>
      </c>
      <c r="W271" s="10" t="s">
        <v>3319</v>
      </c>
      <c r="X271" s="10" t="s">
        <v>3320</v>
      </c>
      <c r="Y271" s="10" t="s">
        <v>125</v>
      </c>
      <c r="Z271" s="10" t="s">
        <v>126</v>
      </c>
      <c r="AA271" s="49">
        <v>5</v>
      </c>
      <c r="AB271" s="10" t="s">
        <v>127</v>
      </c>
      <c r="AC271" s="10" t="s">
        <v>2313</v>
      </c>
      <c r="AD271" s="49">
        <v>0</v>
      </c>
      <c r="AE271" s="49">
        <v>0</v>
      </c>
      <c r="AF271" s="49">
        <v>5</v>
      </c>
      <c r="AG271" s="49">
        <v>0</v>
      </c>
      <c r="AH271" s="10"/>
      <c r="AI271" s="10"/>
      <c r="AJ271" s="10"/>
      <c r="AK271" s="10" t="s">
        <v>6085</v>
      </c>
      <c r="AL271" s="10"/>
      <c r="AM271" s="10" t="s">
        <v>5426</v>
      </c>
      <c r="AN271" s="10" t="s">
        <v>6086</v>
      </c>
      <c r="AO271" s="49">
        <v>0</v>
      </c>
      <c r="AP271" s="49">
        <v>0</v>
      </c>
      <c r="AQ271" s="49">
        <v>0</v>
      </c>
      <c r="AR271" s="49">
        <v>0</v>
      </c>
      <c r="AS271" s="49">
        <v>0</v>
      </c>
      <c r="AT271" s="49">
        <v>0</v>
      </c>
      <c r="AU271" s="49">
        <v>0</v>
      </c>
      <c r="AV271" s="49">
        <v>0</v>
      </c>
      <c r="AW271" s="50">
        <v>0</v>
      </c>
      <c r="AX271" s="49">
        <v>0</v>
      </c>
      <c r="AY271" s="49">
        <v>0</v>
      </c>
      <c r="AZ271" s="49">
        <v>0</v>
      </c>
      <c r="BA271" s="49">
        <v>0</v>
      </c>
      <c r="BB271" s="49">
        <v>0</v>
      </c>
      <c r="BC271" s="49">
        <v>0</v>
      </c>
      <c r="BD271" s="49">
        <v>0</v>
      </c>
      <c r="BE271" s="49">
        <v>0</v>
      </c>
      <c r="BF271" s="49">
        <v>0</v>
      </c>
      <c r="BG271" s="49">
        <v>0</v>
      </c>
      <c r="BH271" s="49">
        <v>0</v>
      </c>
      <c r="BI271" s="49">
        <v>0</v>
      </c>
      <c r="BJ271" s="50">
        <v>0</v>
      </c>
      <c r="BK271" s="49">
        <v>0</v>
      </c>
      <c r="BL271" s="49">
        <v>0</v>
      </c>
      <c r="BM271" s="49">
        <v>0</v>
      </c>
      <c r="BN271" s="49">
        <v>0</v>
      </c>
      <c r="BO271" s="49">
        <v>0</v>
      </c>
      <c r="BP271" s="49">
        <v>0</v>
      </c>
      <c r="BQ271" s="49">
        <v>0</v>
      </c>
      <c r="BR271" s="49">
        <v>0</v>
      </c>
      <c r="BS271" s="49">
        <v>0</v>
      </c>
      <c r="BT271" s="49">
        <v>0</v>
      </c>
      <c r="BU271" s="50">
        <v>0</v>
      </c>
      <c r="BV271" s="49">
        <v>0</v>
      </c>
      <c r="BW271" s="50">
        <v>0</v>
      </c>
      <c r="BX271" s="49">
        <v>64907.668551374998</v>
      </c>
      <c r="BY271" s="49">
        <v>0</v>
      </c>
      <c r="BZ271" s="49">
        <v>0</v>
      </c>
      <c r="CA271" s="49">
        <v>64907.668551374998</v>
      </c>
      <c r="CB271" s="49">
        <v>0</v>
      </c>
      <c r="CC271" s="49">
        <v>0</v>
      </c>
      <c r="CD271" s="49">
        <v>0</v>
      </c>
      <c r="CE271" s="49">
        <v>0</v>
      </c>
      <c r="CF271" s="49">
        <v>0</v>
      </c>
      <c r="CG271" s="49">
        <v>0</v>
      </c>
      <c r="CH271" s="50">
        <v>0</v>
      </c>
      <c r="CI271" s="49">
        <v>0</v>
      </c>
      <c r="CJ271" s="50">
        <v>0</v>
      </c>
      <c r="CK271" s="49">
        <v>64907.668551374998</v>
      </c>
      <c r="CL271" s="49">
        <v>0</v>
      </c>
      <c r="CM271" s="49">
        <v>0</v>
      </c>
      <c r="CN271" s="49">
        <v>64907.668551374998</v>
      </c>
      <c r="CO271" s="10"/>
      <c r="CP271" s="51" t="s">
        <v>3322</v>
      </c>
    </row>
    <row r="272" spans="1:94" ht="70.349999999999994" customHeight="1" x14ac:dyDescent="0.25">
      <c r="A272" s="48" t="s">
        <v>3323</v>
      </c>
      <c r="B272" s="48" t="s">
        <v>3323</v>
      </c>
      <c r="C272" s="10" t="s">
        <v>139</v>
      </c>
      <c r="D272" s="10" t="s">
        <v>2914</v>
      </c>
      <c r="E272" s="10" t="s">
        <v>3286</v>
      </c>
      <c r="F272" s="10" t="s">
        <v>3287</v>
      </c>
      <c r="G272" s="10"/>
      <c r="H272" s="10" t="s">
        <v>552</v>
      </c>
      <c r="I272" s="10" t="s">
        <v>3288</v>
      </c>
      <c r="J272" s="10" t="s">
        <v>3324</v>
      </c>
      <c r="K272" s="10" t="s">
        <v>3301</v>
      </c>
      <c r="L272" s="10" t="s">
        <v>3154</v>
      </c>
      <c r="M272" s="10" t="s">
        <v>1053</v>
      </c>
      <c r="N272" s="10" t="s">
        <v>3302</v>
      </c>
      <c r="O272" s="10" t="s">
        <v>3156</v>
      </c>
      <c r="P272" s="10" t="s">
        <v>954</v>
      </c>
      <c r="Q272" s="10" t="s">
        <v>3302</v>
      </c>
      <c r="R272" s="10" t="s">
        <v>3303</v>
      </c>
      <c r="S272" s="10" t="s">
        <v>3325</v>
      </c>
      <c r="T272" s="10" t="s">
        <v>3326</v>
      </c>
      <c r="U272" s="10" t="s">
        <v>3327</v>
      </c>
      <c r="V272" s="10" t="s">
        <v>3328</v>
      </c>
      <c r="W272" s="10" t="s">
        <v>3329</v>
      </c>
      <c r="X272" s="10" t="s">
        <v>530</v>
      </c>
      <c r="Y272" s="10" t="s">
        <v>247</v>
      </c>
      <c r="Z272" s="10" t="s">
        <v>126</v>
      </c>
      <c r="AA272" s="49">
        <v>1</v>
      </c>
      <c r="AB272" s="10" t="s">
        <v>127</v>
      </c>
      <c r="AC272" s="10" t="s">
        <v>2313</v>
      </c>
      <c r="AD272" s="49">
        <v>0</v>
      </c>
      <c r="AE272" s="49">
        <v>0</v>
      </c>
      <c r="AF272" s="49">
        <v>1</v>
      </c>
      <c r="AG272" s="49">
        <v>0</v>
      </c>
      <c r="AH272" s="10"/>
      <c r="AI272" s="10"/>
      <c r="AJ272" s="10"/>
      <c r="AK272" s="10" t="s">
        <v>6079</v>
      </c>
      <c r="AL272" s="10"/>
      <c r="AM272" s="10" t="s">
        <v>5426</v>
      </c>
      <c r="AN272" s="10"/>
      <c r="AO272" s="49">
        <v>0</v>
      </c>
      <c r="AP272" s="49">
        <v>0</v>
      </c>
      <c r="AQ272" s="49">
        <v>0</v>
      </c>
      <c r="AR272" s="49">
        <v>0</v>
      </c>
      <c r="AS272" s="49">
        <v>0</v>
      </c>
      <c r="AT272" s="49">
        <v>0</v>
      </c>
      <c r="AU272" s="49">
        <v>0</v>
      </c>
      <c r="AV272" s="49">
        <v>0</v>
      </c>
      <c r="AW272" s="50">
        <v>0</v>
      </c>
      <c r="AX272" s="49">
        <v>0</v>
      </c>
      <c r="AY272" s="49">
        <v>0</v>
      </c>
      <c r="AZ272" s="49">
        <v>0</v>
      </c>
      <c r="BA272" s="49">
        <v>0</v>
      </c>
      <c r="BB272" s="49">
        <v>0</v>
      </c>
      <c r="BC272" s="49">
        <v>0</v>
      </c>
      <c r="BD272" s="49">
        <v>0</v>
      </c>
      <c r="BE272" s="49">
        <v>0</v>
      </c>
      <c r="BF272" s="49">
        <v>0</v>
      </c>
      <c r="BG272" s="49">
        <v>0</v>
      </c>
      <c r="BH272" s="49">
        <v>0</v>
      </c>
      <c r="BI272" s="49">
        <v>0</v>
      </c>
      <c r="BJ272" s="50">
        <v>0</v>
      </c>
      <c r="BK272" s="49">
        <v>10810</v>
      </c>
      <c r="BL272" s="49">
        <v>0</v>
      </c>
      <c r="BM272" s="49">
        <v>0</v>
      </c>
      <c r="BN272" s="49">
        <v>10810</v>
      </c>
      <c r="BO272" s="49">
        <v>0</v>
      </c>
      <c r="BP272" s="49">
        <v>0</v>
      </c>
      <c r="BQ272" s="49">
        <v>0</v>
      </c>
      <c r="BR272" s="49">
        <v>0</v>
      </c>
      <c r="BS272" s="49">
        <v>0</v>
      </c>
      <c r="BT272" s="49">
        <v>0</v>
      </c>
      <c r="BU272" s="50">
        <v>0</v>
      </c>
      <c r="BV272" s="49">
        <v>0</v>
      </c>
      <c r="BW272" s="50">
        <v>0</v>
      </c>
      <c r="BX272" s="49">
        <v>0</v>
      </c>
      <c r="BY272" s="49">
        <v>0</v>
      </c>
      <c r="BZ272" s="49">
        <v>0</v>
      </c>
      <c r="CA272" s="49">
        <v>0</v>
      </c>
      <c r="CB272" s="49">
        <v>0</v>
      </c>
      <c r="CC272" s="49">
        <v>0</v>
      </c>
      <c r="CD272" s="49">
        <v>0</v>
      </c>
      <c r="CE272" s="49">
        <v>0</v>
      </c>
      <c r="CF272" s="49">
        <v>0</v>
      </c>
      <c r="CG272" s="49">
        <v>0</v>
      </c>
      <c r="CH272" s="50">
        <v>0</v>
      </c>
      <c r="CI272" s="49">
        <v>0</v>
      </c>
      <c r="CJ272" s="50">
        <v>0</v>
      </c>
      <c r="CK272" s="49">
        <v>0</v>
      </c>
      <c r="CL272" s="49">
        <v>0</v>
      </c>
      <c r="CM272" s="49">
        <v>0</v>
      </c>
      <c r="CN272" s="49">
        <v>0</v>
      </c>
      <c r="CO272" s="10"/>
      <c r="CP272" s="51" t="s">
        <v>3322</v>
      </c>
    </row>
    <row r="273" spans="1:94" ht="70.349999999999994" customHeight="1" x14ac:dyDescent="0.25">
      <c r="A273" s="48" t="s">
        <v>3330</v>
      </c>
      <c r="B273" s="48" t="s">
        <v>3330</v>
      </c>
      <c r="C273" s="10" t="s">
        <v>113</v>
      </c>
      <c r="D273" s="10" t="s">
        <v>2914</v>
      </c>
      <c r="E273" s="10" t="s">
        <v>3286</v>
      </c>
      <c r="F273" s="10" t="s">
        <v>3287</v>
      </c>
      <c r="G273" s="10"/>
      <c r="H273" s="10" t="s">
        <v>552</v>
      </c>
      <c r="I273" s="10" t="s">
        <v>3288</v>
      </c>
      <c r="J273" s="10" t="s">
        <v>3289</v>
      </c>
      <c r="K273" s="10" t="s">
        <v>3290</v>
      </c>
      <c r="L273" s="10" t="s">
        <v>3154</v>
      </c>
      <c r="M273" s="10" t="s">
        <v>116</v>
      </c>
      <c r="N273" s="10" t="s">
        <v>3331</v>
      </c>
      <c r="O273" s="10" t="s">
        <v>3156</v>
      </c>
      <c r="P273" s="10" t="s">
        <v>954</v>
      </c>
      <c r="Q273" s="10" t="s">
        <v>3331</v>
      </c>
      <c r="R273" s="10" t="s">
        <v>3332</v>
      </c>
      <c r="S273" s="10" t="s">
        <v>3333</v>
      </c>
      <c r="T273" s="10" t="s">
        <v>3334</v>
      </c>
      <c r="U273" s="10" t="s">
        <v>3335</v>
      </c>
      <c r="V273" s="10" t="s">
        <v>3336</v>
      </c>
      <c r="W273" s="10" t="s">
        <v>3337</v>
      </c>
      <c r="X273" s="10" t="s">
        <v>149</v>
      </c>
      <c r="Y273" s="10" t="s">
        <v>125</v>
      </c>
      <c r="Z273" s="10" t="s">
        <v>126</v>
      </c>
      <c r="AA273" s="49">
        <v>120</v>
      </c>
      <c r="AB273" s="10" t="s">
        <v>127</v>
      </c>
      <c r="AC273" s="10" t="s">
        <v>2313</v>
      </c>
      <c r="AD273" s="49">
        <v>0</v>
      </c>
      <c r="AE273" s="49">
        <v>80</v>
      </c>
      <c r="AF273" s="49">
        <v>40</v>
      </c>
      <c r="AG273" s="49">
        <v>0</v>
      </c>
      <c r="AH273" s="10"/>
      <c r="AI273" s="10" t="s">
        <v>6087</v>
      </c>
      <c r="AJ273" s="10" t="s">
        <v>6088</v>
      </c>
      <c r="AK273" s="10" t="s">
        <v>6089</v>
      </c>
      <c r="AL273" s="10"/>
      <c r="AM273" s="10" t="s">
        <v>5205</v>
      </c>
      <c r="AN273" s="10"/>
      <c r="AO273" s="49">
        <v>21</v>
      </c>
      <c r="AP273" s="49">
        <v>0</v>
      </c>
      <c r="AQ273" s="49">
        <v>21</v>
      </c>
      <c r="AR273" s="49">
        <v>0</v>
      </c>
      <c r="AS273" s="49">
        <v>0</v>
      </c>
      <c r="AT273" s="49">
        <v>0</v>
      </c>
      <c r="AU273" s="49">
        <v>0</v>
      </c>
      <c r="AV273" s="49">
        <v>0</v>
      </c>
      <c r="AW273" s="50">
        <v>0</v>
      </c>
      <c r="AX273" s="49">
        <v>0</v>
      </c>
      <c r="AY273" s="49">
        <v>0</v>
      </c>
      <c r="AZ273" s="49">
        <v>0</v>
      </c>
      <c r="BA273" s="49">
        <v>21</v>
      </c>
      <c r="BB273" s="49">
        <v>21</v>
      </c>
      <c r="BC273" s="49">
        <v>0</v>
      </c>
      <c r="BD273" s="49">
        <v>21</v>
      </c>
      <c r="BE273" s="49">
        <v>0</v>
      </c>
      <c r="BF273" s="49">
        <v>0</v>
      </c>
      <c r="BG273" s="49">
        <v>0</v>
      </c>
      <c r="BH273" s="49">
        <v>0</v>
      </c>
      <c r="BI273" s="49">
        <v>0</v>
      </c>
      <c r="BJ273" s="50">
        <v>0</v>
      </c>
      <c r="BK273" s="49">
        <v>0</v>
      </c>
      <c r="BL273" s="49">
        <v>0</v>
      </c>
      <c r="BM273" s="49">
        <v>0</v>
      </c>
      <c r="BN273" s="49">
        <v>21</v>
      </c>
      <c r="BO273" s="49">
        <v>21</v>
      </c>
      <c r="BP273" s="49">
        <v>0</v>
      </c>
      <c r="BQ273" s="49">
        <v>21</v>
      </c>
      <c r="BR273" s="49">
        <v>0</v>
      </c>
      <c r="BS273" s="49">
        <v>0</v>
      </c>
      <c r="BT273" s="49">
        <v>0</v>
      </c>
      <c r="BU273" s="50">
        <v>0</v>
      </c>
      <c r="BV273" s="49">
        <v>0</v>
      </c>
      <c r="BW273" s="50">
        <v>0</v>
      </c>
      <c r="BX273" s="49">
        <v>0</v>
      </c>
      <c r="BY273" s="49">
        <v>0</v>
      </c>
      <c r="BZ273" s="49">
        <v>0</v>
      </c>
      <c r="CA273" s="49">
        <v>21</v>
      </c>
      <c r="CB273" s="49">
        <v>21</v>
      </c>
      <c r="CC273" s="49">
        <v>0</v>
      </c>
      <c r="CD273" s="49">
        <v>21</v>
      </c>
      <c r="CE273" s="49">
        <v>0</v>
      </c>
      <c r="CF273" s="49">
        <v>0</v>
      </c>
      <c r="CG273" s="49">
        <v>0</v>
      </c>
      <c r="CH273" s="50">
        <v>0</v>
      </c>
      <c r="CI273" s="49">
        <v>0</v>
      </c>
      <c r="CJ273" s="50">
        <v>0</v>
      </c>
      <c r="CK273" s="49">
        <v>0</v>
      </c>
      <c r="CL273" s="49">
        <v>0</v>
      </c>
      <c r="CM273" s="49">
        <v>0</v>
      </c>
      <c r="CN273" s="49">
        <v>21</v>
      </c>
      <c r="CO273" s="10"/>
      <c r="CP273" s="51"/>
    </row>
    <row r="274" spans="1:94" ht="70.349999999999994" customHeight="1" x14ac:dyDescent="0.25">
      <c r="A274" s="48" t="s">
        <v>3340</v>
      </c>
      <c r="B274" s="48" t="s">
        <v>3340</v>
      </c>
      <c r="C274" s="10" t="s">
        <v>103</v>
      </c>
      <c r="D274" s="10" t="s">
        <v>2914</v>
      </c>
      <c r="E274" s="10" t="s">
        <v>3286</v>
      </c>
      <c r="F274" s="10" t="s">
        <v>3287</v>
      </c>
      <c r="G274" s="10"/>
      <c r="H274" s="10" t="s">
        <v>552</v>
      </c>
      <c r="I274" s="10" t="s">
        <v>3288</v>
      </c>
      <c r="J274" s="10" t="s">
        <v>3289</v>
      </c>
      <c r="K274" s="10" t="s">
        <v>3290</v>
      </c>
      <c r="L274" s="10" t="s">
        <v>3154</v>
      </c>
      <c r="M274" s="10" t="s">
        <v>116</v>
      </c>
      <c r="N274" s="10" t="s">
        <v>3331</v>
      </c>
      <c r="O274" s="10" t="s">
        <v>3156</v>
      </c>
      <c r="P274" s="10" t="s">
        <v>954</v>
      </c>
      <c r="Q274" s="10" t="s">
        <v>3331</v>
      </c>
      <c r="R274" s="10" t="s">
        <v>3332</v>
      </c>
      <c r="S274" s="10" t="s">
        <v>3341</v>
      </c>
      <c r="T274" s="10" t="s">
        <v>3342</v>
      </c>
      <c r="U274" s="10" t="s">
        <v>3343</v>
      </c>
      <c r="V274" s="10" t="s">
        <v>3344</v>
      </c>
      <c r="W274" s="10" t="s">
        <v>3345</v>
      </c>
      <c r="X274" s="10" t="s">
        <v>3346</v>
      </c>
      <c r="Y274" s="10" t="s">
        <v>125</v>
      </c>
      <c r="Z274" s="10" t="s">
        <v>126</v>
      </c>
      <c r="AA274" s="49">
        <v>2</v>
      </c>
      <c r="AB274" s="10" t="s">
        <v>127</v>
      </c>
      <c r="AC274" s="10" t="s">
        <v>2313</v>
      </c>
      <c r="AD274" s="49">
        <v>0</v>
      </c>
      <c r="AE274" s="49">
        <v>1</v>
      </c>
      <c r="AF274" s="49">
        <v>1</v>
      </c>
      <c r="AG274" s="49">
        <v>0</v>
      </c>
      <c r="AH274" s="10"/>
      <c r="AI274" s="10" t="s">
        <v>6090</v>
      </c>
      <c r="AJ274" s="10" t="s">
        <v>6091</v>
      </c>
      <c r="AK274" s="10" t="s">
        <v>6092</v>
      </c>
      <c r="AL274" s="10"/>
      <c r="AM274" s="10" t="s">
        <v>5247</v>
      </c>
      <c r="AN274" s="10"/>
      <c r="AO274" s="49">
        <v>0</v>
      </c>
      <c r="AP274" s="49">
        <v>0</v>
      </c>
      <c r="AQ274" s="49">
        <v>0</v>
      </c>
      <c r="AR274" s="49">
        <v>0</v>
      </c>
      <c r="AS274" s="49">
        <v>0</v>
      </c>
      <c r="AT274" s="49">
        <v>0</v>
      </c>
      <c r="AU274" s="49">
        <v>0</v>
      </c>
      <c r="AV274" s="49">
        <v>0</v>
      </c>
      <c r="AW274" s="50">
        <v>0</v>
      </c>
      <c r="AX274" s="49">
        <v>0</v>
      </c>
      <c r="AY274" s="49">
        <v>0</v>
      </c>
      <c r="AZ274" s="49">
        <v>0</v>
      </c>
      <c r="BA274" s="49">
        <v>0</v>
      </c>
      <c r="BB274" s="49">
        <v>0</v>
      </c>
      <c r="BC274" s="49">
        <v>0</v>
      </c>
      <c r="BD274" s="49">
        <v>0</v>
      </c>
      <c r="BE274" s="49">
        <v>0</v>
      </c>
      <c r="BF274" s="49">
        <v>0</v>
      </c>
      <c r="BG274" s="49">
        <v>0</v>
      </c>
      <c r="BH274" s="49">
        <v>0</v>
      </c>
      <c r="BI274" s="49">
        <v>2000</v>
      </c>
      <c r="BJ274" s="50">
        <v>0</v>
      </c>
      <c r="BK274" s="49">
        <v>2000</v>
      </c>
      <c r="BL274" s="49">
        <v>0</v>
      </c>
      <c r="BM274" s="49">
        <v>0</v>
      </c>
      <c r="BN274" s="49">
        <v>4000</v>
      </c>
      <c r="BO274" s="49">
        <v>0</v>
      </c>
      <c r="BP274" s="49">
        <v>0</v>
      </c>
      <c r="BQ274" s="49">
        <v>0</v>
      </c>
      <c r="BR274" s="49">
        <v>0</v>
      </c>
      <c r="BS274" s="49">
        <v>0</v>
      </c>
      <c r="BT274" s="49">
        <v>0</v>
      </c>
      <c r="BU274" s="50">
        <v>0</v>
      </c>
      <c r="BV274" s="49">
        <v>0</v>
      </c>
      <c r="BW274" s="50">
        <v>0</v>
      </c>
      <c r="BX274" s="49">
        <v>4000</v>
      </c>
      <c r="BY274" s="49">
        <v>0</v>
      </c>
      <c r="BZ274" s="49">
        <v>0</v>
      </c>
      <c r="CA274" s="49">
        <v>4000</v>
      </c>
      <c r="CB274" s="49">
        <v>0</v>
      </c>
      <c r="CC274" s="49">
        <v>0</v>
      </c>
      <c r="CD274" s="49">
        <v>0</v>
      </c>
      <c r="CE274" s="49">
        <v>0</v>
      </c>
      <c r="CF274" s="49">
        <v>0</v>
      </c>
      <c r="CG274" s="49">
        <v>0</v>
      </c>
      <c r="CH274" s="50">
        <v>0</v>
      </c>
      <c r="CI274" s="49">
        <v>0</v>
      </c>
      <c r="CJ274" s="50">
        <v>0</v>
      </c>
      <c r="CK274" s="49">
        <v>4000</v>
      </c>
      <c r="CL274" s="49">
        <v>0</v>
      </c>
      <c r="CM274" s="49">
        <v>0</v>
      </c>
      <c r="CN274" s="49">
        <v>4000</v>
      </c>
      <c r="CO274" s="10"/>
      <c r="CP274" s="51"/>
    </row>
    <row r="275" spans="1:94" ht="70.349999999999994" customHeight="1" x14ac:dyDescent="0.25">
      <c r="A275" s="48" t="s">
        <v>3350</v>
      </c>
      <c r="B275" s="48" t="s">
        <v>3350</v>
      </c>
      <c r="C275" s="10" t="s">
        <v>139</v>
      </c>
      <c r="D275" s="10" t="s">
        <v>2914</v>
      </c>
      <c r="E275" s="10" t="s">
        <v>3286</v>
      </c>
      <c r="F275" s="10" t="s">
        <v>3287</v>
      </c>
      <c r="G275" s="10"/>
      <c r="H275" s="10" t="s">
        <v>552</v>
      </c>
      <c r="I275" s="10" t="s">
        <v>3288</v>
      </c>
      <c r="J275" s="10" t="s">
        <v>3289</v>
      </c>
      <c r="K275" s="10" t="s">
        <v>3290</v>
      </c>
      <c r="L275" s="10" t="s">
        <v>3154</v>
      </c>
      <c r="M275" s="10" t="s">
        <v>116</v>
      </c>
      <c r="N275" s="10" t="s">
        <v>3331</v>
      </c>
      <c r="O275" s="10" t="s">
        <v>3156</v>
      </c>
      <c r="P275" s="10" t="s">
        <v>954</v>
      </c>
      <c r="Q275" s="10" t="s">
        <v>3331</v>
      </c>
      <c r="R275" s="10" t="s">
        <v>3332</v>
      </c>
      <c r="S275" s="10" t="s">
        <v>3351</v>
      </c>
      <c r="T275" s="10" t="s">
        <v>3352</v>
      </c>
      <c r="U275" s="10" t="s">
        <v>3353</v>
      </c>
      <c r="V275" s="10" t="s">
        <v>3354</v>
      </c>
      <c r="W275" s="10" t="s">
        <v>3355</v>
      </c>
      <c r="X275" s="10" t="s">
        <v>454</v>
      </c>
      <c r="Y275" s="10" t="s">
        <v>125</v>
      </c>
      <c r="Z275" s="10" t="s">
        <v>126</v>
      </c>
      <c r="AA275" s="49">
        <v>4</v>
      </c>
      <c r="AB275" s="10" t="s">
        <v>127</v>
      </c>
      <c r="AC275" s="10" t="s">
        <v>2313</v>
      </c>
      <c r="AD275" s="49">
        <v>0</v>
      </c>
      <c r="AE275" s="49">
        <v>1</v>
      </c>
      <c r="AF275" s="49">
        <v>2</v>
      </c>
      <c r="AG275" s="49">
        <v>1</v>
      </c>
      <c r="AH275" s="10"/>
      <c r="AI275" s="10" t="s">
        <v>6093</v>
      </c>
      <c r="AJ275" s="10" t="s">
        <v>6094</v>
      </c>
      <c r="AK275" s="10" t="s">
        <v>6095</v>
      </c>
      <c r="AL275" s="10"/>
      <c r="AM275" s="10" t="s">
        <v>5205</v>
      </c>
      <c r="AN275" s="10"/>
      <c r="AO275" s="49">
        <v>25</v>
      </c>
      <c r="AP275" s="49">
        <v>0</v>
      </c>
      <c r="AQ275" s="49">
        <v>25</v>
      </c>
      <c r="AR275" s="49">
        <v>0</v>
      </c>
      <c r="AS275" s="49">
        <v>0</v>
      </c>
      <c r="AT275" s="49">
        <v>0</v>
      </c>
      <c r="AU275" s="49">
        <v>0</v>
      </c>
      <c r="AV275" s="49">
        <v>0</v>
      </c>
      <c r="AW275" s="50">
        <v>0</v>
      </c>
      <c r="AX275" s="49">
        <v>0</v>
      </c>
      <c r="AY275" s="49">
        <v>0</v>
      </c>
      <c r="AZ275" s="49">
        <v>0</v>
      </c>
      <c r="BA275" s="49">
        <v>25</v>
      </c>
      <c r="BB275" s="49">
        <v>25</v>
      </c>
      <c r="BC275" s="49">
        <v>0</v>
      </c>
      <c r="BD275" s="49">
        <v>25</v>
      </c>
      <c r="BE275" s="49">
        <v>0</v>
      </c>
      <c r="BF275" s="49">
        <v>0</v>
      </c>
      <c r="BG275" s="49">
        <v>0</v>
      </c>
      <c r="BH275" s="49">
        <v>0</v>
      </c>
      <c r="BI275" s="49">
        <v>0</v>
      </c>
      <c r="BJ275" s="50">
        <v>0</v>
      </c>
      <c r="BK275" s="49">
        <v>0</v>
      </c>
      <c r="BL275" s="49">
        <v>0</v>
      </c>
      <c r="BM275" s="49">
        <v>0</v>
      </c>
      <c r="BN275" s="49">
        <v>25</v>
      </c>
      <c r="BO275" s="49">
        <v>25</v>
      </c>
      <c r="BP275" s="49">
        <v>0</v>
      </c>
      <c r="BQ275" s="49">
        <v>25</v>
      </c>
      <c r="BR275" s="49">
        <v>0</v>
      </c>
      <c r="BS275" s="49">
        <v>0</v>
      </c>
      <c r="BT275" s="49">
        <v>0</v>
      </c>
      <c r="BU275" s="50">
        <v>0</v>
      </c>
      <c r="BV275" s="49">
        <v>0</v>
      </c>
      <c r="BW275" s="50">
        <v>0</v>
      </c>
      <c r="BX275" s="49">
        <v>0</v>
      </c>
      <c r="BY275" s="49">
        <v>0</v>
      </c>
      <c r="BZ275" s="49">
        <v>0</v>
      </c>
      <c r="CA275" s="49">
        <v>25</v>
      </c>
      <c r="CB275" s="49">
        <v>25</v>
      </c>
      <c r="CC275" s="49">
        <v>0</v>
      </c>
      <c r="CD275" s="49">
        <v>25</v>
      </c>
      <c r="CE275" s="49">
        <v>0</v>
      </c>
      <c r="CF275" s="49">
        <v>0</v>
      </c>
      <c r="CG275" s="49">
        <v>0</v>
      </c>
      <c r="CH275" s="50">
        <v>0</v>
      </c>
      <c r="CI275" s="49">
        <v>0</v>
      </c>
      <c r="CJ275" s="50">
        <v>0</v>
      </c>
      <c r="CK275" s="49">
        <v>0</v>
      </c>
      <c r="CL275" s="49">
        <v>0</v>
      </c>
      <c r="CM275" s="49">
        <v>0</v>
      </c>
      <c r="CN275" s="49">
        <v>25</v>
      </c>
      <c r="CO275" s="10"/>
      <c r="CP275" s="51"/>
    </row>
    <row r="276" spans="1:94" ht="70.349999999999994" customHeight="1" x14ac:dyDescent="0.25">
      <c r="A276" s="48" t="s">
        <v>3360</v>
      </c>
      <c r="B276" s="48" t="s">
        <v>3360</v>
      </c>
      <c r="C276" s="10" t="s">
        <v>179</v>
      </c>
      <c r="D276" s="10" t="s">
        <v>2914</v>
      </c>
      <c r="E276" s="10" t="s">
        <v>3286</v>
      </c>
      <c r="F276" s="10" t="s">
        <v>3287</v>
      </c>
      <c r="G276" s="10"/>
      <c r="H276" s="10" t="s">
        <v>552</v>
      </c>
      <c r="I276" s="10" t="s">
        <v>3288</v>
      </c>
      <c r="J276" s="10" t="s">
        <v>3289</v>
      </c>
      <c r="K276" s="10" t="s">
        <v>3290</v>
      </c>
      <c r="L276" s="10" t="s">
        <v>3154</v>
      </c>
      <c r="M276" s="10" t="s">
        <v>116</v>
      </c>
      <c r="N276" s="10" t="s">
        <v>3331</v>
      </c>
      <c r="O276" s="10" t="s">
        <v>3156</v>
      </c>
      <c r="P276" s="10" t="s">
        <v>954</v>
      </c>
      <c r="Q276" s="10" t="s">
        <v>3331</v>
      </c>
      <c r="R276" s="10" t="s">
        <v>3332</v>
      </c>
      <c r="S276" s="10" t="s">
        <v>3333</v>
      </c>
      <c r="T276" s="10" t="s">
        <v>3361</v>
      </c>
      <c r="U276" s="10" t="s">
        <v>3362</v>
      </c>
      <c r="V276" s="10" t="s">
        <v>3363</v>
      </c>
      <c r="W276" s="10" t="s">
        <v>3364</v>
      </c>
      <c r="X276" s="10" t="s">
        <v>674</v>
      </c>
      <c r="Y276" s="10" t="s">
        <v>125</v>
      </c>
      <c r="Z276" s="10" t="s">
        <v>126</v>
      </c>
      <c r="AA276" s="49">
        <v>26</v>
      </c>
      <c r="AB276" s="10" t="s">
        <v>127</v>
      </c>
      <c r="AC276" s="10" t="s">
        <v>2313</v>
      </c>
      <c r="AD276" s="49">
        <v>0</v>
      </c>
      <c r="AE276" s="49">
        <v>0</v>
      </c>
      <c r="AF276" s="49">
        <v>13</v>
      </c>
      <c r="AG276" s="49">
        <v>13</v>
      </c>
      <c r="AH276" s="10"/>
      <c r="AI276" s="10" t="s">
        <v>6096</v>
      </c>
      <c r="AJ276" s="10" t="s">
        <v>6097</v>
      </c>
      <c r="AK276" s="10" t="s">
        <v>6098</v>
      </c>
      <c r="AL276" s="10" t="s">
        <v>6099</v>
      </c>
      <c r="AM276" s="10" t="s">
        <v>5205</v>
      </c>
      <c r="AN276" s="10"/>
      <c r="AO276" s="49">
        <v>0</v>
      </c>
      <c r="AP276" s="49">
        <v>0</v>
      </c>
      <c r="AQ276" s="49">
        <v>0</v>
      </c>
      <c r="AR276" s="49">
        <v>0</v>
      </c>
      <c r="AS276" s="49">
        <v>0</v>
      </c>
      <c r="AT276" s="49">
        <v>0</v>
      </c>
      <c r="AU276" s="49">
        <v>0</v>
      </c>
      <c r="AV276" s="49">
        <v>0</v>
      </c>
      <c r="AW276" s="50">
        <v>0</v>
      </c>
      <c r="AX276" s="49">
        <v>0</v>
      </c>
      <c r="AY276" s="49">
        <v>0</v>
      </c>
      <c r="AZ276" s="49">
        <v>0</v>
      </c>
      <c r="BA276" s="49">
        <v>0</v>
      </c>
      <c r="BB276" s="49">
        <v>26</v>
      </c>
      <c r="BC276" s="49">
        <v>0</v>
      </c>
      <c r="BD276" s="49">
        <v>26</v>
      </c>
      <c r="BE276" s="49">
        <v>0</v>
      </c>
      <c r="BF276" s="49">
        <v>0</v>
      </c>
      <c r="BG276" s="49">
        <v>0</v>
      </c>
      <c r="BH276" s="49">
        <v>0</v>
      </c>
      <c r="BI276" s="49">
        <v>0</v>
      </c>
      <c r="BJ276" s="50">
        <v>0</v>
      </c>
      <c r="BK276" s="49">
        <v>0</v>
      </c>
      <c r="BL276" s="49">
        <v>0</v>
      </c>
      <c r="BM276" s="49">
        <v>0</v>
      </c>
      <c r="BN276" s="49">
        <v>26</v>
      </c>
      <c r="BO276" s="49">
        <v>19</v>
      </c>
      <c r="BP276" s="49">
        <v>0</v>
      </c>
      <c r="BQ276" s="49">
        <v>19</v>
      </c>
      <c r="BR276" s="49">
        <v>0</v>
      </c>
      <c r="BS276" s="49">
        <v>0</v>
      </c>
      <c r="BT276" s="49">
        <v>0</v>
      </c>
      <c r="BU276" s="50">
        <v>0</v>
      </c>
      <c r="BV276" s="49">
        <v>0</v>
      </c>
      <c r="BW276" s="50">
        <v>0</v>
      </c>
      <c r="BX276" s="49">
        <v>0</v>
      </c>
      <c r="BY276" s="49">
        <v>0</v>
      </c>
      <c r="BZ276" s="49">
        <v>0</v>
      </c>
      <c r="CA276" s="49">
        <v>19</v>
      </c>
      <c r="CB276" s="49">
        <v>35</v>
      </c>
      <c r="CC276" s="49">
        <v>0</v>
      </c>
      <c r="CD276" s="49">
        <v>35</v>
      </c>
      <c r="CE276" s="49">
        <v>0</v>
      </c>
      <c r="CF276" s="49">
        <v>0</v>
      </c>
      <c r="CG276" s="49">
        <v>0</v>
      </c>
      <c r="CH276" s="50">
        <v>0</v>
      </c>
      <c r="CI276" s="49">
        <v>0</v>
      </c>
      <c r="CJ276" s="50">
        <v>0</v>
      </c>
      <c r="CK276" s="49">
        <v>0</v>
      </c>
      <c r="CL276" s="49">
        <v>0</v>
      </c>
      <c r="CM276" s="49">
        <v>0</v>
      </c>
      <c r="CN276" s="49">
        <v>35</v>
      </c>
      <c r="CO276" s="10"/>
      <c r="CP276" s="51"/>
    </row>
    <row r="277" spans="1:94" ht="70.349999999999994" customHeight="1" x14ac:dyDescent="0.25">
      <c r="A277" s="48" t="s">
        <v>3368</v>
      </c>
      <c r="B277" s="48" t="s">
        <v>3368</v>
      </c>
      <c r="C277" s="10" t="s">
        <v>113</v>
      </c>
      <c r="D277" s="10" t="s">
        <v>2914</v>
      </c>
      <c r="E277" s="10" t="s">
        <v>3369</v>
      </c>
      <c r="F277" s="10" t="s">
        <v>3370</v>
      </c>
      <c r="G277" s="10"/>
      <c r="H277" s="10" t="s">
        <v>3209</v>
      </c>
      <c r="I277" s="10" t="s">
        <v>3210</v>
      </c>
      <c r="J277" s="10" t="s">
        <v>3371</v>
      </c>
      <c r="K277" s="10" t="s">
        <v>3372</v>
      </c>
      <c r="L277" s="10" t="s">
        <v>3154</v>
      </c>
      <c r="M277" s="10" t="s">
        <v>1434</v>
      </c>
      <c r="N277" s="10" t="s">
        <v>3373</v>
      </c>
      <c r="O277" s="10" t="s">
        <v>3156</v>
      </c>
      <c r="P277" s="10" t="s">
        <v>954</v>
      </c>
      <c r="Q277" s="10" t="s">
        <v>3374</v>
      </c>
      <c r="R277" s="10" t="s">
        <v>3375</v>
      </c>
      <c r="S277" s="10" t="s">
        <v>3376</v>
      </c>
      <c r="T277" s="10" t="s">
        <v>3377</v>
      </c>
      <c r="U277" s="10" t="s">
        <v>3378</v>
      </c>
      <c r="V277" s="10" t="s">
        <v>3379</v>
      </c>
      <c r="W277" s="10" t="s">
        <v>3380</v>
      </c>
      <c r="X277" s="10" t="s">
        <v>3381</v>
      </c>
      <c r="Y277" s="10" t="s">
        <v>125</v>
      </c>
      <c r="Z277" s="10" t="s">
        <v>3222</v>
      </c>
      <c r="AA277" s="49">
        <v>200</v>
      </c>
      <c r="AB277" s="10" t="s">
        <v>127</v>
      </c>
      <c r="AC277" s="10" t="s">
        <v>2313</v>
      </c>
      <c r="AD277" s="49">
        <v>0</v>
      </c>
      <c r="AE277" s="49">
        <v>0</v>
      </c>
      <c r="AF277" s="49">
        <v>0</v>
      </c>
      <c r="AG277" s="49">
        <v>200</v>
      </c>
      <c r="AH277" s="10"/>
      <c r="AI277" s="10"/>
      <c r="AJ277" s="10"/>
      <c r="AK277" s="10"/>
      <c r="AL277" s="10" t="s">
        <v>6100</v>
      </c>
      <c r="AM277" s="10" t="s">
        <v>5205</v>
      </c>
      <c r="AN277" s="10" t="s">
        <v>6101</v>
      </c>
      <c r="AO277" s="49">
        <v>0</v>
      </c>
      <c r="AP277" s="49">
        <v>0</v>
      </c>
      <c r="AQ277" s="49">
        <v>0</v>
      </c>
      <c r="AR277" s="49">
        <v>0</v>
      </c>
      <c r="AS277" s="49">
        <v>0</v>
      </c>
      <c r="AT277" s="49">
        <v>0</v>
      </c>
      <c r="AU277" s="49">
        <v>0</v>
      </c>
      <c r="AV277" s="49">
        <v>0</v>
      </c>
      <c r="AW277" s="50">
        <v>0</v>
      </c>
      <c r="AX277" s="49">
        <v>0</v>
      </c>
      <c r="AY277" s="49">
        <v>0</v>
      </c>
      <c r="AZ277" s="49">
        <v>0</v>
      </c>
      <c r="BA277" s="49">
        <v>0</v>
      </c>
      <c r="BB277" s="49">
        <v>0</v>
      </c>
      <c r="BC277" s="49">
        <v>0</v>
      </c>
      <c r="BD277" s="49">
        <v>0</v>
      </c>
      <c r="BE277" s="49">
        <v>0</v>
      </c>
      <c r="BF277" s="49">
        <v>0</v>
      </c>
      <c r="BG277" s="49">
        <v>0</v>
      </c>
      <c r="BH277" s="49">
        <v>0</v>
      </c>
      <c r="BI277" s="49">
        <v>0</v>
      </c>
      <c r="BJ277" s="50">
        <v>0</v>
      </c>
      <c r="BK277" s="49">
        <v>0</v>
      </c>
      <c r="BL277" s="49">
        <v>500</v>
      </c>
      <c r="BM277" s="49">
        <v>500</v>
      </c>
      <c r="BN277" s="49">
        <v>500</v>
      </c>
      <c r="BO277" s="49">
        <v>0</v>
      </c>
      <c r="BP277" s="49">
        <v>0</v>
      </c>
      <c r="BQ277" s="49">
        <v>0</v>
      </c>
      <c r="BR277" s="49">
        <v>0</v>
      </c>
      <c r="BS277" s="49">
        <v>0</v>
      </c>
      <c r="BT277" s="49">
        <v>0</v>
      </c>
      <c r="BU277" s="50">
        <v>0</v>
      </c>
      <c r="BV277" s="49">
        <v>0</v>
      </c>
      <c r="BW277" s="50">
        <v>0</v>
      </c>
      <c r="BX277" s="49">
        <v>0</v>
      </c>
      <c r="BY277" s="49">
        <v>8000</v>
      </c>
      <c r="BZ277" s="49">
        <v>8000</v>
      </c>
      <c r="CA277" s="49">
        <v>8000</v>
      </c>
      <c r="CB277" s="49">
        <v>0</v>
      </c>
      <c r="CC277" s="49">
        <v>0</v>
      </c>
      <c r="CD277" s="49">
        <v>0</v>
      </c>
      <c r="CE277" s="49">
        <v>0</v>
      </c>
      <c r="CF277" s="49">
        <v>0</v>
      </c>
      <c r="CG277" s="49">
        <v>0</v>
      </c>
      <c r="CH277" s="50">
        <v>0</v>
      </c>
      <c r="CI277" s="49">
        <v>0</v>
      </c>
      <c r="CJ277" s="50">
        <v>0</v>
      </c>
      <c r="CK277" s="49">
        <v>0</v>
      </c>
      <c r="CL277" s="49">
        <v>0</v>
      </c>
      <c r="CM277" s="49">
        <v>0</v>
      </c>
      <c r="CN277" s="49">
        <v>0</v>
      </c>
      <c r="CO277" s="10"/>
      <c r="CP277" s="51"/>
    </row>
    <row r="278" spans="1:94" ht="70.349999999999994" customHeight="1" x14ac:dyDescent="0.25">
      <c r="A278" s="48" t="s">
        <v>3383</v>
      </c>
      <c r="B278" s="48" t="s">
        <v>3383</v>
      </c>
      <c r="C278" s="10" t="s">
        <v>103</v>
      </c>
      <c r="D278" s="10" t="s">
        <v>2914</v>
      </c>
      <c r="E278" s="10" t="s">
        <v>3384</v>
      </c>
      <c r="F278" s="10" t="s">
        <v>1632</v>
      </c>
      <c r="G278" s="10"/>
      <c r="H278" s="10" t="s">
        <v>3385</v>
      </c>
      <c r="I278" s="10" t="s">
        <v>523</v>
      </c>
      <c r="J278" s="10" t="s">
        <v>3386</v>
      </c>
      <c r="K278" s="10" t="s">
        <v>3387</v>
      </c>
      <c r="L278" s="10" t="s">
        <v>3154</v>
      </c>
      <c r="M278" s="10" t="s">
        <v>1434</v>
      </c>
      <c r="N278" s="10" t="s">
        <v>3373</v>
      </c>
      <c r="O278" s="10" t="s">
        <v>3156</v>
      </c>
      <c r="P278" s="10" t="s">
        <v>954</v>
      </c>
      <c r="Q278" s="10" t="s">
        <v>3388</v>
      </c>
      <c r="R278" s="10" t="s">
        <v>3389</v>
      </c>
      <c r="S278" s="10" t="s">
        <v>3390</v>
      </c>
      <c r="T278" s="10" t="s">
        <v>3391</v>
      </c>
      <c r="U278" s="10" t="s">
        <v>3392</v>
      </c>
      <c r="V278" s="10" t="s">
        <v>3393</v>
      </c>
      <c r="W278" s="10" t="s">
        <v>3394</v>
      </c>
      <c r="X278" s="10" t="s">
        <v>367</v>
      </c>
      <c r="Y278" s="10" t="s">
        <v>125</v>
      </c>
      <c r="Z278" s="10" t="s">
        <v>126</v>
      </c>
      <c r="AA278" s="49">
        <v>2</v>
      </c>
      <c r="AB278" s="10" t="s">
        <v>127</v>
      </c>
      <c r="AC278" s="10" t="s">
        <v>2313</v>
      </c>
      <c r="AD278" s="49">
        <v>0</v>
      </c>
      <c r="AE278" s="49">
        <v>1</v>
      </c>
      <c r="AF278" s="49">
        <v>1</v>
      </c>
      <c r="AG278" s="49">
        <v>0</v>
      </c>
      <c r="AH278" s="10"/>
      <c r="AI278" s="10" t="s">
        <v>6102</v>
      </c>
      <c r="AJ278" s="10" t="s">
        <v>6103</v>
      </c>
      <c r="AK278" s="10" t="s">
        <v>6104</v>
      </c>
      <c r="AL278" s="10"/>
      <c r="AM278" s="10" t="s">
        <v>5205</v>
      </c>
      <c r="AN278" s="10"/>
      <c r="AO278" s="49">
        <v>6</v>
      </c>
      <c r="AP278" s="49">
        <v>0</v>
      </c>
      <c r="AQ278" s="49">
        <v>6</v>
      </c>
      <c r="AR278" s="49">
        <v>0</v>
      </c>
      <c r="AS278" s="49">
        <v>0</v>
      </c>
      <c r="AT278" s="49">
        <v>0</v>
      </c>
      <c r="AU278" s="49">
        <v>0</v>
      </c>
      <c r="AV278" s="49">
        <v>0</v>
      </c>
      <c r="AW278" s="50">
        <v>0</v>
      </c>
      <c r="AX278" s="49">
        <v>0</v>
      </c>
      <c r="AY278" s="49">
        <v>0</v>
      </c>
      <c r="AZ278" s="49">
        <v>0</v>
      </c>
      <c r="BA278" s="49">
        <v>6</v>
      </c>
      <c r="BB278" s="49">
        <v>6</v>
      </c>
      <c r="BC278" s="49">
        <v>0</v>
      </c>
      <c r="BD278" s="49">
        <v>6</v>
      </c>
      <c r="BE278" s="49">
        <v>0</v>
      </c>
      <c r="BF278" s="49">
        <v>0</v>
      </c>
      <c r="BG278" s="49">
        <v>0</v>
      </c>
      <c r="BH278" s="49">
        <v>0</v>
      </c>
      <c r="BI278" s="49">
        <v>0</v>
      </c>
      <c r="BJ278" s="50">
        <v>0</v>
      </c>
      <c r="BK278" s="49">
        <v>0</v>
      </c>
      <c r="BL278" s="49">
        <v>0</v>
      </c>
      <c r="BM278" s="49">
        <v>0</v>
      </c>
      <c r="BN278" s="49">
        <v>6</v>
      </c>
      <c r="BO278" s="49">
        <v>6</v>
      </c>
      <c r="BP278" s="49">
        <v>0</v>
      </c>
      <c r="BQ278" s="49">
        <v>6</v>
      </c>
      <c r="BR278" s="49">
        <v>0</v>
      </c>
      <c r="BS278" s="49">
        <v>0</v>
      </c>
      <c r="BT278" s="49">
        <v>0</v>
      </c>
      <c r="BU278" s="50">
        <v>0</v>
      </c>
      <c r="BV278" s="49">
        <v>0</v>
      </c>
      <c r="BW278" s="50">
        <v>0</v>
      </c>
      <c r="BX278" s="49">
        <v>0</v>
      </c>
      <c r="BY278" s="49">
        <v>0</v>
      </c>
      <c r="BZ278" s="49">
        <v>0</v>
      </c>
      <c r="CA278" s="49">
        <v>6</v>
      </c>
      <c r="CB278" s="49">
        <v>6</v>
      </c>
      <c r="CC278" s="49">
        <v>0</v>
      </c>
      <c r="CD278" s="49">
        <v>6</v>
      </c>
      <c r="CE278" s="49">
        <v>0</v>
      </c>
      <c r="CF278" s="49">
        <v>0</v>
      </c>
      <c r="CG278" s="49">
        <v>0</v>
      </c>
      <c r="CH278" s="50">
        <v>0</v>
      </c>
      <c r="CI278" s="49">
        <v>0</v>
      </c>
      <c r="CJ278" s="50">
        <v>0</v>
      </c>
      <c r="CK278" s="49">
        <v>0</v>
      </c>
      <c r="CL278" s="49">
        <v>0</v>
      </c>
      <c r="CM278" s="49">
        <v>0</v>
      </c>
      <c r="CN278" s="49">
        <v>6</v>
      </c>
      <c r="CO278" s="10"/>
      <c r="CP278" s="51"/>
    </row>
    <row r="279" spans="1:94" ht="70.349999999999994" customHeight="1" x14ac:dyDescent="0.25">
      <c r="A279" s="48" t="s">
        <v>3398</v>
      </c>
      <c r="B279" s="48" t="s">
        <v>3398</v>
      </c>
      <c r="C279" s="10" t="s">
        <v>139</v>
      </c>
      <c r="D279" s="10" t="s">
        <v>2914</v>
      </c>
      <c r="E279" s="10" t="s">
        <v>3384</v>
      </c>
      <c r="F279" s="10" t="s">
        <v>1632</v>
      </c>
      <c r="G279" s="10"/>
      <c r="H279" s="10" t="s">
        <v>3385</v>
      </c>
      <c r="I279" s="10" t="s">
        <v>523</v>
      </c>
      <c r="J279" s="10" t="s">
        <v>3386</v>
      </c>
      <c r="K279" s="10" t="s">
        <v>3387</v>
      </c>
      <c r="L279" s="10" t="s">
        <v>3154</v>
      </c>
      <c r="M279" s="10" t="s">
        <v>1434</v>
      </c>
      <c r="N279" s="10" t="s">
        <v>3373</v>
      </c>
      <c r="O279" s="10" t="s">
        <v>3156</v>
      </c>
      <c r="P279" s="10" t="s">
        <v>954</v>
      </c>
      <c r="Q279" s="10" t="s">
        <v>3388</v>
      </c>
      <c r="R279" s="10" t="s">
        <v>3389</v>
      </c>
      <c r="S279" s="10" t="s">
        <v>3399</v>
      </c>
      <c r="T279" s="10" t="s">
        <v>3400</v>
      </c>
      <c r="U279" s="10" t="s">
        <v>3401</v>
      </c>
      <c r="V279" s="10" t="s">
        <v>3402</v>
      </c>
      <c r="W279" s="10" t="s">
        <v>3403</v>
      </c>
      <c r="X279" s="10" t="s">
        <v>293</v>
      </c>
      <c r="Y279" s="10" t="s">
        <v>125</v>
      </c>
      <c r="Z279" s="10" t="s">
        <v>126</v>
      </c>
      <c r="AA279" s="49">
        <v>1</v>
      </c>
      <c r="AB279" s="10" t="s">
        <v>127</v>
      </c>
      <c r="AC279" s="10" t="s">
        <v>2313</v>
      </c>
      <c r="AD279" s="49">
        <v>0</v>
      </c>
      <c r="AE279" s="49">
        <v>1</v>
      </c>
      <c r="AF279" s="49">
        <v>0</v>
      </c>
      <c r="AG279" s="49">
        <v>0</v>
      </c>
      <c r="AH279" s="10"/>
      <c r="AI279" s="10"/>
      <c r="AJ279" s="10"/>
      <c r="AK279" s="10" t="s">
        <v>6105</v>
      </c>
      <c r="AL279" s="10"/>
      <c r="AM279" s="10" t="s">
        <v>5247</v>
      </c>
      <c r="AN279" s="10" t="s">
        <v>6106</v>
      </c>
      <c r="AO279" s="49">
        <v>0</v>
      </c>
      <c r="AP279" s="49">
        <v>0</v>
      </c>
      <c r="AQ279" s="49">
        <v>0</v>
      </c>
      <c r="AR279" s="49">
        <v>0</v>
      </c>
      <c r="AS279" s="49">
        <v>0</v>
      </c>
      <c r="AT279" s="49">
        <v>0</v>
      </c>
      <c r="AU279" s="49">
        <v>0</v>
      </c>
      <c r="AV279" s="49">
        <v>0</v>
      </c>
      <c r="AW279" s="50">
        <v>0</v>
      </c>
      <c r="AX279" s="49">
        <v>0</v>
      </c>
      <c r="AY279" s="49">
        <v>0</v>
      </c>
      <c r="AZ279" s="49">
        <v>0</v>
      </c>
      <c r="BA279" s="49">
        <v>0</v>
      </c>
      <c r="BB279" s="49">
        <v>0</v>
      </c>
      <c r="BC279" s="49">
        <v>0</v>
      </c>
      <c r="BD279" s="49">
        <v>0</v>
      </c>
      <c r="BE279" s="49">
        <v>0</v>
      </c>
      <c r="BF279" s="49">
        <v>0</v>
      </c>
      <c r="BG279" s="49">
        <v>0</v>
      </c>
      <c r="BH279" s="49">
        <v>0</v>
      </c>
      <c r="BI279" s="49">
        <v>0</v>
      </c>
      <c r="BJ279" s="50">
        <v>0</v>
      </c>
      <c r="BK279" s="49">
        <v>500</v>
      </c>
      <c r="BL279" s="49">
        <v>0</v>
      </c>
      <c r="BM279" s="49">
        <v>0</v>
      </c>
      <c r="BN279" s="49">
        <v>500</v>
      </c>
      <c r="BO279" s="49">
        <v>0</v>
      </c>
      <c r="BP279" s="49">
        <v>0</v>
      </c>
      <c r="BQ279" s="49">
        <v>0</v>
      </c>
      <c r="BR279" s="49">
        <v>0</v>
      </c>
      <c r="BS279" s="49">
        <v>0</v>
      </c>
      <c r="BT279" s="49">
        <v>0</v>
      </c>
      <c r="BU279" s="50">
        <v>0</v>
      </c>
      <c r="BV279" s="49">
        <v>0</v>
      </c>
      <c r="BW279" s="50">
        <v>0</v>
      </c>
      <c r="BX279" s="49">
        <v>500</v>
      </c>
      <c r="BY279" s="49">
        <v>0</v>
      </c>
      <c r="BZ279" s="49">
        <v>0</v>
      </c>
      <c r="CA279" s="49">
        <v>500</v>
      </c>
      <c r="CB279" s="49">
        <v>0</v>
      </c>
      <c r="CC279" s="49">
        <v>0</v>
      </c>
      <c r="CD279" s="49">
        <v>0</v>
      </c>
      <c r="CE279" s="49">
        <v>0</v>
      </c>
      <c r="CF279" s="49">
        <v>0</v>
      </c>
      <c r="CG279" s="49">
        <v>0</v>
      </c>
      <c r="CH279" s="50">
        <v>0</v>
      </c>
      <c r="CI279" s="49">
        <v>550</v>
      </c>
      <c r="CJ279" s="50">
        <v>0</v>
      </c>
      <c r="CK279" s="49">
        <v>500</v>
      </c>
      <c r="CL279" s="49">
        <v>0</v>
      </c>
      <c r="CM279" s="49">
        <v>0</v>
      </c>
      <c r="CN279" s="49">
        <v>1050</v>
      </c>
      <c r="CO279" s="10"/>
      <c r="CP279" s="51"/>
    </row>
    <row r="280" spans="1:94" ht="70.349999999999994" customHeight="1" x14ac:dyDescent="0.25">
      <c r="A280" s="48" t="s">
        <v>3405</v>
      </c>
      <c r="B280" s="48" t="s">
        <v>3405</v>
      </c>
      <c r="C280" s="10" t="s">
        <v>179</v>
      </c>
      <c r="D280" s="10" t="s">
        <v>2914</v>
      </c>
      <c r="E280" s="10" t="s">
        <v>3384</v>
      </c>
      <c r="F280" s="10" t="s">
        <v>1632</v>
      </c>
      <c r="G280" s="10"/>
      <c r="H280" s="10" t="s">
        <v>3385</v>
      </c>
      <c r="I280" s="10" t="s">
        <v>523</v>
      </c>
      <c r="J280" s="10" t="s">
        <v>3386</v>
      </c>
      <c r="K280" s="10" t="s">
        <v>3387</v>
      </c>
      <c r="L280" s="10" t="s">
        <v>3154</v>
      </c>
      <c r="M280" s="10" t="s">
        <v>1434</v>
      </c>
      <c r="N280" s="10" t="s">
        <v>3373</v>
      </c>
      <c r="O280" s="10" t="s">
        <v>3156</v>
      </c>
      <c r="P280" s="10" t="s">
        <v>954</v>
      </c>
      <c r="Q280" s="10" t="s">
        <v>3388</v>
      </c>
      <c r="R280" s="10" t="s">
        <v>3389</v>
      </c>
      <c r="S280" s="10" t="s">
        <v>3406</v>
      </c>
      <c r="T280" s="10" t="s">
        <v>3407</v>
      </c>
      <c r="U280" s="10" t="s">
        <v>257</v>
      </c>
      <c r="V280" s="10" t="s">
        <v>3408</v>
      </c>
      <c r="W280" s="10" t="s">
        <v>3409</v>
      </c>
      <c r="X280" s="10" t="s">
        <v>149</v>
      </c>
      <c r="Y280" s="10" t="s">
        <v>125</v>
      </c>
      <c r="Z280" s="10" t="s">
        <v>126</v>
      </c>
      <c r="AA280" s="49">
        <v>120</v>
      </c>
      <c r="AB280" s="10" t="s">
        <v>127</v>
      </c>
      <c r="AC280" s="10" t="s">
        <v>2313</v>
      </c>
      <c r="AD280" s="49">
        <v>0</v>
      </c>
      <c r="AE280" s="49">
        <v>120</v>
      </c>
      <c r="AF280" s="49">
        <v>0</v>
      </c>
      <c r="AG280" s="49">
        <v>0</v>
      </c>
      <c r="AH280" s="10" t="s">
        <v>6107</v>
      </c>
      <c r="AI280" s="10" t="s">
        <v>6108</v>
      </c>
      <c r="AJ280" s="10" t="s">
        <v>6109</v>
      </c>
      <c r="AK280" s="10" t="s">
        <v>6110</v>
      </c>
      <c r="AL280" s="10"/>
      <c r="AM280" s="10" t="s">
        <v>5205</v>
      </c>
      <c r="AN280" s="10" t="s">
        <v>6106</v>
      </c>
      <c r="AO280" s="49">
        <v>0</v>
      </c>
      <c r="AP280" s="49">
        <v>0</v>
      </c>
      <c r="AQ280" s="49">
        <v>0</v>
      </c>
      <c r="AR280" s="49">
        <v>0</v>
      </c>
      <c r="AS280" s="49">
        <v>0</v>
      </c>
      <c r="AT280" s="49">
        <v>0</v>
      </c>
      <c r="AU280" s="49">
        <v>0</v>
      </c>
      <c r="AV280" s="49">
        <v>0</v>
      </c>
      <c r="AW280" s="50">
        <v>0</v>
      </c>
      <c r="AX280" s="49">
        <v>0</v>
      </c>
      <c r="AY280" s="49">
        <v>0</v>
      </c>
      <c r="AZ280" s="49">
        <v>0</v>
      </c>
      <c r="BA280" s="49">
        <v>0</v>
      </c>
      <c r="BB280" s="49">
        <v>0</v>
      </c>
      <c r="BC280" s="49">
        <v>0</v>
      </c>
      <c r="BD280" s="49">
        <v>0</v>
      </c>
      <c r="BE280" s="49">
        <v>0</v>
      </c>
      <c r="BF280" s="49">
        <v>0</v>
      </c>
      <c r="BG280" s="49">
        <v>0</v>
      </c>
      <c r="BH280" s="49">
        <v>0</v>
      </c>
      <c r="BI280" s="49">
        <v>0</v>
      </c>
      <c r="BJ280" s="50">
        <v>0</v>
      </c>
      <c r="BK280" s="49">
        <v>0</v>
      </c>
      <c r="BL280" s="49">
        <v>0</v>
      </c>
      <c r="BM280" s="49">
        <v>0</v>
      </c>
      <c r="BN280" s="49">
        <v>0</v>
      </c>
      <c r="BO280" s="49">
        <v>21</v>
      </c>
      <c r="BP280" s="49">
        <v>0</v>
      </c>
      <c r="BQ280" s="49">
        <v>21</v>
      </c>
      <c r="BR280" s="49">
        <v>0</v>
      </c>
      <c r="BS280" s="49">
        <v>0</v>
      </c>
      <c r="BT280" s="49">
        <v>0</v>
      </c>
      <c r="BU280" s="50">
        <v>0</v>
      </c>
      <c r="BV280" s="49">
        <v>0</v>
      </c>
      <c r="BW280" s="50">
        <v>0</v>
      </c>
      <c r="BX280" s="49">
        <v>0</v>
      </c>
      <c r="BY280" s="49">
        <v>0</v>
      </c>
      <c r="BZ280" s="49">
        <v>0</v>
      </c>
      <c r="CA280" s="49">
        <v>21</v>
      </c>
      <c r="CB280" s="49">
        <v>40</v>
      </c>
      <c r="CC280" s="49">
        <v>0</v>
      </c>
      <c r="CD280" s="49">
        <v>40</v>
      </c>
      <c r="CE280" s="49">
        <v>0</v>
      </c>
      <c r="CF280" s="49">
        <v>0</v>
      </c>
      <c r="CG280" s="49">
        <v>0</v>
      </c>
      <c r="CH280" s="50">
        <v>0</v>
      </c>
      <c r="CI280" s="49">
        <v>0</v>
      </c>
      <c r="CJ280" s="50">
        <v>0</v>
      </c>
      <c r="CK280" s="49">
        <v>0</v>
      </c>
      <c r="CL280" s="49">
        <v>0</v>
      </c>
      <c r="CM280" s="49">
        <v>0</v>
      </c>
      <c r="CN280" s="49">
        <v>40</v>
      </c>
      <c r="CO280" s="10"/>
      <c r="CP280" s="51"/>
    </row>
    <row r="281" spans="1:94" ht="70.349999999999994" customHeight="1" x14ac:dyDescent="0.25">
      <c r="A281" s="48" t="s">
        <v>3414</v>
      </c>
      <c r="B281" s="48" t="s">
        <v>3414</v>
      </c>
      <c r="C281" s="10" t="s">
        <v>254</v>
      </c>
      <c r="D281" s="10" t="s">
        <v>2914</v>
      </c>
      <c r="E281" s="10" t="s">
        <v>3384</v>
      </c>
      <c r="F281" s="10" t="s">
        <v>1632</v>
      </c>
      <c r="G281" s="10"/>
      <c r="H281" s="10" t="s">
        <v>3385</v>
      </c>
      <c r="I281" s="10" t="s">
        <v>523</v>
      </c>
      <c r="J281" s="10" t="s">
        <v>3386</v>
      </c>
      <c r="K281" s="10" t="s">
        <v>3387</v>
      </c>
      <c r="L281" s="10" t="s">
        <v>3154</v>
      </c>
      <c r="M281" s="10" t="s">
        <v>1434</v>
      </c>
      <c r="N281" s="10" t="s">
        <v>3373</v>
      </c>
      <c r="O281" s="10" t="s">
        <v>3156</v>
      </c>
      <c r="P281" s="10" t="s">
        <v>954</v>
      </c>
      <c r="Q281" s="10" t="s">
        <v>3388</v>
      </c>
      <c r="R281" s="10" t="s">
        <v>3389</v>
      </c>
      <c r="S281" s="10" t="s">
        <v>3415</v>
      </c>
      <c r="T281" s="10" t="s">
        <v>3416</v>
      </c>
      <c r="U281" s="10" t="s">
        <v>3417</v>
      </c>
      <c r="V281" s="10" t="s">
        <v>3418</v>
      </c>
      <c r="W281" s="10" t="s">
        <v>3419</v>
      </c>
      <c r="X281" s="10" t="s">
        <v>454</v>
      </c>
      <c r="Y281" s="10" t="s">
        <v>125</v>
      </c>
      <c r="Z281" s="10" t="s">
        <v>126</v>
      </c>
      <c r="AA281" s="49">
        <v>7</v>
      </c>
      <c r="AB281" s="10" t="s">
        <v>127</v>
      </c>
      <c r="AC281" s="10" t="s">
        <v>2313</v>
      </c>
      <c r="AD281" s="49">
        <v>1</v>
      </c>
      <c r="AE281" s="49">
        <v>1</v>
      </c>
      <c r="AF281" s="49">
        <v>2</v>
      </c>
      <c r="AG281" s="49">
        <v>3</v>
      </c>
      <c r="AH281" s="10" t="s">
        <v>6111</v>
      </c>
      <c r="AI281" s="10" t="s">
        <v>6112</v>
      </c>
      <c r="AJ281" s="10" t="s">
        <v>6113</v>
      </c>
      <c r="AK281" s="10" t="s">
        <v>6114</v>
      </c>
      <c r="AL281" s="10" t="s">
        <v>6115</v>
      </c>
      <c r="AM281" s="10" t="s">
        <v>5205</v>
      </c>
      <c r="AN281" s="10" t="s">
        <v>6116</v>
      </c>
      <c r="AO281" s="49">
        <v>21</v>
      </c>
      <c r="AP281" s="49">
        <v>0</v>
      </c>
      <c r="AQ281" s="49">
        <v>21</v>
      </c>
      <c r="AR281" s="49">
        <v>0</v>
      </c>
      <c r="AS281" s="49">
        <v>0</v>
      </c>
      <c r="AT281" s="49">
        <v>0</v>
      </c>
      <c r="AU281" s="49">
        <v>0</v>
      </c>
      <c r="AV281" s="49">
        <v>0</v>
      </c>
      <c r="AW281" s="50">
        <v>0</v>
      </c>
      <c r="AX281" s="49">
        <v>0</v>
      </c>
      <c r="AY281" s="49">
        <v>0</v>
      </c>
      <c r="AZ281" s="49">
        <v>0</v>
      </c>
      <c r="BA281" s="49">
        <v>21</v>
      </c>
      <c r="BB281" s="49">
        <v>21</v>
      </c>
      <c r="BC281" s="49">
        <v>0</v>
      </c>
      <c r="BD281" s="49">
        <v>21</v>
      </c>
      <c r="BE281" s="49">
        <v>0</v>
      </c>
      <c r="BF281" s="49">
        <v>0</v>
      </c>
      <c r="BG281" s="49">
        <v>0</v>
      </c>
      <c r="BH281" s="49">
        <v>0</v>
      </c>
      <c r="BI281" s="49">
        <v>0</v>
      </c>
      <c r="BJ281" s="50">
        <v>0</v>
      </c>
      <c r="BK281" s="49">
        <v>0</v>
      </c>
      <c r="BL281" s="49">
        <v>0</v>
      </c>
      <c r="BM281" s="49">
        <v>0</v>
      </c>
      <c r="BN281" s="49">
        <v>21</v>
      </c>
      <c r="BO281" s="49">
        <v>21</v>
      </c>
      <c r="BP281" s="49">
        <v>0</v>
      </c>
      <c r="BQ281" s="49">
        <v>21</v>
      </c>
      <c r="BR281" s="49">
        <v>0</v>
      </c>
      <c r="BS281" s="49">
        <v>0</v>
      </c>
      <c r="BT281" s="49">
        <v>0</v>
      </c>
      <c r="BU281" s="50">
        <v>0</v>
      </c>
      <c r="BV281" s="49">
        <v>0</v>
      </c>
      <c r="BW281" s="50">
        <v>0</v>
      </c>
      <c r="BX281" s="49">
        <v>0</v>
      </c>
      <c r="BY281" s="49">
        <v>0</v>
      </c>
      <c r="BZ281" s="49">
        <v>0</v>
      </c>
      <c r="CA281" s="49">
        <v>21</v>
      </c>
      <c r="CB281" s="49">
        <v>21</v>
      </c>
      <c r="CC281" s="49">
        <v>0</v>
      </c>
      <c r="CD281" s="49">
        <v>21</v>
      </c>
      <c r="CE281" s="49">
        <v>0</v>
      </c>
      <c r="CF281" s="49">
        <v>0</v>
      </c>
      <c r="CG281" s="49">
        <v>0</v>
      </c>
      <c r="CH281" s="50">
        <v>0</v>
      </c>
      <c r="CI281" s="49">
        <v>0</v>
      </c>
      <c r="CJ281" s="50">
        <v>0</v>
      </c>
      <c r="CK281" s="49">
        <v>0</v>
      </c>
      <c r="CL281" s="49">
        <v>0</v>
      </c>
      <c r="CM281" s="49">
        <v>0</v>
      </c>
      <c r="CN281" s="49">
        <v>21</v>
      </c>
      <c r="CO281" s="10"/>
      <c r="CP281" s="51"/>
    </row>
    <row r="282" spans="1:94" ht="70.349999999999994" customHeight="1" x14ac:dyDescent="0.25">
      <c r="A282" s="48" t="s">
        <v>3425</v>
      </c>
      <c r="B282" s="48" t="s">
        <v>3425</v>
      </c>
      <c r="C282" s="10" t="s">
        <v>113</v>
      </c>
      <c r="D282" s="10" t="s">
        <v>2914</v>
      </c>
      <c r="E282" s="10" t="s">
        <v>3426</v>
      </c>
      <c r="F282" s="10" t="s">
        <v>3427</v>
      </c>
      <c r="G282" s="10" t="s">
        <v>551</v>
      </c>
      <c r="H282" s="10" t="s">
        <v>552</v>
      </c>
      <c r="I282" s="10" t="s">
        <v>3428</v>
      </c>
      <c r="J282" s="10" t="s">
        <v>3429</v>
      </c>
      <c r="K282" s="10" t="s">
        <v>3430</v>
      </c>
      <c r="L282" s="10" t="s">
        <v>3431</v>
      </c>
      <c r="M282" s="10" t="s">
        <v>465</v>
      </c>
      <c r="N282" s="10" t="s">
        <v>3432</v>
      </c>
      <c r="O282" s="10" t="s">
        <v>3433</v>
      </c>
      <c r="P282" s="10" t="s">
        <v>809</v>
      </c>
      <c r="Q282" s="10" t="s">
        <v>3434</v>
      </c>
      <c r="R282" s="10" t="s">
        <v>3435</v>
      </c>
      <c r="S282" s="10" t="s">
        <v>3436</v>
      </c>
      <c r="T282" s="10" t="s">
        <v>3437</v>
      </c>
      <c r="U282" s="10" t="s">
        <v>3438</v>
      </c>
      <c r="V282" s="10" t="s">
        <v>3439</v>
      </c>
      <c r="W282" s="10" t="s">
        <v>3440</v>
      </c>
      <c r="X282" s="10" t="s">
        <v>852</v>
      </c>
      <c r="Y282" s="10" t="s">
        <v>125</v>
      </c>
      <c r="Z282" s="10" t="s">
        <v>126</v>
      </c>
      <c r="AA282" s="49">
        <v>2</v>
      </c>
      <c r="AB282" s="10" t="s">
        <v>127</v>
      </c>
      <c r="AC282" s="10" t="s">
        <v>3433</v>
      </c>
      <c r="AD282" s="49">
        <v>0</v>
      </c>
      <c r="AE282" s="49">
        <v>2</v>
      </c>
      <c r="AF282" s="49">
        <v>0</v>
      </c>
      <c r="AG282" s="49">
        <v>0</v>
      </c>
      <c r="AH282" s="10"/>
      <c r="AI282" s="10" t="s">
        <v>6117</v>
      </c>
      <c r="AJ282" s="10" t="s">
        <v>6118</v>
      </c>
      <c r="AK282" s="10"/>
      <c r="AL282" s="10"/>
      <c r="AM282" s="10" t="s">
        <v>5205</v>
      </c>
      <c r="AN282" s="10" t="s">
        <v>6119</v>
      </c>
      <c r="AO282" s="49">
        <v>150</v>
      </c>
      <c r="AP282" s="49">
        <v>0</v>
      </c>
      <c r="AQ282" s="49">
        <v>150</v>
      </c>
      <c r="AR282" s="49">
        <v>0</v>
      </c>
      <c r="AS282" s="49">
        <v>0</v>
      </c>
      <c r="AT282" s="49">
        <v>0</v>
      </c>
      <c r="AU282" s="49">
        <v>0</v>
      </c>
      <c r="AV282" s="49">
        <v>0</v>
      </c>
      <c r="AW282" s="50">
        <v>0</v>
      </c>
      <c r="AX282" s="49">
        <v>0</v>
      </c>
      <c r="AY282" s="49">
        <v>0</v>
      </c>
      <c r="AZ282" s="49">
        <v>0</v>
      </c>
      <c r="BA282" s="49">
        <v>150</v>
      </c>
      <c r="BB282" s="49">
        <v>150</v>
      </c>
      <c r="BC282" s="49">
        <v>0</v>
      </c>
      <c r="BD282" s="49">
        <v>150</v>
      </c>
      <c r="BE282" s="49">
        <v>0</v>
      </c>
      <c r="BF282" s="49">
        <v>0</v>
      </c>
      <c r="BG282" s="49">
        <v>0</v>
      </c>
      <c r="BH282" s="49">
        <v>0</v>
      </c>
      <c r="BI282" s="49">
        <v>0</v>
      </c>
      <c r="BJ282" s="50">
        <v>0</v>
      </c>
      <c r="BK282" s="49">
        <v>0</v>
      </c>
      <c r="BL282" s="49">
        <v>0</v>
      </c>
      <c r="BM282" s="49">
        <v>0</v>
      </c>
      <c r="BN282" s="49">
        <v>150</v>
      </c>
      <c r="BO282" s="49">
        <v>0</v>
      </c>
      <c r="BP282" s="49">
        <v>0</v>
      </c>
      <c r="BQ282" s="49">
        <v>0</v>
      </c>
      <c r="BR282" s="49">
        <v>0</v>
      </c>
      <c r="BS282" s="49">
        <v>0</v>
      </c>
      <c r="BT282" s="49">
        <v>0</v>
      </c>
      <c r="BU282" s="50">
        <v>0</v>
      </c>
      <c r="BV282" s="49">
        <v>0</v>
      </c>
      <c r="BW282" s="50">
        <v>0</v>
      </c>
      <c r="BX282" s="49">
        <v>0</v>
      </c>
      <c r="BY282" s="49">
        <v>0</v>
      </c>
      <c r="BZ282" s="49">
        <v>0</v>
      </c>
      <c r="CA282" s="49">
        <v>0</v>
      </c>
      <c r="CB282" s="49">
        <v>0</v>
      </c>
      <c r="CC282" s="49">
        <v>0</v>
      </c>
      <c r="CD282" s="49">
        <v>0</v>
      </c>
      <c r="CE282" s="49">
        <v>0</v>
      </c>
      <c r="CF282" s="49">
        <v>0</v>
      </c>
      <c r="CG282" s="49">
        <v>0</v>
      </c>
      <c r="CH282" s="50">
        <v>0</v>
      </c>
      <c r="CI282" s="49">
        <v>0</v>
      </c>
      <c r="CJ282" s="50">
        <v>0</v>
      </c>
      <c r="CK282" s="49">
        <v>0</v>
      </c>
      <c r="CL282" s="49">
        <v>0</v>
      </c>
      <c r="CM282" s="49">
        <v>0</v>
      </c>
      <c r="CN282" s="49">
        <v>0</v>
      </c>
      <c r="CO282" s="10"/>
      <c r="CP282" s="51"/>
    </row>
    <row r="283" spans="1:94" ht="70.349999999999994" customHeight="1" x14ac:dyDescent="0.25">
      <c r="A283" s="48" t="s">
        <v>3443</v>
      </c>
      <c r="B283" s="48" t="s">
        <v>3443</v>
      </c>
      <c r="C283" s="10" t="s">
        <v>103</v>
      </c>
      <c r="D283" s="10" t="s">
        <v>2914</v>
      </c>
      <c r="E283" s="10" t="s">
        <v>3426</v>
      </c>
      <c r="F283" s="10" t="s">
        <v>3427</v>
      </c>
      <c r="G283" s="10" t="s">
        <v>551</v>
      </c>
      <c r="H283" s="10" t="s">
        <v>552</v>
      </c>
      <c r="I283" s="10" t="s">
        <v>3428</v>
      </c>
      <c r="J283" s="10" t="s">
        <v>3429</v>
      </c>
      <c r="K283" s="10" t="s">
        <v>3430</v>
      </c>
      <c r="L283" s="10" t="s">
        <v>3431</v>
      </c>
      <c r="M283" s="10" t="s">
        <v>465</v>
      </c>
      <c r="N283" s="10" t="s">
        <v>3432</v>
      </c>
      <c r="O283" s="10" t="s">
        <v>3433</v>
      </c>
      <c r="P283" s="10" t="s">
        <v>809</v>
      </c>
      <c r="Q283" s="10" t="s">
        <v>3434</v>
      </c>
      <c r="R283" s="10" t="s">
        <v>3435</v>
      </c>
      <c r="S283" s="10" t="s">
        <v>3444</v>
      </c>
      <c r="T283" s="10" t="s">
        <v>3445</v>
      </c>
      <c r="U283" s="10" t="s">
        <v>3446</v>
      </c>
      <c r="V283" s="10" t="s">
        <v>3447</v>
      </c>
      <c r="W283" s="10" t="s">
        <v>3448</v>
      </c>
      <c r="X283" s="10" t="s">
        <v>2929</v>
      </c>
      <c r="Y283" s="10" t="s">
        <v>125</v>
      </c>
      <c r="Z283" s="10" t="s">
        <v>126</v>
      </c>
      <c r="AA283" s="49">
        <v>12308</v>
      </c>
      <c r="AB283" s="10" t="s">
        <v>127</v>
      </c>
      <c r="AC283" s="10" t="s">
        <v>3433</v>
      </c>
      <c r="AD283" s="49">
        <v>3600</v>
      </c>
      <c r="AE283" s="49">
        <v>4500</v>
      </c>
      <c r="AF283" s="49">
        <v>2104</v>
      </c>
      <c r="AG283" s="49">
        <v>2104</v>
      </c>
      <c r="AH283" s="10" t="s">
        <v>6120</v>
      </c>
      <c r="AI283" s="10" t="s">
        <v>6121</v>
      </c>
      <c r="AJ283" s="10" t="s">
        <v>6122</v>
      </c>
      <c r="AK283" s="10" t="s">
        <v>6123</v>
      </c>
      <c r="AL283" s="10" t="s">
        <v>6124</v>
      </c>
      <c r="AM283" s="10" t="s">
        <v>5247</v>
      </c>
      <c r="AN283" s="10" t="s">
        <v>6125</v>
      </c>
      <c r="AO283" s="49">
        <v>0</v>
      </c>
      <c r="AP283" s="49">
        <v>0</v>
      </c>
      <c r="AQ283" s="49">
        <v>0</v>
      </c>
      <c r="AR283" s="49">
        <v>0</v>
      </c>
      <c r="AS283" s="49">
        <v>0</v>
      </c>
      <c r="AT283" s="49">
        <v>0</v>
      </c>
      <c r="AU283" s="49">
        <v>0</v>
      </c>
      <c r="AV283" s="49">
        <v>0</v>
      </c>
      <c r="AW283" s="50">
        <v>0</v>
      </c>
      <c r="AX283" s="49">
        <v>4624.1368597000001</v>
      </c>
      <c r="AY283" s="49">
        <v>0</v>
      </c>
      <c r="AZ283" s="49">
        <v>0</v>
      </c>
      <c r="BA283" s="49">
        <v>4624.1368597000001</v>
      </c>
      <c r="BB283" s="49">
        <v>0</v>
      </c>
      <c r="BC283" s="49">
        <v>0</v>
      </c>
      <c r="BD283" s="49">
        <v>0</v>
      </c>
      <c r="BE283" s="49">
        <v>0</v>
      </c>
      <c r="BF283" s="49">
        <v>0</v>
      </c>
      <c r="BG283" s="49">
        <v>0</v>
      </c>
      <c r="BH283" s="49">
        <v>0</v>
      </c>
      <c r="BI283" s="49">
        <v>8228.5901143999999</v>
      </c>
      <c r="BJ283" s="50">
        <v>0</v>
      </c>
      <c r="BK283" s="49">
        <v>9181.2843883000005</v>
      </c>
      <c r="BL283" s="49">
        <v>0</v>
      </c>
      <c r="BM283" s="49">
        <v>0</v>
      </c>
      <c r="BN283" s="49">
        <v>17409.8745027</v>
      </c>
      <c r="BO283" s="49">
        <v>0</v>
      </c>
      <c r="BP283" s="49">
        <v>0</v>
      </c>
      <c r="BQ283" s="49">
        <v>0</v>
      </c>
      <c r="BR283" s="49">
        <v>0</v>
      </c>
      <c r="BS283" s="49">
        <v>0</v>
      </c>
      <c r="BT283" s="49">
        <v>0</v>
      </c>
      <c r="BU283" s="50">
        <v>0</v>
      </c>
      <c r="BV283" s="49">
        <v>11636.948893000001</v>
      </c>
      <c r="BW283" s="50">
        <v>0</v>
      </c>
      <c r="BX283" s="49">
        <v>2909.2372230000001</v>
      </c>
      <c r="BY283" s="49">
        <v>0</v>
      </c>
      <c r="BZ283" s="49">
        <v>0</v>
      </c>
      <c r="CA283" s="49">
        <v>14546.186116000001</v>
      </c>
      <c r="CB283" s="49">
        <v>0</v>
      </c>
      <c r="CC283" s="49">
        <v>0</v>
      </c>
      <c r="CD283" s="49">
        <v>0</v>
      </c>
      <c r="CE283" s="49">
        <v>0</v>
      </c>
      <c r="CF283" s="49">
        <v>0</v>
      </c>
      <c r="CG283" s="49">
        <v>0</v>
      </c>
      <c r="CH283" s="50">
        <v>0</v>
      </c>
      <c r="CI283" s="49">
        <v>15723.687556000001</v>
      </c>
      <c r="CJ283" s="50">
        <v>0</v>
      </c>
      <c r="CK283" s="49">
        <v>3930.9218890000002</v>
      </c>
      <c r="CL283" s="49">
        <v>0</v>
      </c>
      <c r="CM283" s="49">
        <v>0</v>
      </c>
      <c r="CN283" s="49">
        <v>19654.609444999998</v>
      </c>
      <c r="CO283" s="10" t="s">
        <v>3454</v>
      </c>
      <c r="CP283" s="51"/>
    </row>
    <row r="284" spans="1:94" ht="70.349999999999994" customHeight="1" x14ac:dyDescent="0.25">
      <c r="A284" s="48" t="s">
        <v>3455</v>
      </c>
      <c r="B284" s="48" t="s">
        <v>3455</v>
      </c>
      <c r="C284" s="10" t="s">
        <v>139</v>
      </c>
      <c r="D284" s="10" t="s">
        <v>2914</v>
      </c>
      <c r="E284" s="10" t="s">
        <v>3426</v>
      </c>
      <c r="F284" s="10" t="s">
        <v>3427</v>
      </c>
      <c r="G284" s="10" t="s">
        <v>551</v>
      </c>
      <c r="H284" s="10" t="s">
        <v>552</v>
      </c>
      <c r="I284" s="10" t="s">
        <v>3428</v>
      </c>
      <c r="J284" s="10" t="s">
        <v>3429</v>
      </c>
      <c r="K284" s="10" t="s">
        <v>3430</v>
      </c>
      <c r="L284" s="10" t="s">
        <v>3431</v>
      </c>
      <c r="M284" s="10" t="s">
        <v>465</v>
      </c>
      <c r="N284" s="10" t="s">
        <v>3432</v>
      </c>
      <c r="O284" s="10" t="s">
        <v>3433</v>
      </c>
      <c r="P284" s="10" t="s">
        <v>809</v>
      </c>
      <c r="Q284" s="10" t="s">
        <v>3434</v>
      </c>
      <c r="R284" s="10" t="s">
        <v>3435</v>
      </c>
      <c r="S284" s="10" t="s">
        <v>3456</v>
      </c>
      <c r="T284" s="10" t="s">
        <v>3457</v>
      </c>
      <c r="U284" s="10" t="s">
        <v>3458</v>
      </c>
      <c r="V284" s="10" t="s">
        <v>3459</v>
      </c>
      <c r="W284" s="10" t="s">
        <v>3460</v>
      </c>
      <c r="X284" s="10" t="s">
        <v>293</v>
      </c>
      <c r="Y284" s="10" t="s">
        <v>125</v>
      </c>
      <c r="Z284" s="10" t="s">
        <v>126</v>
      </c>
      <c r="AA284" s="49">
        <v>2</v>
      </c>
      <c r="AB284" s="10" t="s">
        <v>127</v>
      </c>
      <c r="AC284" s="10" t="s">
        <v>3433</v>
      </c>
      <c r="AD284" s="49">
        <v>0</v>
      </c>
      <c r="AE284" s="49">
        <v>0</v>
      </c>
      <c r="AF284" s="49">
        <v>0</v>
      </c>
      <c r="AG284" s="49">
        <v>2</v>
      </c>
      <c r="AH284" s="10"/>
      <c r="AI284" s="10" t="s">
        <v>6126</v>
      </c>
      <c r="AJ284" s="10"/>
      <c r="AK284" s="10" t="s">
        <v>6127</v>
      </c>
      <c r="AL284" s="10" t="s">
        <v>6128</v>
      </c>
      <c r="AM284" s="10" t="s">
        <v>5237</v>
      </c>
      <c r="AN284" s="10"/>
      <c r="AO284" s="49">
        <v>0</v>
      </c>
      <c r="AP284" s="49">
        <v>0</v>
      </c>
      <c r="AQ284" s="49">
        <v>0</v>
      </c>
      <c r="AR284" s="49">
        <v>0</v>
      </c>
      <c r="AS284" s="49">
        <v>0</v>
      </c>
      <c r="AT284" s="49">
        <v>0</v>
      </c>
      <c r="AU284" s="49">
        <v>0</v>
      </c>
      <c r="AV284" s="49">
        <v>0</v>
      </c>
      <c r="AW284" s="50">
        <v>0</v>
      </c>
      <c r="AX284" s="49">
        <v>0</v>
      </c>
      <c r="AY284" s="49">
        <v>0</v>
      </c>
      <c r="AZ284" s="49">
        <v>0</v>
      </c>
      <c r="BA284" s="49">
        <v>0</v>
      </c>
      <c r="BB284" s="49">
        <v>0</v>
      </c>
      <c r="BC284" s="49">
        <v>0</v>
      </c>
      <c r="BD284" s="49">
        <v>0</v>
      </c>
      <c r="BE284" s="49">
        <v>0</v>
      </c>
      <c r="BF284" s="49">
        <v>0</v>
      </c>
      <c r="BG284" s="49">
        <v>0</v>
      </c>
      <c r="BH284" s="49">
        <v>0</v>
      </c>
      <c r="BI284" s="49">
        <v>0</v>
      </c>
      <c r="BJ284" s="50">
        <v>0</v>
      </c>
      <c r="BK284" s="49">
        <v>0</v>
      </c>
      <c r="BL284" s="49">
        <v>0</v>
      </c>
      <c r="BM284" s="49">
        <v>0</v>
      </c>
      <c r="BN284" s="49">
        <v>0</v>
      </c>
      <c r="BO284" s="49">
        <v>0</v>
      </c>
      <c r="BP284" s="49">
        <v>0</v>
      </c>
      <c r="BQ284" s="49">
        <v>0</v>
      </c>
      <c r="BR284" s="49">
        <v>0</v>
      </c>
      <c r="BS284" s="49">
        <v>0</v>
      </c>
      <c r="BT284" s="49">
        <v>0</v>
      </c>
      <c r="BU284" s="50">
        <v>0</v>
      </c>
      <c r="BV284" s="49">
        <v>0</v>
      </c>
      <c r="BW284" s="50">
        <v>0</v>
      </c>
      <c r="BX284" s="49">
        <v>0</v>
      </c>
      <c r="BY284" s="49">
        <v>0</v>
      </c>
      <c r="BZ284" s="49">
        <v>0</v>
      </c>
      <c r="CA284" s="49">
        <v>0</v>
      </c>
      <c r="CB284" s="49">
        <v>0</v>
      </c>
      <c r="CC284" s="49">
        <v>0</v>
      </c>
      <c r="CD284" s="49">
        <v>0</v>
      </c>
      <c r="CE284" s="49">
        <v>0</v>
      </c>
      <c r="CF284" s="49">
        <v>0</v>
      </c>
      <c r="CG284" s="49">
        <v>0</v>
      </c>
      <c r="CH284" s="50">
        <v>0</v>
      </c>
      <c r="CI284" s="49">
        <v>0</v>
      </c>
      <c r="CJ284" s="50">
        <v>0</v>
      </c>
      <c r="CK284" s="49">
        <v>0</v>
      </c>
      <c r="CL284" s="49">
        <v>0</v>
      </c>
      <c r="CM284" s="49">
        <v>0</v>
      </c>
      <c r="CN284" s="49">
        <v>0</v>
      </c>
      <c r="CO284" s="10" t="s">
        <v>3464</v>
      </c>
      <c r="CP284" s="51" t="s">
        <v>3465</v>
      </c>
    </row>
    <row r="285" spans="1:94" ht="70.349999999999994" customHeight="1" x14ac:dyDescent="0.25">
      <c r="A285" s="48" t="s">
        <v>3466</v>
      </c>
      <c r="B285" s="48" t="s">
        <v>3466</v>
      </c>
      <c r="C285" s="10" t="s">
        <v>113</v>
      </c>
      <c r="D285" s="10" t="s">
        <v>2914</v>
      </c>
      <c r="E285" s="10" t="s">
        <v>3467</v>
      </c>
      <c r="F285" s="10" t="s">
        <v>3468</v>
      </c>
      <c r="G285" s="10" t="s">
        <v>551</v>
      </c>
      <c r="H285" s="10" t="s">
        <v>552</v>
      </c>
      <c r="I285" s="10" t="s">
        <v>3469</v>
      </c>
      <c r="J285" s="10" t="s">
        <v>3470</v>
      </c>
      <c r="K285" s="10" t="s">
        <v>3430</v>
      </c>
      <c r="L285" s="10" t="s">
        <v>3431</v>
      </c>
      <c r="M285" s="10" t="s">
        <v>1454</v>
      </c>
      <c r="N285" s="10" t="s">
        <v>3471</v>
      </c>
      <c r="O285" s="10" t="s">
        <v>3433</v>
      </c>
      <c r="P285" s="10" t="s">
        <v>809</v>
      </c>
      <c r="Q285" s="10" t="s">
        <v>3472</v>
      </c>
      <c r="R285" s="10" t="s">
        <v>3473</v>
      </c>
      <c r="S285" s="10" t="s">
        <v>3436</v>
      </c>
      <c r="T285" s="10" t="s">
        <v>3474</v>
      </c>
      <c r="U285" s="10" t="s">
        <v>3438</v>
      </c>
      <c r="V285" s="10" t="s">
        <v>3475</v>
      </c>
      <c r="W285" s="10" t="s">
        <v>3476</v>
      </c>
      <c r="X285" s="10" t="s">
        <v>3477</v>
      </c>
      <c r="Y285" s="10" t="s">
        <v>125</v>
      </c>
      <c r="Z285" s="10" t="s">
        <v>126</v>
      </c>
      <c r="AA285" s="49">
        <v>1</v>
      </c>
      <c r="AB285" s="10" t="s">
        <v>127</v>
      </c>
      <c r="AC285" s="10" t="s">
        <v>3433</v>
      </c>
      <c r="AD285" s="49">
        <v>0</v>
      </c>
      <c r="AE285" s="49">
        <v>1</v>
      </c>
      <c r="AF285" s="49">
        <v>0</v>
      </c>
      <c r="AG285" s="49">
        <v>0</v>
      </c>
      <c r="AH285" s="10"/>
      <c r="AI285" s="10" t="s">
        <v>6129</v>
      </c>
      <c r="AJ285" s="10" t="s">
        <v>6130</v>
      </c>
      <c r="AK285" s="10"/>
      <c r="AL285" s="10"/>
      <c r="AM285" s="10" t="s">
        <v>5205</v>
      </c>
      <c r="AN285" s="10" t="s">
        <v>6131</v>
      </c>
      <c r="AO285" s="49">
        <v>0</v>
      </c>
      <c r="AP285" s="49">
        <v>120</v>
      </c>
      <c r="AQ285" s="49">
        <v>120</v>
      </c>
      <c r="AR285" s="49">
        <v>0</v>
      </c>
      <c r="AS285" s="49">
        <v>0</v>
      </c>
      <c r="AT285" s="49">
        <v>0</v>
      </c>
      <c r="AU285" s="49">
        <v>0</v>
      </c>
      <c r="AV285" s="49">
        <v>0</v>
      </c>
      <c r="AW285" s="50">
        <v>0</v>
      </c>
      <c r="AX285" s="49">
        <v>0</v>
      </c>
      <c r="AY285" s="49">
        <v>0</v>
      </c>
      <c r="AZ285" s="49">
        <v>0</v>
      </c>
      <c r="BA285" s="49">
        <v>120</v>
      </c>
      <c r="BB285" s="49">
        <v>0</v>
      </c>
      <c r="BC285" s="49">
        <v>0</v>
      </c>
      <c r="BD285" s="49">
        <v>0</v>
      </c>
      <c r="BE285" s="49">
        <v>0</v>
      </c>
      <c r="BF285" s="49">
        <v>0</v>
      </c>
      <c r="BG285" s="49">
        <v>0</v>
      </c>
      <c r="BH285" s="49">
        <v>0</v>
      </c>
      <c r="BI285" s="49">
        <v>0</v>
      </c>
      <c r="BJ285" s="50">
        <v>0</v>
      </c>
      <c r="BK285" s="49">
        <v>0</v>
      </c>
      <c r="BL285" s="49">
        <v>0</v>
      </c>
      <c r="BM285" s="49">
        <v>0</v>
      </c>
      <c r="BN285" s="49">
        <v>0</v>
      </c>
      <c r="BO285" s="49">
        <v>0</v>
      </c>
      <c r="BP285" s="49">
        <v>0</v>
      </c>
      <c r="BQ285" s="49">
        <v>0</v>
      </c>
      <c r="BR285" s="49">
        <v>0</v>
      </c>
      <c r="BS285" s="49">
        <v>0</v>
      </c>
      <c r="BT285" s="49">
        <v>0</v>
      </c>
      <c r="BU285" s="50">
        <v>0</v>
      </c>
      <c r="BV285" s="49">
        <v>0</v>
      </c>
      <c r="BW285" s="50">
        <v>0</v>
      </c>
      <c r="BX285" s="49">
        <v>0</v>
      </c>
      <c r="BY285" s="49">
        <v>0</v>
      </c>
      <c r="BZ285" s="49">
        <v>0</v>
      </c>
      <c r="CA285" s="49">
        <v>0</v>
      </c>
      <c r="CB285" s="49">
        <v>0</v>
      </c>
      <c r="CC285" s="49">
        <v>120</v>
      </c>
      <c r="CD285" s="49">
        <v>120</v>
      </c>
      <c r="CE285" s="49">
        <v>0</v>
      </c>
      <c r="CF285" s="49">
        <v>0</v>
      </c>
      <c r="CG285" s="49">
        <v>0</v>
      </c>
      <c r="CH285" s="50">
        <v>0</v>
      </c>
      <c r="CI285" s="49">
        <v>0</v>
      </c>
      <c r="CJ285" s="50">
        <v>0</v>
      </c>
      <c r="CK285" s="49">
        <v>0</v>
      </c>
      <c r="CL285" s="49">
        <v>0</v>
      </c>
      <c r="CM285" s="49">
        <v>0</v>
      </c>
      <c r="CN285" s="49">
        <v>120</v>
      </c>
      <c r="CO285" s="10" t="s">
        <v>3480</v>
      </c>
      <c r="CP285" s="51" t="s">
        <v>6132</v>
      </c>
    </row>
    <row r="286" spans="1:94" ht="70.349999999999994" customHeight="1" x14ac:dyDescent="0.25">
      <c r="A286" s="48" t="s">
        <v>3482</v>
      </c>
      <c r="B286" s="48" t="s">
        <v>3482</v>
      </c>
      <c r="C286" s="10" t="s">
        <v>103</v>
      </c>
      <c r="D286" s="10" t="s">
        <v>2914</v>
      </c>
      <c r="E286" s="10" t="s">
        <v>3467</v>
      </c>
      <c r="F286" s="10" t="s">
        <v>3468</v>
      </c>
      <c r="G286" s="10" t="s">
        <v>551</v>
      </c>
      <c r="H286" s="10" t="s">
        <v>552</v>
      </c>
      <c r="I286" s="10" t="s">
        <v>3469</v>
      </c>
      <c r="J286" s="10" t="s">
        <v>3470</v>
      </c>
      <c r="K286" s="10" t="s">
        <v>3430</v>
      </c>
      <c r="L286" s="10" t="s">
        <v>3431</v>
      </c>
      <c r="M286" s="10" t="s">
        <v>1454</v>
      </c>
      <c r="N286" s="10" t="s">
        <v>3471</v>
      </c>
      <c r="O286" s="10" t="s">
        <v>3433</v>
      </c>
      <c r="P286" s="10" t="s">
        <v>809</v>
      </c>
      <c r="Q286" s="10" t="s">
        <v>3472</v>
      </c>
      <c r="R286" s="10" t="s">
        <v>3473</v>
      </c>
      <c r="S286" s="10" t="s">
        <v>3483</v>
      </c>
      <c r="T286" s="10" t="s">
        <v>3484</v>
      </c>
      <c r="U286" s="10" t="s">
        <v>3485</v>
      </c>
      <c r="V286" s="10" t="s">
        <v>3486</v>
      </c>
      <c r="W286" s="10" t="s">
        <v>3487</v>
      </c>
      <c r="X286" s="10" t="s">
        <v>2929</v>
      </c>
      <c r="Y286" s="10" t="s">
        <v>125</v>
      </c>
      <c r="Z286" s="10" t="s">
        <v>126</v>
      </c>
      <c r="AA286" s="49">
        <v>1000</v>
      </c>
      <c r="AB286" s="10" t="s">
        <v>127</v>
      </c>
      <c r="AC286" s="10" t="s">
        <v>3433</v>
      </c>
      <c r="AD286" s="49">
        <v>0</v>
      </c>
      <c r="AE286" s="49">
        <v>341</v>
      </c>
      <c r="AF286" s="49">
        <v>430</v>
      </c>
      <c r="AG286" s="49">
        <v>229</v>
      </c>
      <c r="AH286" s="10"/>
      <c r="AI286" s="10" t="s">
        <v>6133</v>
      </c>
      <c r="AJ286" s="10" t="s">
        <v>6134</v>
      </c>
      <c r="AK286" s="10"/>
      <c r="AL286" s="10" t="s">
        <v>6135</v>
      </c>
      <c r="AM286" s="10" t="s">
        <v>5205</v>
      </c>
      <c r="AN286" s="10" t="s">
        <v>6136</v>
      </c>
      <c r="AO286" s="49">
        <v>0</v>
      </c>
      <c r="AP286" s="49">
        <v>0</v>
      </c>
      <c r="AQ286" s="49">
        <v>0</v>
      </c>
      <c r="AR286" s="49">
        <v>0</v>
      </c>
      <c r="AS286" s="49">
        <v>0</v>
      </c>
      <c r="AT286" s="49">
        <v>0</v>
      </c>
      <c r="AU286" s="49">
        <v>0</v>
      </c>
      <c r="AV286" s="49">
        <v>0</v>
      </c>
      <c r="AW286" s="50">
        <v>0</v>
      </c>
      <c r="AX286" s="49">
        <v>0</v>
      </c>
      <c r="AY286" s="49">
        <v>0</v>
      </c>
      <c r="AZ286" s="49">
        <v>0</v>
      </c>
      <c r="BA286" s="49">
        <v>0</v>
      </c>
      <c r="BB286" s="49">
        <v>0</v>
      </c>
      <c r="BC286" s="49">
        <v>400</v>
      </c>
      <c r="BD286" s="49">
        <v>400</v>
      </c>
      <c r="BE286" s="49">
        <v>0</v>
      </c>
      <c r="BF286" s="49">
        <v>0</v>
      </c>
      <c r="BG286" s="49">
        <v>0</v>
      </c>
      <c r="BH286" s="49">
        <v>0</v>
      </c>
      <c r="BI286" s="49">
        <v>1600</v>
      </c>
      <c r="BJ286" s="50">
        <v>0</v>
      </c>
      <c r="BK286" s="49">
        <v>0</v>
      </c>
      <c r="BL286" s="49">
        <v>0</v>
      </c>
      <c r="BM286" s="49">
        <v>0</v>
      </c>
      <c r="BN286" s="49">
        <v>2000</v>
      </c>
      <c r="BO286" s="49">
        <v>0</v>
      </c>
      <c r="BP286" s="49">
        <v>400</v>
      </c>
      <c r="BQ286" s="49">
        <v>400</v>
      </c>
      <c r="BR286" s="49">
        <v>0</v>
      </c>
      <c r="BS286" s="49">
        <v>0</v>
      </c>
      <c r="BT286" s="49">
        <v>0</v>
      </c>
      <c r="BU286" s="50">
        <v>0</v>
      </c>
      <c r="BV286" s="49">
        <v>1600</v>
      </c>
      <c r="BW286" s="50">
        <v>0</v>
      </c>
      <c r="BX286" s="49">
        <v>0</v>
      </c>
      <c r="BY286" s="49">
        <v>0</v>
      </c>
      <c r="BZ286" s="49">
        <v>0</v>
      </c>
      <c r="CA286" s="49">
        <v>2000</v>
      </c>
      <c r="CB286" s="49">
        <v>0</v>
      </c>
      <c r="CC286" s="49">
        <v>0</v>
      </c>
      <c r="CD286" s="49">
        <v>0</v>
      </c>
      <c r="CE286" s="49">
        <v>0</v>
      </c>
      <c r="CF286" s="49">
        <v>0</v>
      </c>
      <c r="CG286" s="49">
        <v>0</v>
      </c>
      <c r="CH286" s="50">
        <v>0</v>
      </c>
      <c r="CI286" s="49">
        <v>0</v>
      </c>
      <c r="CJ286" s="50">
        <v>0</v>
      </c>
      <c r="CK286" s="49">
        <v>0</v>
      </c>
      <c r="CL286" s="49">
        <v>0</v>
      </c>
      <c r="CM286" s="49">
        <v>0</v>
      </c>
      <c r="CN286" s="49">
        <v>0</v>
      </c>
      <c r="CO286" s="10" t="s">
        <v>3492</v>
      </c>
      <c r="CP286" s="51" t="s">
        <v>3493</v>
      </c>
    </row>
    <row r="287" spans="1:94" ht="70.349999999999994" customHeight="1" x14ac:dyDescent="0.25">
      <c r="A287" s="48" t="s">
        <v>3494</v>
      </c>
      <c r="B287" s="48" t="s">
        <v>3494</v>
      </c>
      <c r="C287" s="10" t="s">
        <v>139</v>
      </c>
      <c r="D287" s="10" t="s">
        <v>2914</v>
      </c>
      <c r="E287" s="10" t="s">
        <v>3467</v>
      </c>
      <c r="F287" s="10" t="s">
        <v>3468</v>
      </c>
      <c r="G287" s="10" t="s">
        <v>551</v>
      </c>
      <c r="H287" s="10" t="s">
        <v>552</v>
      </c>
      <c r="I287" s="10" t="s">
        <v>3469</v>
      </c>
      <c r="J287" s="10" t="s">
        <v>3470</v>
      </c>
      <c r="K287" s="10" t="s">
        <v>3430</v>
      </c>
      <c r="L287" s="10" t="s">
        <v>3431</v>
      </c>
      <c r="M287" s="10" t="s">
        <v>1454</v>
      </c>
      <c r="N287" s="10" t="s">
        <v>3471</v>
      </c>
      <c r="O287" s="10" t="s">
        <v>3433</v>
      </c>
      <c r="P287" s="10" t="s">
        <v>809</v>
      </c>
      <c r="Q287" s="10" t="s">
        <v>3472</v>
      </c>
      <c r="R287" s="10" t="s">
        <v>3473</v>
      </c>
      <c r="S287" s="10" t="s">
        <v>3495</v>
      </c>
      <c r="T287" s="10" t="s">
        <v>3496</v>
      </c>
      <c r="U287" s="10" t="s">
        <v>3495</v>
      </c>
      <c r="V287" s="10" t="s">
        <v>3497</v>
      </c>
      <c r="W287" s="10" t="s">
        <v>3498</v>
      </c>
      <c r="X287" s="10" t="s">
        <v>3499</v>
      </c>
      <c r="Y287" s="10" t="s">
        <v>125</v>
      </c>
      <c r="Z287" s="10" t="s">
        <v>126</v>
      </c>
      <c r="AA287" s="49">
        <v>3000</v>
      </c>
      <c r="AB287" s="10" t="s">
        <v>127</v>
      </c>
      <c r="AC287" s="10" t="s">
        <v>3433</v>
      </c>
      <c r="AD287" s="49">
        <v>530</v>
      </c>
      <c r="AE287" s="49">
        <v>1500</v>
      </c>
      <c r="AF287" s="49">
        <v>470</v>
      </c>
      <c r="AG287" s="49">
        <v>500</v>
      </c>
      <c r="AH287" s="10" t="s">
        <v>6137</v>
      </c>
      <c r="AI287" s="10" t="s">
        <v>6138</v>
      </c>
      <c r="AJ287" s="10" t="s">
        <v>6139</v>
      </c>
      <c r="AK287" s="10" t="s">
        <v>6140</v>
      </c>
      <c r="AL287" s="10" t="s">
        <v>6141</v>
      </c>
      <c r="AM287" s="10" t="s">
        <v>5205</v>
      </c>
      <c r="AN287" s="10" t="s">
        <v>6142</v>
      </c>
      <c r="AO287" s="49">
        <v>0</v>
      </c>
      <c r="AP287" s="49">
        <v>0</v>
      </c>
      <c r="AQ287" s="49">
        <v>0</v>
      </c>
      <c r="AR287" s="49">
        <v>0</v>
      </c>
      <c r="AS287" s="49">
        <v>0</v>
      </c>
      <c r="AT287" s="49">
        <v>0</v>
      </c>
      <c r="AU287" s="49">
        <v>0</v>
      </c>
      <c r="AV287" s="49">
        <v>0</v>
      </c>
      <c r="AW287" s="50">
        <v>0</v>
      </c>
      <c r="AX287" s="49">
        <v>0</v>
      </c>
      <c r="AY287" s="49">
        <v>0</v>
      </c>
      <c r="AZ287" s="49">
        <v>0</v>
      </c>
      <c r="BA287" s="49">
        <v>0</v>
      </c>
      <c r="BB287" s="49">
        <v>0</v>
      </c>
      <c r="BC287" s="49">
        <v>851</v>
      </c>
      <c r="BD287" s="49">
        <v>851</v>
      </c>
      <c r="BE287" s="49">
        <v>0</v>
      </c>
      <c r="BF287" s="49">
        <v>0</v>
      </c>
      <c r="BG287" s="49">
        <v>0</v>
      </c>
      <c r="BH287" s="49">
        <v>0</v>
      </c>
      <c r="BI287" s="49">
        <v>0</v>
      </c>
      <c r="BJ287" s="50">
        <v>0</v>
      </c>
      <c r="BK287" s="49">
        <v>0</v>
      </c>
      <c r="BL287" s="49">
        <v>76000</v>
      </c>
      <c r="BM287" s="49">
        <v>76000</v>
      </c>
      <c r="BN287" s="49">
        <v>76851</v>
      </c>
      <c r="BO287" s="49">
        <v>0</v>
      </c>
      <c r="BP287" s="49">
        <v>746</v>
      </c>
      <c r="BQ287" s="49">
        <v>746</v>
      </c>
      <c r="BR287" s="49">
        <v>0</v>
      </c>
      <c r="BS287" s="49">
        <v>0</v>
      </c>
      <c r="BT287" s="49">
        <v>0</v>
      </c>
      <c r="BU287" s="50">
        <v>0</v>
      </c>
      <c r="BV287" s="49">
        <v>11200</v>
      </c>
      <c r="BW287" s="50">
        <v>0</v>
      </c>
      <c r="BX287" s="49">
        <v>0</v>
      </c>
      <c r="BY287" s="49">
        <v>0</v>
      </c>
      <c r="BZ287" s="49">
        <v>0</v>
      </c>
      <c r="CA287" s="49">
        <v>11946</v>
      </c>
      <c r="CB287" s="49">
        <v>0</v>
      </c>
      <c r="CC287" s="49">
        <v>746</v>
      </c>
      <c r="CD287" s="49">
        <v>746</v>
      </c>
      <c r="CE287" s="49">
        <v>0</v>
      </c>
      <c r="CF287" s="49">
        <v>0</v>
      </c>
      <c r="CG287" s="49">
        <v>0</v>
      </c>
      <c r="CH287" s="50">
        <v>11200</v>
      </c>
      <c r="CI287" s="49">
        <v>0</v>
      </c>
      <c r="CJ287" s="50">
        <v>0</v>
      </c>
      <c r="CK287" s="49">
        <v>0</v>
      </c>
      <c r="CL287" s="49">
        <v>0</v>
      </c>
      <c r="CM287" s="49">
        <v>11200</v>
      </c>
      <c r="CN287" s="49">
        <v>11946</v>
      </c>
      <c r="CO287" s="10" t="s">
        <v>3505</v>
      </c>
      <c r="CP287" s="51" t="s">
        <v>3506</v>
      </c>
    </row>
    <row r="288" spans="1:94" ht="70.349999999999994" customHeight="1" x14ac:dyDescent="0.25">
      <c r="A288" s="48" t="s">
        <v>3507</v>
      </c>
      <c r="B288" s="48" t="s">
        <v>3507</v>
      </c>
      <c r="C288" s="10" t="s">
        <v>179</v>
      </c>
      <c r="D288" s="10" t="s">
        <v>2914</v>
      </c>
      <c r="E288" s="10" t="s">
        <v>3467</v>
      </c>
      <c r="F288" s="10" t="s">
        <v>3468</v>
      </c>
      <c r="G288" s="10" t="s">
        <v>551</v>
      </c>
      <c r="H288" s="10" t="s">
        <v>552</v>
      </c>
      <c r="I288" s="10" t="s">
        <v>3469</v>
      </c>
      <c r="J288" s="10" t="s">
        <v>3470</v>
      </c>
      <c r="K288" s="10" t="s">
        <v>3430</v>
      </c>
      <c r="L288" s="10" t="s">
        <v>3431</v>
      </c>
      <c r="M288" s="10" t="s">
        <v>1454</v>
      </c>
      <c r="N288" s="10" t="s">
        <v>3471</v>
      </c>
      <c r="O288" s="10" t="s">
        <v>3433</v>
      </c>
      <c r="P288" s="10" t="s">
        <v>809</v>
      </c>
      <c r="Q288" s="10" t="s">
        <v>3472</v>
      </c>
      <c r="R288" s="10" t="s">
        <v>3473</v>
      </c>
      <c r="S288" s="10" t="s">
        <v>3508</v>
      </c>
      <c r="T288" s="10" t="s">
        <v>3509</v>
      </c>
      <c r="U288" s="10" t="s">
        <v>3508</v>
      </c>
      <c r="V288" s="10" t="s">
        <v>3510</v>
      </c>
      <c r="W288" s="10" t="s">
        <v>3511</v>
      </c>
      <c r="X288" s="10" t="s">
        <v>3512</v>
      </c>
      <c r="Y288" s="10" t="s">
        <v>125</v>
      </c>
      <c r="Z288" s="10" t="s">
        <v>126</v>
      </c>
      <c r="AA288" s="49">
        <v>3</v>
      </c>
      <c r="AB288" s="10" t="s">
        <v>127</v>
      </c>
      <c r="AC288" s="10" t="s">
        <v>3433</v>
      </c>
      <c r="AD288" s="49">
        <v>3</v>
      </c>
      <c r="AE288" s="49">
        <v>0</v>
      </c>
      <c r="AF288" s="49">
        <v>0</v>
      </c>
      <c r="AG288" s="49">
        <v>0</v>
      </c>
      <c r="AH288" s="10" t="s">
        <v>6143</v>
      </c>
      <c r="AI288" s="10" t="s">
        <v>6144</v>
      </c>
      <c r="AJ288" s="10"/>
      <c r="AK288" s="10"/>
      <c r="AL288" s="10"/>
      <c r="AM288" s="10" t="s">
        <v>5205</v>
      </c>
      <c r="AN288" s="10" t="s">
        <v>6145</v>
      </c>
      <c r="AO288" s="49">
        <v>0</v>
      </c>
      <c r="AP288" s="49">
        <v>1996.6742569999999</v>
      </c>
      <c r="AQ288" s="49">
        <v>1996.6742569999999</v>
      </c>
      <c r="AR288" s="49">
        <v>0</v>
      </c>
      <c r="AS288" s="49">
        <v>0</v>
      </c>
      <c r="AT288" s="49">
        <v>0</v>
      </c>
      <c r="AU288" s="49">
        <v>0</v>
      </c>
      <c r="AV288" s="49">
        <v>2960</v>
      </c>
      <c r="AW288" s="50">
        <v>0</v>
      </c>
      <c r="AX288" s="49">
        <v>0</v>
      </c>
      <c r="AY288" s="49">
        <v>0</v>
      </c>
      <c r="AZ288" s="49">
        <v>0</v>
      </c>
      <c r="BA288" s="49">
        <v>4956.6742569999997</v>
      </c>
      <c r="BB288" s="49">
        <v>0</v>
      </c>
      <c r="BC288" s="49">
        <v>740</v>
      </c>
      <c r="BD288" s="49">
        <v>740</v>
      </c>
      <c r="BE288" s="49">
        <v>0</v>
      </c>
      <c r="BF288" s="49">
        <v>0</v>
      </c>
      <c r="BG288" s="49">
        <v>0</v>
      </c>
      <c r="BH288" s="49">
        <v>0</v>
      </c>
      <c r="BI288" s="49">
        <v>2960</v>
      </c>
      <c r="BJ288" s="50">
        <v>0</v>
      </c>
      <c r="BK288" s="49">
        <v>0</v>
      </c>
      <c r="BL288" s="49">
        <v>0</v>
      </c>
      <c r="BM288" s="49">
        <v>0</v>
      </c>
      <c r="BN288" s="49">
        <v>3700</v>
      </c>
      <c r="BO288" s="49">
        <v>0</v>
      </c>
      <c r="BP288" s="49">
        <v>740</v>
      </c>
      <c r="BQ288" s="49">
        <v>740</v>
      </c>
      <c r="BR288" s="49">
        <v>0</v>
      </c>
      <c r="BS288" s="49">
        <v>0</v>
      </c>
      <c r="BT288" s="49">
        <v>0</v>
      </c>
      <c r="BU288" s="50">
        <v>0</v>
      </c>
      <c r="BV288" s="49">
        <v>2960</v>
      </c>
      <c r="BW288" s="50">
        <v>0</v>
      </c>
      <c r="BX288" s="49">
        <v>0</v>
      </c>
      <c r="BY288" s="49">
        <v>0</v>
      </c>
      <c r="BZ288" s="49">
        <v>0</v>
      </c>
      <c r="CA288" s="49">
        <v>3700</v>
      </c>
      <c r="CB288" s="49">
        <v>0</v>
      </c>
      <c r="CC288" s="49">
        <v>0</v>
      </c>
      <c r="CD288" s="49">
        <v>0</v>
      </c>
      <c r="CE288" s="49">
        <v>0</v>
      </c>
      <c r="CF288" s="49">
        <v>0</v>
      </c>
      <c r="CG288" s="49">
        <v>0</v>
      </c>
      <c r="CH288" s="50">
        <v>0</v>
      </c>
      <c r="CI288" s="49">
        <v>0</v>
      </c>
      <c r="CJ288" s="50">
        <v>0</v>
      </c>
      <c r="CK288" s="49">
        <v>0</v>
      </c>
      <c r="CL288" s="49">
        <v>0</v>
      </c>
      <c r="CM288" s="49">
        <v>0</v>
      </c>
      <c r="CN288" s="49">
        <v>0</v>
      </c>
      <c r="CO288" s="10" t="s">
        <v>3515</v>
      </c>
      <c r="CP288" s="51" t="s">
        <v>3516</v>
      </c>
    </row>
    <row r="289" spans="1:94" ht="70.349999999999994" customHeight="1" x14ac:dyDescent="0.25">
      <c r="A289" s="48" t="s">
        <v>3517</v>
      </c>
      <c r="B289" s="48" t="s">
        <v>3517</v>
      </c>
      <c r="C289" s="10" t="s">
        <v>254</v>
      </c>
      <c r="D289" s="10" t="s">
        <v>2914</v>
      </c>
      <c r="E289" s="10" t="s">
        <v>3467</v>
      </c>
      <c r="F289" s="10" t="s">
        <v>3468</v>
      </c>
      <c r="G289" s="10" t="s">
        <v>551</v>
      </c>
      <c r="H289" s="10" t="s">
        <v>552</v>
      </c>
      <c r="I289" s="10" t="s">
        <v>3469</v>
      </c>
      <c r="J289" s="10" t="s">
        <v>3470</v>
      </c>
      <c r="K289" s="10" t="s">
        <v>3430</v>
      </c>
      <c r="L289" s="10" t="s">
        <v>3431</v>
      </c>
      <c r="M289" s="10" t="s">
        <v>1454</v>
      </c>
      <c r="N289" s="10" t="s">
        <v>3471</v>
      </c>
      <c r="O289" s="10" t="s">
        <v>3433</v>
      </c>
      <c r="P289" s="10" t="s">
        <v>809</v>
      </c>
      <c r="Q289" s="10" t="s">
        <v>3472</v>
      </c>
      <c r="R289" s="10" t="s">
        <v>3473</v>
      </c>
      <c r="S289" s="10" t="s">
        <v>3518</v>
      </c>
      <c r="T289" s="10" t="s">
        <v>3519</v>
      </c>
      <c r="U289" s="10" t="s">
        <v>3518</v>
      </c>
      <c r="V289" s="10" t="s">
        <v>3520</v>
      </c>
      <c r="W289" s="10" t="s">
        <v>3521</v>
      </c>
      <c r="X289" s="10" t="s">
        <v>3522</v>
      </c>
      <c r="Y289" s="10" t="s">
        <v>125</v>
      </c>
      <c r="Z289" s="10" t="s">
        <v>126</v>
      </c>
      <c r="AA289" s="49">
        <v>2</v>
      </c>
      <c r="AB289" s="10" t="s">
        <v>127</v>
      </c>
      <c r="AC289" s="10" t="s">
        <v>3433</v>
      </c>
      <c r="AD289" s="49">
        <v>0</v>
      </c>
      <c r="AE289" s="49">
        <v>0</v>
      </c>
      <c r="AF289" s="49">
        <v>1</v>
      </c>
      <c r="AG289" s="49">
        <v>1</v>
      </c>
      <c r="AH289" s="10"/>
      <c r="AI289" s="10"/>
      <c r="AJ289" s="10"/>
      <c r="AK289" s="10" t="s">
        <v>6146</v>
      </c>
      <c r="AL289" s="10" t="s">
        <v>6146</v>
      </c>
      <c r="AM289" s="10" t="s">
        <v>5205</v>
      </c>
      <c r="AN289" s="10"/>
      <c r="AO289" s="49">
        <v>0</v>
      </c>
      <c r="AP289" s="49">
        <v>0</v>
      </c>
      <c r="AQ289" s="49">
        <v>0</v>
      </c>
      <c r="AR289" s="49">
        <v>0</v>
      </c>
      <c r="AS289" s="49">
        <v>0</v>
      </c>
      <c r="AT289" s="49">
        <v>0</v>
      </c>
      <c r="AU289" s="49">
        <v>0</v>
      </c>
      <c r="AV289" s="49">
        <v>0</v>
      </c>
      <c r="AW289" s="50">
        <v>0</v>
      </c>
      <c r="AX289" s="49">
        <v>0</v>
      </c>
      <c r="AY289" s="49">
        <v>0</v>
      </c>
      <c r="AZ289" s="49">
        <v>0</v>
      </c>
      <c r="BA289" s="49">
        <v>0</v>
      </c>
      <c r="BB289" s="49">
        <v>0</v>
      </c>
      <c r="BC289" s="49">
        <v>1500</v>
      </c>
      <c r="BD289" s="49">
        <v>1500</v>
      </c>
      <c r="BE289" s="49">
        <v>0</v>
      </c>
      <c r="BF289" s="49">
        <v>0</v>
      </c>
      <c r="BG289" s="49">
        <v>0</v>
      </c>
      <c r="BH289" s="49">
        <v>0</v>
      </c>
      <c r="BI289" s="49">
        <v>9200</v>
      </c>
      <c r="BJ289" s="50">
        <v>0</v>
      </c>
      <c r="BK289" s="49">
        <v>0</v>
      </c>
      <c r="BL289" s="49">
        <v>0</v>
      </c>
      <c r="BM289" s="49">
        <v>0</v>
      </c>
      <c r="BN289" s="49">
        <v>10700</v>
      </c>
      <c r="BO289" s="49">
        <v>0</v>
      </c>
      <c r="BP289" s="49">
        <v>1500</v>
      </c>
      <c r="BQ289" s="49">
        <v>1500</v>
      </c>
      <c r="BR289" s="49">
        <v>0</v>
      </c>
      <c r="BS289" s="49">
        <v>0</v>
      </c>
      <c r="BT289" s="49">
        <v>0</v>
      </c>
      <c r="BU289" s="50">
        <v>0</v>
      </c>
      <c r="BV289" s="49">
        <v>9200</v>
      </c>
      <c r="BW289" s="50">
        <v>0</v>
      </c>
      <c r="BX289" s="49">
        <v>0</v>
      </c>
      <c r="BY289" s="49">
        <v>0</v>
      </c>
      <c r="BZ289" s="49">
        <v>0</v>
      </c>
      <c r="CA289" s="49">
        <v>10700</v>
      </c>
      <c r="CB289" s="49">
        <v>0</v>
      </c>
      <c r="CC289" s="49">
        <v>0</v>
      </c>
      <c r="CD289" s="49">
        <v>0</v>
      </c>
      <c r="CE289" s="49">
        <v>0</v>
      </c>
      <c r="CF289" s="49">
        <v>0</v>
      </c>
      <c r="CG289" s="49">
        <v>0</v>
      </c>
      <c r="CH289" s="50">
        <v>0</v>
      </c>
      <c r="CI289" s="49">
        <v>0</v>
      </c>
      <c r="CJ289" s="50">
        <v>0</v>
      </c>
      <c r="CK289" s="49">
        <v>0</v>
      </c>
      <c r="CL289" s="49">
        <v>0</v>
      </c>
      <c r="CM289" s="49">
        <v>0</v>
      </c>
      <c r="CN289" s="49">
        <v>0</v>
      </c>
      <c r="CO289" s="10"/>
      <c r="CP289" s="51" t="s">
        <v>3525</v>
      </c>
    </row>
    <row r="290" spans="1:94" ht="70.349999999999994" customHeight="1" x14ac:dyDescent="0.25">
      <c r="A290" s="48" t="s">
        <v>3526</v>
      </c>
      <c r="B290" s="48" t="s">
        <v>3526</v>
      </c>
      <c r="C290" s="10" t="s">
        <v>374</v>
      </c>
      <c r="D290" s="10" t="s">
        <v>2914</v>
      </c>
      <c r="E290" s="10" t="s">
        <v>3467</v>
      </c>
      <c r="F290" s="10" t="s">
        <v>3468</v>
      </c>
      <c r="G290" s="10" t="s">
        <v>551</v>
      </c>
      <c r="H290" s="10" t="s">
        <v>552</v>
      </c>
      <c r="I290" s="10" t="s">
        <v>3469</v>
      </c>
      <c r="J290" s="10" t="s">
        <v>3470</v>
      </c>
      <c r="K290" s="10" t="s">
        <v>3430</v>
      </c>
      <c r="L290" s="10" t="s">
        <v>3431</v>
      </c>
      <c r="M290" s="10" t="s">
        <v>1454</v>
      </c>
      <c r="N290" s="10" t="s">
        <v>3471</v>
      </c>
      <c r="O290" s="10" t="s">
        <v>3433</v>
      </c>
      <c r="P290" s="10" t="s">
        <v>809</v>
      </c>
      <c r="Q290" s="10" t="s">
        <v>3472</v>
      </c>
      <c r="R290" s="10" t="s">
        <v>3473</v>
      </c>
      <c r="S290" s="10" t="s">
        <v>3527</v>
      </c>
      <c r="T290" s="10" t="s">
        <v>3528</v>
      </c>
      <c r="U290" s="10" t="s">
        <v>3529</v>
      </c>
      <c r="V290" s="10" t="s">
        <v>3530</v>
      </c>
      <c r="W290" s="10" t="s">
        <v>3531</v>
      </c>
      <c r="X290" s="10" t="s">
        <v>3532</v>
      </c>
      <c r="Y290" s="10" t="s">
        <v>125</v>
      </c>
      <c r="Z290" s="10" t="s">
        <v>126</v>
      </c>
      <c r="AA290" s="49">
        <v>300</v>
      </c>
      <c r="AB290" s="10" t="s">
        <v>127</v>
      </c>
      <c r="AC290" s="10" t="s">
        <v>3433</v>
      </c>
      <c r="AD290" s="49">
        <v>0</v>
      </c>
      <c r="AE290" s="49">
        <v>300</v>
      </c>
      <c r="AF290" s="49">
        <v>0</v>
      </c>
      <c r="AG290" s="49">
        <v>0</v>
      </c>
      <c r="AH290" s="10"/>
      <c r="AI290" s="10" t="s">
        <v>6147</v>
      </c>
      <c r="AJ290" s="10"/>
      <c r="AK290" s="10"/>
      <c r="AL290" s="10"/>
      <c r="AM290" s="10" t="s">
        <v>5205</v>
      </c>
      <c r="AN290" s="10"/>
      <c r="AO290" s="49">
        <v>0</v>
      </c>
      <c r="AP290" s="49">
        <v>0</v>
      </c>
      <c r="AQ290" s="49">
        <v>0</v>
      </c>
      <c r="AR290" s="49">
        <v>0</v>
      </c>
      <c r="AS290" s="49">
        <v>0</v>
      </c>
      <c r="AT290" s="49">
        <v>0</v>
      </c>
      <c r="AU290" s="49">
        <v>0</v>
      </c>
      <c r="AV290" s="49">
        <v>0</v>
      </c>
      <c r="AW290" s="50">
        <v>0</v>
      </c>
      <c r="AX290" s="49">
        <v>0</v>
      </c>
      <c r="AY290" s="49">
        <v>0</v>
      </c>
      <c r="AZ290" s="49">
        <v>0</v>
      </c>
      <c r="BA290" s="49">
        <v>0</v>
      </c>
      <c r="BB290" s="49">
        <v>0</v>
      </c>
      <c r="BC290" s="49">
        <v>1500</v>
      </c>
      <c r="BD290" s="49">
        <v>1500</v>
      </c>
      <c r="BE290" s="49">
        <v>0</v>
      </c>
      <c r="BF290" s="49">
        <v>0</v>
      </c>
      <c r="BG290" s="49">
        <v>0</v>
      </c>
      <c r="BH290" s="49">
        <v>0</v>
      </c>
      <c r="BI290" s="49">
        <v>6720</v>
      </c>
      <c r="BJ290" s="50">
        <v>0</v>
      </c>
      <c r="BK290" s="49">
        <v>0</v>
      </c>
      <c r="BL290" s="49">
        <v>0</v>
      </c>
      <c r="BM290" s="49">
        <v>0</v>
      </c>
      <c r="BN290" s="49">
        <v>8220</v>
      </c>
      <c r="BO290" s="49">
        <v>0</v>
      </c>
      <c r="BP290" s="49">
        <v>0</v>
      </c>
      <c r="BQ290" s="49">
        <v>0</v>
      </c>
      <c r="BR290" s="49">
        <v>0</v>
      </c>
      <c r="BS290" s="49">
        <v>0</v>
      </c>
      <c r="BT290" s="49">
        <v>0</v>
      </c>
      <c r="BU290" s="50">
        <v>0</v>
      </c>
      <c r="BV290" s="49">
        <v>0</v>
      </c>
      <c r="BW290" s="50">
        <v>0</v>
      </c>
      <c r="BX290" s="49">
        <v>0</v>
      </c>
      <c r="BY290" s="49">
        <v>0</v>
      </c>
      <c r="BZ290" s="49">
        <v>0</v>
      </c>
      <c r="CA290" s="49">
        <v>0</v>
      </c>
      <c r="CB290" s="49">
        <v>0</v>
      </c>
      <c r="CC290" s="49">
        <v>0</v>
      </c>
      <c r="CD290" s="49">
        <v>0</v>
      </c>
      <c r="CE290" s="49">
        <v>0</v>
      </c>
      <c r="CF290" s="49">
        <v>0</v>
      </c>
      <c r="CG290" s="49">
        <v>0</v>
      </c>
      <c r="CH290" s="50">
        <v>0</v>
      </c>
      <c r="CI290" s="49">
        <v>0</v>
      </c>
      <c r="CJ290" s="50">
        <v>0</v>
      </c>
      <c r="CK290" s="49">
        <v>0</v>
      </c>
      <c r="CL290" s="49">
        <v>0</v>
      </c>
      <c r="CM290" s="49">
        <v>0</v>
      </c>
      <c r="CN290" s="49">
        <v>0</v>
      </c>
      <c r="CO290" s="10"/>
      <c r="CP290" s="51" t="s">
        <v>3536</v>
      </c>
    </row>
    <row r="291" spans="1:94" ht="70.349999999999994" customHeight="1" x14ac:dyDescent="0.25">
      <c r="A291" s="48" t="s">
        <v>3537</v>
      </c>
      <c r="B291" s="48" t="s">
        <v>3537</v>
      </c>
      <c r="C291" s="10" t="s">
        <v>444</v>
      </c>
      <c r="D291" s="10" t="s">
        <v>2914</v>
      </c>
      <c r="E291" s="10" t="s">
        <v>3467</v>
      </c>
      <c r="F291" s="10" t="s">
        <v>3468</v>
      </c>
      <c r="G291" s="10" t="s">
        <v>551</v>
      </c>
      <c r="H291" s="10" t="s">
        <v>552</v>
      </c>
      <c r="I291" s="10" t="s">
        <v>3469</v>
      </c>
      <c r="J291" s="10" t="s">
        <v>3470</v>
      </c>
      <c r="K291" s="10" t="s">
        <v>3430</v>
      </c>
      <c r="L291" s="10" t="s">
        <v>3431</v>
      </c>
      <c r="M291" s="10" t="s">
        <v>1454</v>
      </c>
      <c r="N291" s="10" t="s">
        <v>3471</v>
      </c>
      <c r="O291" s="10" t="s">
        <v>3433</v>
      </c>
      <c r="P291" s="10" t="s">
        <v>809</v>
      </c>
      <c r="Q291" s="10" t="s">
        <v>3472</v>
      </c>
      <c r="R291" s="10" t="s">
        <v>3473</v>
      </c>
      <c r="S291" s="10" t="s">
        <v>3538</v>
      </c>
      <c r="T291" s="10" t="s">
        <v>3539</v>
      </c>
      <c r="U291" s="10" t="s">
        <v>3529</v>
      </c>
      <c r="V291" s="10" t="s">
        <v>3540</v>
      </c>
      <c r="W291" s="10" t="s">
        <v>3541</v>
      </c>
      <c r="X291" s="10" t="s">
        <v>3532</v>
      </c>
      <c r="Y291" s="10" t="s">
        <v>125</v>
      </c>
      <c r="Z291" s="10" t="s">
        <v>126</v>
      </c>
      <c r="AA291" s="49">
        <v>300</v>
      </c>
      <c r="AB291" s="10" t="s">
        <v>127</v>
      </c>
      <c r="AC291" s="10" t="s">
        <v>3433</v>
      </c>
      <c r="AD291" s="49">
        <v>0</v>
      </c>
      <c r="AE291" s="49">
        <v>300</v>
      </c>
      <c r="AF291" s="49">
        <v>0</v>
      </c>
      <c r="AG291" s="49">
        <v>0</v>
      </c>
      <c r="AH291" s="10"/>
      <c r="AI291" s="10" t="s">
        <v>6148</v>
      </c>
      <c r="AJ291" s="10"/>
      <c r="AK291" s="10"/>
      <c r="AL291" s="10"/>
      <c r="AM291" s="10" t="s">
        <v>5205</v>
      </c>
      <c r="AN291" s="10"/>
      <c r="AO291" s="49">
        <v>0</v>
      </c>
      <c r="AP291" s="49">
        <v>0</v>
      </c>
      <c r="AQ291" s="49">
        <v>0</v>
      </c>
      <c r="AR291" s="49">
        <v>0</v>
      </c>
      <c r="AS291" s="49">
        <v>0</v>
      </c>
      <c r="AT291" s="49">
        <v>0</v>
      </c>
      <c r="AU291" s="49">
        <v>0</v>
      </c>
      <c r="AV291" s="49">
        <v>0</v>
      </c>
      <c r="AW291" s="50">
        <v>0</v>
      </c>
      <c r="AX291" s="49">
        <v>0</v>
      </c>
      <c r="AY291" s="49">
        <v>0</v>
      </c>
      <c r="AZ291" s="49">
        <v>0</v>
      </c>
      <c r="BA291" s="49">
        <v>0</v>
      </c>
      <c r="BB291" s="49">
        <v>0</v>
      </c>
      <c r="BC291" s="49">
        <v>0</v>
      </c>
      <c r="BD291" s="49">
        <v>0</v>
      </c>
      <c r="BE291" s="49">
        <v>0</v>
      </c>
      <c r="BF291" s="49">
        <v>0</v>
      </c>
      <c r="BG291" s="49">
        <v>0</v>
      </c>
      <c r="BH291" s="49">
        <v>0</v>
      </c>
      <c r="BI291" s="49">
        <v>0</v>
      </c>
      <c r="BJ291" s="50">
        <v>0</v>
      </c>
      <c r="BK291" s="49">
        <v>0</v>
      </c>
      <c r="BL291" s="49">
        <v>0</v>
      </c>
      <c r="BM291" s="49">
        <v>0</v>
      </c>
      <c r="BN291" s="49">
        <v>0</v>
      </c>
      <c r="BO291" s="49">
        <v>0</v>
      </c>
      <c r="BP291" s="49">
        <v>270</v>
      </c>
      <c r="BQ291" s="49">
        <v>270</v>
      </c>
      <c r="BR291" s="49">
        <v>0</v>
      </c>
      <c r="BS291" s="49">
        <v>0</v>
      </c>
      <c r="BT291" s="49">
        <v>0</v>
      </c>
      <c r="BU291" s="50">
        <v>0</v>
      </c>
      <c r="BV291" s="49">
        <v>1080</v>
      </c>
      <c r="BW291" s="50">
        <v>0</v>
      </c>
      <c r="BX291" s="49">
        <v>0</v>
      </c>
      <c r="BY291" s="49">
        <v>0</v>
      </c>
      <c r="BZ291" s="49">
        <v>0</v>
      </c>
      <c r="CA291" s="49">
        <v>1350</v>
      </c>
      <c r="CB291" s="49">
        <v>0</v>
      </c>
      <c r="CC291" s="49">
        <v>0</v>
      </c>
      <c r="CD291" s="49">
        <v>0</v>
      </c>
      <c r="CE291" s="49">
        <v>0</v>
      </c>
      <c r="CF291" s="49">
        <v>0</v>
      </c>
      <c r="CG291" s="49">
        <v>0</v>
      </c>
      <c r="CH291" s="50">
        <v>0</v>
      </c>
      <c r="CI291" s="49">
        <v>0</v>
      </c>
      <c r="CJ291" s="50">
        <v>0</v>
      </c>
      <c r="CK291" s="49">
        <v>0</v>
      </c>
      <c r="CL291" s="49">
        <v>0</v>
      </c>
      <c r="CM291" s="49">
        <v>0</v>
      </c>
      <c r="CN291" s="49">
        <v>0</v>
      </c>
      <c r="CO291" s="10"/>
      <c r="CP291" s="51" t="s">
        <v>3544</v>
      </c>
    </row>
    <row r="292" spans="1:94" ht="70.349999999999994" customHeight="1" x14ac:dyDescent="0.25">
      <c r="A292" s="48" t="s">
        <v>3545</v>
      </c>
      <c r="B292" s="48" t="s">
        <v>3545</v>
      </c>
      <c r="C292" s="10" t="s">
        <v>463</v>
      </c>
      <c r="D292" s="10" t="s">
        <v>2914</v>
      </c>
      <c r="E292" s="10" t="s">
        <v>3467</v>
      </c>
      <c r="F292" s="10" t="s">
        <v>3468</v>
      </c>
      <c r="G292" s="10" t="s">
        <v>551</v>
      </c>
      <c r="H292" s="10" t="s">
        <v>552</v>
      </c>
      <c r="I292" s="10" t="s">
        <v>3469</v>
      </c>
      <c r="J292" s="10" t="s">
        <v>3470</v>
      </c>
      <c r="K292" s="10" t="s">
        <v>3430</v>
      </c>
      <c r="L292" s="10" t="s">
        <v>3431</v>
      </c>
      <c r="M292" s="10" t="s">
        <v>1454</v>
      </c>
      <c r="N292" s="10" t="s">
        <v>3471</v>
      </c>
      <c r="O292" s="10" t="s">
        <v>3433</v>
      </c>
      <c r="P292" s="10" t="s">
        <v>809</v>
      </c>
      <c r="Q292" s="10" t="s">
        <v>3472</v>
      </c>
      <c r="R292" s="10" t="s">
        <v>3473</v>
      </c>
      <c r="S292" s="10" t="s">
        <v>3546</v>
      </c>
      <c r="T292" s="10" t="s">
        <v>3547</v>
      </c>
      <c r="U292" s="10" t="s">
        <v>3548</v>
      </c>
      <c r="V292" s="10" t="s">
        <v>3549</v>
      </c>
      <c r="W292" s="10" t="s">
        <v>3550</v>
      </c>
      <c r="X292" s="10" t="s">
        <v>3532</v>
      </c>
      <c r="Y292" s="10" t="s">
        <v>125</v>
      </c>
      <c r="Z292" s="10" t="s">
        <v>126</v>
      </c>
      <c r="AA292" s="49">
        <v>300</v>
      </c>
      <c r="AB292" s="10" t="s">
        <v>127</v>
      </c>
      <c r="AC292" s="10" t="s">
        <v>3433</v>
      </c>
      <c r="AD292" s="49">
        <v>0</v>
      </c>
      <c r="AE292" s="49">
        <v>300</v>
      </c>
      <c r="AF292" s="49">
        <v>0</v>
      </c>
      <c r="AG292" s="49">
        <v>0</v>
      </c>
      <c r="AH292" s="10"/>
      <c r="AI292" s="10" t="s">
        <v>6149</v>
      </c>
      <c r="AJ292" s="10" t="s">
        <v>6150</v>
      </c>
      <c r="AK292" s="10"/>
      <c r="AL292" s="10"/>
      <c r="AM292" s="10" t="s">
        <v>5205</v>
      </c>
      <c r="AN292" s="10" t="s">
        <v>6151</v>
      </c>
      <c r="AO292" s="49">
        <v>0</v>
      </c>
      <c r="AP292" s="49">
        <v>0</v>
      </c>
      <c r="AQ292" s="49">
        <v>0</v>
      </c>
      <c r="AR292" s="49">
        <v>0</v>
      </c>
      <c r="AS292" s="49">
        <v>0</v>
      </c>
      <c r="AT292" s="49">
        <v>0</v>
      </c>
      <c r="AU292" s="49">
        <v>0</v>
      </c>
      <c r="AV292" s="49">
        <v>0</v>
      </c>
      <c r="AW292" s="50">
        <v>0</v>
      </c>
      <c r="AX292" s="49">
        <v>0</v>
      </c>
      <c r="AY292" s="49">
        <v>0</v>
      </c>
      <c r="AZ292" s="49">
        <v>0</v>
      </c>
      <c r="BA292" s="49">
        <v>0</v>
      </c>
      <c r="BB292" s="49">
        <v>0</v>
      </c>
      <c r="BC292" s="49">
        <v>0</v>
      </c>
      <c r="BD292" s="49">
        <v>0</v>
      </c>
      <c r="BE292" s="49">
        <v>0</v>
      </c>
      <c r="BF292" s="49">
        <v>0</v>
      </c>
      <c r="BG292" s="49">
        <v>0</v>
      </c>
      <c r="BH292" s="49">
        <v>0</v>
      </c>
      <c r="BI292" s="49">
        <v>0</v>
      </c>
      <c r="BJ292" s="50">
        <v>0</v>
      </c>
      <c r="BK292" s="49">
        <v>0</v>
      </c>
      <c r="BL292" s="49">
        <v>0</v>
      </c>
      <c r="BM292" s="49">
        <v>0</v>
      </c>
      <c r="BN292" s="49">
        <v>0</v>
      </c>
      <c r="BO292" s="49">
        <v>0</v>
      </c>
      <c r="BP292" s="49">
        <v>0</v>
      </c>
      <c r="BQ292" s="49">
        <v>0</v>
      </c>
      <c r="BR292" s="49">
        <v>0</v>
      </c>
      <c r="BS292" s="49">
        <v>0</v>
      </c>
      <c r="BT292" s="49">
        <v>0</v>
      </c>
      <c r="BU292" s="50">
        <v>0</v>
      </c>
      <c r="BV292" s="49">
        <v>0</v>
      </c>
      <c r="BW292" s="50">
        <v>0</v>
      </c>
      <c r="BX292" s="49">
        <v>0</v>
      </c>
      <c r="BY292" s="49">
        <v>0</v>
      </c>
      <c r="BZ292" s="49">
        <v>0</v>
      </c>
      <c r="CA292" s="49">
        <v>0</v>
      </c>
      <c r="CB292" s="49">
        <v>0</v>
      </c>
      <c r="CC292" s="49">
        <v>1000</v>
      </c>
      <c r="CD292" s="49">
        <v>1000</v>
      </c>
      <c r="CE292" s="49">
        <v>0</v>
      </c>
      <c r="CF292" s="49">
        <v>0</v>
      </c>
      <c r="CG292" s="49">
        <v>0</v>
      </c>
      <c r="CH292" s="50">
        <v>0</v>
      </c>
      <c r="CI292" s="49">
        <v>6720</v>
      </c>
      <c r="CJ292" s="50">
        <v>0</v>
      </c>
      <c r="CK292" s="49">
        <v>0</v>
      </c>
      <c r="CL292" s="49">
        <v>0</v>
      </c>
      <c r="CM292" s="49">
        <v>0</v>
      </c>
      <c r="CN292" s="49">
        <v>7720</v>
      </c>
      <c r="CO292" s="10"/>
      <c r="CP292" s="51" t="s">
        <v>3554</v>
      </c>
    </row>
    <row r="293" spans="1:94" ht="70.349999999999994" customHeight="1" x14ac:dyDescent="0.25">
      <c r="A293" s="48" t="s">
        <v>3555</v>
      </c>
      <c r="B293" s="48" t="s">
        <v>3555</v>
      </c>
      <c r="C293" s="10" t="s">
        <v>478</v>
      </c>
      <c r="D293" s="10" t="s">
        <v>2914</v>
      </c>
      <c r="E293" s="10" t="s">
        <v>3467</v>
      </c>
      <c r="F293" s="10" t="s">
        <v>3468</v>
      </c>
      <c r="G293" s="10" t="s">
        <v>551</v>
      </c>
      <c r="H293" s="10" t="s">
        <v>552</v>
      </c>
      <c r="I293" s="10" t="s">
        <v>3469</v>
      </c>
      <c r="J293" s="10" t="s">
        <v>3470</v>
      </c>
      <c r="K293" s="10" t="s">
        <v>3430</v>
      </c>
      <c r="L293" s="10" t="s">
        <v>3431</v>
      </c>
      <c r="M293" s="10" t="s">
        <v>1454</v>
      </c>
      <c r="N293" s="10" t="s">
        <v>3471</v>
      </c>
      <c r="O293" s="10" t="s">
        <v>3433</v>
      </c>
      <c r="P293" s="10" t="s">
        <v>809</v>
      </c>
      <c r="Q293" s="10" t="s">
        <v>3472</v>
      </c>
      <c r="R293" s="10" t="s">
        <v>3473</v>
      </c>
      <c r="S293" s="10" t="s">
        <v>3556</v>
      </c>
      <c r="T293" s="10" t="s">
        <v>3557</v>
      </c>
      <c r="U293" s="10" t="s">
        <v>3548</v>
      </c>
      <c r="V293" s="10" t="s">
        <v>3558</v>
      </c>
      <c r="W293" s="10" t="s">
        <v>3559</v>
      </c>
      <c r="X293" s="10" t="s">
        <v>3532</v>
      </c>
      <c r="Y293" s="10" t="s">
        <v>125</v>
      </c>
      <c r="Z293" s="10" t="s">
        <v>126</v>
      </c>
      <c r="AA293" s="49">
        <v>300</v>
      </c>
      <c r="AB293" s="10" t="s">
        <v>127</v>
      </c>
      <c r="AC293" s="10" t="s">
        <v>3433</v>
      </c>
      <c r="AD293" s="49">
        <v>0</v>
      </c>
      <c r="AE293" s="49">
        <v>150</v>
      </c>
      <c r="AF293" s="49">
        <v>150</v>
      </c>
      <c r="AG293" s="49">
        <v>0</v>
      </c>
      <c r="AH293" s="10"/>
      <c r="AI293" s="10" t="s">
        <v>6152</v>
      </c>
      <c r="AJ293" s="10" t="s">
        <v>6153</v>
      </c>
      <c r="AK293" s="10"/>
      <c r="AL293" s="10"/>
      <c r="AM293" s="10" t="s">
        <v>5205</v>
      </c>
      <c r="AN293" s="10"/>
      <c r="AO293" s="49">
        <v>0</v>
      </c>
      <c r="AP293" s="49">
        <v>0</v>
      </c>
      <c r="AQ293" s="49">
        <v>0</v>
      </c>
      <c r="AR293" s="49">
        <v>0</v>
      </c>
      <c r="AS293" s="49">
        <v>0</v>
      </c>
      <c r="AT293" s="49">
        <v>0</v>
      </c>
      <c r="AU293" s="49">
        <v>0</v>
      </c>
      <c r="AV293" s="49">
        <v>0</v>
      </c>
      <c r="AW293" s="50">
        <v>0</v>
      </c>
      <c r="AX293" s="49">
        <v>0</v>
      </c>
      <c r="AY293" s="49">
        <v>0</v>
      </c>
      <c r="AZ293" s="49">
        <v>0</v>
      </c>
      <c r="BA293" s="49">
        <v>0</v>
      </c>
      <c r="BB293" s="49">
        <v>0</v>
      </c>
      <c r="BC293" s="49">
        <v>300</v>
      </c>
      <c r="BD293" s="49">
        <v>300</v>
      </c>
      <c r="BE293" s="49">
        <v>0</v>
      </c>
      <c r="BF293" s="49">
        <v>0</v>
      </c>
      <c r="BG293" s="49">
        <v>0</v>
      </c>
      <c r="BH293" s="49">
        <v>0</v>
      </c>
      <c r="BI293" s="49">
        <v>1200</v>
      </c>
      <c r="BJ293" s="50">
        <v>0</v>
      </c>
      <c r="BK293" s="49">
        <v>0</v>
      </c>
      <c r="BL293" s="49">
        <v>0</v>
      </c>
      <c r="BM293" s="49">
        <v>0</v>
      </c>
      <c r="BN293" s="49">
        <v>1500</v>
      </c>
      <c r="BO293" s="49">
        <v>0</v>
      </c>
      <c r="BP293" s="49">
        <v>0</v>
      </c>
      <c r="BQ293" s="49">
        <v>0</v>
      </c>
      <c r="BR293" s="49">
        <v>0</v>
      </c>
      <c r="BS293" s="49">
        <v>0</v>
      </c>
      <c r="BT293" s="49">
        <v>0</v>
      </c>
      <c r="BU293" s="50">
        <v>0</v>
      </c>
      <c r="BV293" s="49">
        <v>0</v>
      </c>
      <c r="BW293" s="50">
        <v>0</v>
      </c>
      <c r="BX293" s="49">
        <v>0</v>
      </c>
      <c r="BY293" s="49">
        <v>0</v>
      </c>
      <c r="BZ293" s="49">
        <v>0</v>
      </c>
      <c r="CA293" s="49">
        <v>0</v>
      </c>
      <c r="CB293" s="49">
        <v>0</v>
      </c>
      <c r="CC293" s="49">
        <v>0</v>
      </c>
      <c r="CD293" s="49">
        <v>0</v>
      </c>
      <c r="CE293" s="49">
        <v>0</v>
      </c>
      <c r="CF293" s="49">
        <v>0</v>
      </c>
      <c r="CG293" s="49">
        <v>0</v>
      </c>
      <c r="CH293" s="50">
        <v>0</v>
      </c>
      <c r="CI293" s="49">
        <v>0</v>
      </c>
      <c r="CJ293" s="50">
        <v>0</v>
      </c>
      <c r="CK293" s="49">
        <v>0</v>
      </c>
      <c r="CL293" s="49">
        <v>0</v>
      </c>
      <c r="CM293" s="49">
        <v>0</v>
      </c>
      <c r="CN293" s="49">
        <v>0</v>
      </c>
      <c r="CO293" s="10"/>
      <c r="CP293" s="51" t="s">
        <v>3562</v>
      </c>
    </row>
    <row r="294" spans="1:94" ht="70.349999999999994" customHeight="1" x14ac:dyDescent="0.25">
      <c r="A294" s="48" t="s">
        <v>3563</v>
      </c>
      <c r="B294" s="48" t="s">
        <v>3563</v>
      </c>
      <c r="C294" s="10" t="s">
        <v>113</v>
      </c>
      <c r="D294" s="10" t="s">
        <v>2914</v>
      </c>
      <c r="E294" s="10" t="s">
        <v>3564</v>
      </c>
      <c r="F294" s="10" t="s">
        <v>954</v>
      </c>
      <c r="G294" s="10"/>
      <c r="H294" s="10" t="s">
        <v>1610</v>
      </c>
      <c r="I294" s="10" t="s">
        <v>3565</v>
      </c>
      <c r="J294" s="10" t="s">
        <v>1013</v>
      </c>
      <c r="K294" s="10" t="s">
        <v>3430</v>
      </c>
      <c r="L294" s="10" t="s">
        <v>3431</v>
      </c>
      <c r="M294" s="10" t="s">
        <v>141</v>
      </c>
      <c r="N294" s="10" t="s">
        <v>3566</v>
      </c>
      <c r="O294" s="10" t="s">
        <v>3433</v>
      </c>
      <c r="P294" s="10" t="s">
        <v>809</v>
      </c>
      <c r="Q294" s="10" t="s">
        <v>3567</v>
      </c>
      <c r="R294" s="10" t="s">
        <v>3568</v>
      </c>
      <c r="S294" s="10" t="s">
        <v>3569</v>
      </c>
      <c r="T294" s="10" t="s">
        <v>3570</v>
      </c>
      <c r="U294" s="10" t="s">
        <v>3571</v>
      </c>
      <c r="V294" s="10" t="s">
        <v>3572</v>
      </c>
      <c r="W294" s="10" t="s">
        <v>3573</v>
      </c>
      <c r="X294" s="10" t="s">
        <v>149</v>
      </c>
      <c r="Y294" s="10" t="s">
        <v>125</v>
      </c>
      <c r="Z294" s="10" t="s">
        <v>126</v>
      </c>
      <c r="AA294" s="49">
        <v>100</v>
      </c>
      <c r="AB294" s="10" t="s">
        <v>127</v>
      </c>
      <c r="AC294" s="10" t="s">
        <v>3433</v>
      </c>
      <c r="AD294" s="49">
        <v>0</v>
      </c>
      <c r="AE294" s="49">
        <v>0</v>
      </c>
      <c r="AF294" s="49">
        <v>0</v>
      </c>
      <c r="AG294" s="49">
        <v>100</v>
      </c>
      <c r="AH294" s="10"/>
      <c r="AI294" s="10" t="s">
        <v>6154</v>
      </c>
      <c r="AJ294" s="10"/>
      <c r="AK294" s="10"/>
      <c r="AL294" s="10"/>
      <c r="AM294" s="10" t="s">
        <v>5205</v>
      </c>
      <c r="AN294" s="10"/>
      <c r="AO294" s="49">
        <v>0</v>
      </c>
      <c r="AP294" s="49">
        <v>0</v>
      </c>
      <c r="AQ294" s="49">
        <v>0</v>
      </c>
      <c r="AR294" s="49">
        <v>0</v>
      </c>
      <c r="AS294" s="49">
        <v>0</v>
      </c>
      <c r="AT294" s="49">
        <v>0</v>
      </c>
      <c r="AU294" s="49">
        <v>0</v>
      </c>
      <c r="AV294" s="49">
        <v>0</v>
      </c>
      <c r="AW294" s="50">
        <v>0</v>
      </c>
      <c r="AX294" s="49">
        <v>0</v>
      </c>
      <c r="AY294" s="49">
        <v>0</v>
      </c>
      <c r="AZ294" s="49">
        <v>0</v>
      </c>
      <c r="BA294" s="49">
        <v>0</v>
      </c>
      <c r="BB294" s="49">
        <v>79</v>
      </c>
      <c r="BC294" s="49">
        <v>0</v>
      </c>
      <c r="BD294" s="49">
        <v>79</v>
      </c>
      <c r="BE294" s="49">
        <v>0</v>
      </c>
      <c r="BF294" s="49">
        <v>0</v>
      </c>
      <c r="BG294" s="49">
        <v>0</v>
      </c>
      <c r="BH294" s="49">
        <v>0</v>
      </c>
      <c r="BI294" s="49">
        <v>0</v>
      </c>
      <c r="BJ294" s="50">
        <v>0</v>
      </c>
      <c r="BK294" s="49">
        <v>0</v>
      </c>
      <c r="BL294" s="49">
        <v>0</v>
      </c>
      <c r="BM294" s="49">
        <v>0</v>
      </c>
      <c r="BN294" s="49">
        <v>79</v>
      </c>
      <c r="BO294" s="49">
        <v>79</v>
      </c>
      <c r="BP294" s="49">
        <v>0</v>
      </c>
      <c r="BQ294" s="49">
        <v>79</v>
      </c>
      <c r="BR294" s="49">
        <v>0</v>
      </c>
      <c r="BS294" s="49">
        <v>0</v>
      </c>
      <c r="BT294" s="49">
        <v>0</v>
      </c>
      <c r="BU294" s="50">
        <v>0</v>
      </c>
      <c r="BV294" s="49">
        <v>0</v>
      </c>
      <c r="BW294" s="50">
        <v>0</v>
      </c>
      <c r="BX294" s="49">
        <v>0</v>
      </c>
      <c r="BY294" s="49">
        <v>0</v>
      </c>
      <c r="BZ294" s="49">
        <v>0</v>
      </c>
      <c r="CA294" s="49">
        <v>79</v>
      </c>
      <c r="CB294" s="49">
        <v>0</v>
      </c>
      <c r="CC294" s="49">
        <v>0</v>
      </c>
      <c r="CD294" s="49">
        <v>0</v>
      </c>
      <c r="CE294" s="49">
        <v>0</v>
      </c>
      <c r="CF294" s="49">
        <v>0</v>
      </c>
      <c r="CG294" s="49">
        <v>0</v>
      </c>
      <c r="CH294" s="50">
        <v>0</v>
      </c>
      <c r="CI294" s="49">
        <v>0</v>
      </c>
      <c r="CJ294" s="50">
        <v>0</v>
      </c>
      <c r="CK294" s="49">
        <v>0</v>
      </c>
      <c r="CL294" s="49">
        <v>0</v>
      </c>
      <c r="CM294" s="49">
        <v>0</v>
      </c>
      <c r="CN294" s="49">
        <v>0</v>
      </c>
      <c r="CO294" s="10" t="s">
        <v>3576</v>
      </c>
      <c r="CP294" s="51" t="s">
        <v>6155</v>
      </c>
    </row>
    <row r="295" spans="1:94" ht="70.349999999999994" customHeight="1" x14ac:dyDescent="0.25">
      <c r="A295" s="48" t="s">
        <v>3578</v>
      </c>
      <c r="B295" s="48" t="s">
        <v>3578</v>
      </c>
      <c r="C295" s="10" t="s">
        <v>103</v>
      </c>
      <c r="D295" s="10" t="s">
        <v>2914</v>
      </c>
      <c r="E295" s="10" t="s">
        <v>3564</v>
      </c>
      <c r="F295" s="10" t="s">
        <v>954</v>
      </c>
      <c r="G295" s="10"/>
      <c r="H295" s="10" t="s">
        <v>1610</v>
      </c>
      <c r="I295" s="10" t="s">
        <v>3565</v>
      </c>
      <c r="J295" s="10" t="s">
        <v>1013</v>
      </c>
      <c r="K295" s="10" t="s">
        <v>3430</v>
      </c>
      <c r="L295" s="10" t="s">
        <v>3431</v>
      </c>
      <c r="M295" s="10" t="s">
        <v>141</v>
      </c>
      <c r="N295" s="10" t="s">
        <v>3566</v>
      </c>
      <c r="O295" s="10" t="s">
        <v>3433</v>
      </c>
      <c r="P295" s="10" t="s">
        <v>809</v>
      </c>
      <c r="Q295" s="10" t="s">
        <v>3567</v>
      </c>
      <c r="R295" s="10" t="s">
        <v>3568</v>
      </c>
      <c r="S295" s="10" t="s">
        <v>3436</v>
      </c>
      <c r="T295" s="10" t="s">
        <v>3579</v>
      </c>
      <c r="U295" s="10" t="s">
        <v>3438</v>
      </c>
      <c r="V295" s="10" t="s">
        <v>3580</v>
      </c>
      <c r="W295" s="10" t="s">
        <v>3581</v>
      </c>
      <c r="X295" s="10" t="s">
        <v>3477</v>
      </c>
      <c r="Y295" s="10" t="s">
        <v>125</v>
      </c>
      <c r="Z295" s="10" t="s">
        <v>126</v>
      </c>
      <c r="AA295" s="49">
        <v>2</v>
      </c>
      <c r="AB295" s="10" t="s">
        <v>127</v>
      </c>
      <c r="AC295" s="10" t="s">
        <v>3433</v>
      </c>
      <c r="AD295" s="49">
        <v>0</v>
      </c>
      <c r="AE295" s="49">
        <v>0</v>
      </c>
      <c r="AF295" s="49">
        <v>1</v>
      </c>
      <c r="AG295" s="49">
        <v>1</v>
      </c>
      <c r="AH295" s="10"/>
      <c r="AI295" s="10" t="s">
        <v>6156</v>
      </c>
      <c r="AJ295" s="10"/>
      <c r="AK295" s="10"/>
      <c r="AL295" s="10" t="s">
        <v>6157</v>
      </c>
      <c r="AM295" s="10" t="s">
        <v>5205</v>
      </c>
      <c r="AN295" s="10"/>
      <c r="AO295" s="49">
        <v>0</v>
      </c>
      <c r="AP295" s="49">
        <v>100</v>
      </c>
      <c r="AQ295" s="49">
        <v>100</v>
      </c>
      <c r="AR295" s="49">
        <v>0</v>
      </c>
      <c r="AS295" s="49">
        <v>0</v>
      </c>
      <c r="AT295" s="49">
        <v>0</v>
      </c>
      <c r="AU295" s="49">
        <v>0</v>
      </c>
      <c r="AV295" s="49">
        <v>0</v>
      </c>
      <c r="AW295" s="50">
        <v>0</v>
      </c>
      <c r="AX295" s="49">
        <v>0</v>
      </c>
      <c r="AY295" s="49">
        <v>0</v>
      </c>
      <c r="AZ295" s="49">
        <v>0</v>
      </c>
      <c r="BA295" s="49">
        <v>100</v>
      </c>
      <c r="BB295" s="49">
        <v>0</v>
      </c>
      <c r="BC295" s="49">
        <v>0</v>
      </c>
      <c r="BD295" s="49">
        <v>0</v>
      </c>
      <c r="BE295" s="49">
        <v>0</v>
      </c>
      <c r="BF295" s="49">
        <v>0</v>
      </c>
      <c r="BG295" s="49">
        <v>0</v>
      </c>
      <c r="BH295" s="49">
        <v>0</v>
      </c>
      <c r="BI295" s="49">
        <v>0</v>
      </c>
      <c r="BJ295" s="50">
        <v>0</v>
      </c>
      <c r="BK295" s="49">
        <v>0</v>
      </c>
      <c r="BL295" s="49">
        <v>0</v>
      </c>
      <c r="BM295" s="49">
        <v>0</v>
      </c>
      <c r="BN295" s="49">
        <v>0</v>
      </c>
      <c r="BO295" s="49">
        <v>0</v>
      </c>
      <c r="BP295" s="49">
        <v>0</v>
      </c>
      <c r="BQ295" s="49">
        <v>0</v>
      </c>
      <c r="BR295" s="49">
        <v>0</v>
      </c>
      <c r="BS295" s="49">
        <v>0</v>
      </c>
      <c r="BT295" s="49">
        <v>0</v>
      </c>
      <c r="BU295" s="50">
        <v>0</v>
      </c>
      <c r="BV295" s="49">
        <v>0</v>
      </c>
      <c r="BW295" s="50">
        <v>0</v>
      </c>
      <c r="BX295" s="49">
        <v>0</v>
      </c>
      <c r="BY295" s="49">
        <v>0</v>
      </c>
      <c r="BZ295" s="49">
        <v>0</v>
      </c>
      <c r="CA295" s="49">
        <v>0</v>
      </c>
      <c r="CB295" s="49">
        <v>100</v>
      </c>
      <c r="CC295" s="49">
        <v>0</v>
      </c>
      <c r="CD295" s="49">
        <v>100</v>
      </c>
      <c r="CE295" s="49">
        <v>0</v>
      </c>
      <c r="CF295" s="49">
        <v>0</v>
      </c>
      <c r="CG295" s="49">
        <v>0</v>
      </c>
      <c r="CH295" s="50">
        <v>0</v>
      </c>
      <c r="CI295" s="49">
        <v>0</v>
      </c>
      <c r="CJ295" s="50">
        <v>0</v>
      </c>
      <c r="CK295" s="49">
        <v>0</v>
      </c>
      <c r="CL295" s="49">
        <v>0</v>
      </c>
      <c r="CM295" s="49">
        <v>0</v>
      </c>
      <c r="CN295" s="49">
        <v>100</v>
      </c>
      <c r="CO295" s="10"/>
      <c r="CP295" s="51" t="s">
        <v>3585</v>
      </c>
    </row>
    <row r="296" spans="1:94" ht="70.349999999999994" customHeight="1" x14ac:dyDescent="0.25">
      <c r="A296" s="48" t="s">
        <v>3586</v>
      </c>
      <c r="B296" s="48" t="s">
        <v>3586</v>
      </c>
      <c r="C296" s="10" t="s">
        <v>113</v>
      </c>
      <c r="D296" s="10" t="s">
        <v>2914</v>
      </c>
      <c r="E296" s="10" t="s">
        <v>3587</v>
      </c>
      <c r="F296" s="10" t="s">
        <v>3588</v>
      </c>
      <c r="G296" s="10" t="s">
        <v>107</v>
      </c>
      <c r="H296" s="10" t="s">
        <v>552</v>
      </c>
      <c r="I296" s="10" t="s">
        <v>3589</v>
      </c>
      <c r="J296" s="10" t="s">
        <v>3590</v>
      </c>
      <c r="K296" s="10" t="s">
        <v>3591</v>
      </c>
      <c r="L296" s="10" t="s">
        <v>3592</v>
      </c>
      <c r="M296" s="10" t="s">
        <v>3593</v>
      </c>
      <c r="N296" s="10" t="s">
        <v>3594</v>
      </c>
      <c r="O296" s="10" t="s">
        <v>3592</v>
      </c>
      <c r="P296" s="10" t="s">
        <v>846</v>
      </c>
      <c r="Q296" s="10" t="s">
        <v>3595</v>
      </c>
      <c r="R296" s="10" t="s">
        <v>3596</v>
      </c>
      <c r="S296" s="10" t="s">
        <v>3597</v>
      </c>
      <c r="T296" s="10" t="s">
        <v>3598</v>
      </c>
      <c r="U296" s="10" t="s">
        <v>3597</v>
      </c>
      <c r="V296" s="10" t="s">
        <v>3599</v>
      </c>
      <c r="W296" s="10" t="s">
        <v>3600</v>
      </c>
      <c r="X296" s="10" t="s">
        <v>3601</v>
      </c>
      <c r="Y296" s="10" t="s">
        <v>125</v>
      </c>
      <c r="Z296" s="10" t="s">
        <v>3602</v>
      </c>
      <c r="AA296" s="49">
        <v>20</v>
      </c>
      <c r="AB296" s="10" t="s">
        <v>127</v>
      </c>
      <c r="AC296" s="10" t="s">
        <v>3603</v>
      </c>
      <c r="AD296" s="49">
        <v>0</v>
      </c>
      <c r="AE296" s="49">
        <v>0</v>
      </c>
      <c r="AF296" s="49">
        <v>0</v>
      </c>
      <c r="AG296" s="49">
        <v>20</v>
      </c>
      <c r="AH296" s="10"/>
      <c r="AI296" s="10"/>
      <c r="AJ296" s="10"/>
      <c r="AK296" s="10"/>
      <c r="AL296" s="10" t="s">
        <v>6158</v>
      </c>
      <c r="AM296" s="10" t="s">
        <v>5237</v>
      </c>
      <c r="AN296" s="10"/>
      <c r="AO296" s="49">
        <v>0</v>
      </c>
      <c r="AP296" s="49">
        <v>0</v>
      </c>
      <c r="AQ296" s="49">
        <v>0</v>
      </c>
      <c r="AR296" s="49">
        <v>0</v>
      </c>
      <c r="AS296" s="49">
        <v>0</v>
      </c>
      <c r="AT296" s="49">
        <v>0</v>
      </c>
      <c r="AU296" s="49">
        <v>0</v>
      </c>
      <c r="AV296" s="49">
        <v>0</v>
      </c>
      <c r="AW296" s="50">
        <v>0</v>
      </c>
      <c r="AX296" s="49">
        <v>0</v>
      </c>
      <c r="AY296" s="49">
        <v>0</v>
      </c>
      <c r="AZ296" s="49">
        <v>0</v>
      </c>
      <c r="BA296" s="49">
        <v>0</v>
      </c>
      <c r="BB296" s="49">
        <v>0</v>
      </c>
      <c r="BC296" s="49">
        <v>0</v>
      </c>
      <c r="BD296" s="49">
        <v>0</v>
      </c>
      <c r="BE296" s="49">
        <v>0</v>
      </c>
      <c r="BF296" s="49">
        <v>0</v>
      </c>
      <c r="BG296" s="49">
        <v>0</v>
      </c>
      <c r="BH296" s="49">
        <v>0</v>
      </c>
      <c r="BI296" s="49">
        <v>0</v>
      </c>
      <c r="BJ296" s="50">
        <v>0</v>
      </c>
      <c r="BK296" s="49">
        <v>0</v>
      </c>
      <c r="BL296" s="49">
        <v>0</v>
      </c>
      <c r="BM296" s="49">
        <v>0</v>
      </c>
      <c r="BN296" s="49">
        <v>0</v>
      </c>
      <c r="BO296" s="49">
        <v>0</v>
      </c>
      <c r="BP296" s="49">
        <v>0</v>
      </c>
      <c r="BQ296" s="49">
        <v>0</v>
      </c>
      <c r="BR296" s="49">
        <v>0</v>
      </c>
      <c r="BS296" s="49">
        <v>0</v>
      </c>
      <c r="BT296" s="49">
        <v>0</v>
      </c>
      <c r="BU296" s="50">
        <v>0</v>
      </c>
      <c r="BV296" s="49">
        <v>0</v>
      </c>
      <c r="BW296" s="50">
        <v>0</v>
      </c>
      <c r="BX296" s="49">
        <v>0</v>
      </c>
      <c r="BY296" s="49">
        <v>0</v>
      </c>
      <c r="BZ296" s="49">
        <v>0</v>
      </c>
      <c r="CA296" s="49">
        <v>0</v>
      </c>
      <c r="CB296" s="49">
        <v>0</v>
      </c>
      <c r="CC296" s="49">
        <v>0</v>
      </c>
      <c r="CD296" s="49">
        <v>0</v>
      </c>
      <c r="CE296" s="49">
        <v>0</v>
      </c>
      <c r="CF296" s="49">
        <v>0</v>
      </c>
      <c r="CG296" s="49">
        <v>0</v>
      </c>
      <c r="CH296" s="50">
        <v>0</v>
      </c>
      <c r="CI296" s="49">
        <v>0</v>
      </c>
      <c r="CJ296" s="50">
        <v>0</v>
      </c>
      <c r="CK296" s="49">
        <v>0</v>
      </c>
      <c r="CL296" s="49">
        <v>0</v>
      </c>
      <c r="CM296" s="49">
        <v>0</v>
      </c>
      <c r="CN296" s="49">
        <v>0</v>
      </c>
      <c r="CO296" s="10"/>
      <c r="CP296" s="51" t="s">
        <v>3605</v>
      </c>
    </row>
    <row r="297" spans="1:94" ht="70.349999999999994" customHeight="1" x14ac:dyDescent="0.25">
      <c r="A297" s="48" t="s">
        <v>3606</v>
      </c>
      <c r="B297" s="48" t="s">
        <v>3606</v>
      </c>
      <c r="C297" s="10" t="s">
        <v>113</v>
      </c>
      <c r="D297" s="10" t="s">
        <v>2914</v>
      </c>
      <c r="E297" s="10" t="s">
        <v>3607</v>
      </c>
      <c r="F297" s="10" t="s">
        <v>3608</v>
      </c>
      <c r="G297" s="10" t="s">
        <v>107</v>
      </c>
      <c r="H297" s="10" t="s">
        <v>1610</v>
      </c>
      <c r="I297" s="10" t="s">
        <v>2930</v>
      </c>
      <c r="J297" s="10" t="s">
        <v>3609</v>
      </c>
      <c r="K297" s="10" t="s">
        <v>3591</v>
      </c>
      <c r="L297" s="10" t="s">
        <v>3592</v>
      </c>
      <c r="M297" s="10" t="s">
        <v>3610</v>
      </c>
      <c r="N297" s="10" t="s">
        <v>3611</v>
      </c>
      <c r="O297" s="10" t="s">
        <v>3592</v>
      </c>
      <c r="P297" s="10" t="s">
        <v>846</v>
      </c>
      <c r="Q297" s="10" t="s">
        <v>3611</v>
      </c>
      <c r="R297" s="10" t="s">
        <v>3612</v>
      </c>
      <c r="S297" s="10" t="s">
        <v>3613</v>
      </c>
      <c r="T297" s="10" t="s">
        <v>3614</v>
      </c>
      <c r="U297" s="10" t="s">
        <v>3613</v>
      </c>
      <c r="V297" s="10" t="s">
        <v>3615</v>
      </c>
      <c r="W297" s="10" t="s">
        <v>3616</v>
      </c>
      <c r="X297" s="10" t="s">
        <v>3617</v>
      </c>
      <c r="Y297" s="10" t="s">
        <v>125</v>
      </c>
      <c r="Z297" s="10" t="s">
        <v>3602</v>
      </c>
      <c r="AA297" s="49">
        <v>19</v>
      </c>
      <c r="AB297" s="10" t="s">
        <v>127</v>
      </c>
      <c r="AC297" s="10" t="s">
        <v>2930</v>
      </c>
      <c r="AD297" s="49">
        <v>3</v>
      </c>
      <c r="AE297" s="49">
        <v>11.186999999999999</v>
      </c>
      <c r="AF297" s="49">
        <v>0</v>
      </c>
      <c r="AG297" s="49">
        <v>4.8129999999999997</v>
      </c>
      <c r="AH297" s="10" t="s">
        <v>6159</v>
      </c>
      <c r="AI297" s="10" t="s">
        <v>6160</v>
      </c>
      <c r="AJ297" s="10" t="s">
        <v>6161</v>
      </c>
      <c r="AK297" s="10" t="s">
        <v>6162</v>
      </c>
      <c r="AL297" s="10"/>
      <c r="AM297" s="10" t="s">
        <v>5247</v>
      </c>
      <c r="AN297" s="10" t="s">
        <v>6163</v>
      </c>
      <c r="AO297" s="49">
        <v>0</v>
      </c>
      <c r="AP297" s="49">
        <v>1024</v>
      </c>
      <c r="AQ297" s="49">
        <v>1024</v>
      </c>
      <c r="AR297" s="49">
        <v>0</v>
      </c>
      <c r="AS297" s="49">
        <v>0</v>
      </c>
      <c r="AT297" s="49">
        <v>0</v>
      </c>
      <c r="AU297" s="49">
        <v>0</v>
      </c>
      <c r="AV297" s="49">
        <v>0</v>
      </c>
      <c r="AW297" s="50">
        <v>19653</v>
      </c>
      <c r="AX297" s="49">
        <v>11640.17</v>
      </c>
      <c r="AY297" s="49">
        <v>0</v>
      </c>
      <c r="AZ297" s="49">
        <v>0</v>
      </c>
      <c r="BA297" s="49">
        <v>32317.17</v>
      </c>
      <c r="BB297" s="49">
        <v>0</v>
      </c>
      <c r="BC297" s="49">
        <v>0</v>
      </c>
      <c r="BD297" s="49">
        <v>0</v>
      </c>
      <c r="BE297" s="49">
        <v>0</v>
      </c>
      <c r="BF297" s="49">
        <v>0</v>
      </c>
      <c r="BG297" s="49">
        <v>0</v>
      </c>
      <c r="BH297" s="49">
        <v>0</v>
      </c>
      <c r="BI297" s="49">
        <v>0</v>
      </c>
      <c r="BJ297" s="50">
        <v>0</v>
      </c>
      <c r="BK297" s="49">
        <v>20452.060000000001</v>
      </c>
      <c r="BL297" s="49">
        <v>0</v>
      </c>
      <c r="BM297" s="49">
        <v>0</v>
      </c>
      <c r="BN297" s="49">
        <v>20452.060000000001</v>
      </c>
      <c r="BO297" s="49">
        <v>0</v>
      </c>
      <c r="BP297" s="49">
        <v>0</v>
      </c>
      <c r="BQ297" s="49">
        <v>0</v>
      </c>
      <c r="BR297" s="49">
        <v>0</v>
      </c>
      <c r="BS297" s="49">
        <v>0</v>
      </c>
      <c r="BT297" s="49">
        <v>0</v>
      </c>
      <c r="BU297" s="50">
        <v>0</v>
      </c>
      <c r="BV297" s="49">
        <v>0</v>
      </c>
      <c r="BW297" s="50">
        <v>0</v>
      </c>
      <c r="BX297" s="49">
        <v>9000</v>
      </c>
      <c r="BY297" s="49">
        <v>0</v>
      </c>
      <c r="BZ297" s="49">
        <v>0</v>
      </c>
      <c r="CA297" s="49">
        <v>9000</v>
      </c>
      <c r="CB297" s="49">
        <v>0</v>
      </c>
      <c r="CC297" s="49">
        <v>0</v>
      </c>
      <c r="CD297" s="49">
        <v>0</v>
      </c>
      <c r="CE297" s="49">
        <v>0</v>
      </c>
      <c r="CF297" s="49">
        <v>0</v>
      </c>
      <c r="CG297" s="49">
        <v>0</v>
      </c>
      <c r="CH297" s="50">
        <v>0</v>
      </c>
      <c r="CI297" s="49">
        <v>0</v>
      </c>
      <c r="CJ297" s="50">
        <v>0</v>
      </c>
      <c r="CK297" s="49">
        <v>0</v>
      </c>
      <c r="CL297" s="49">
        <v>0</v>
      </c>
      <c r="CM297" s="49">
        <v>0</v>
      </c>
      <c r="CN297" s="49">
        <v>0</v>
      </c>
      <c r="CO297" s="10" t="s">
        <v>3624</v>
      </c>
      <c r="CP297" s="51" t="s">
        <v>3625</v>
      </c>
    </row>
    <row r="298" spans="1:94" ht="70.349999999999994" customHeight="1" x14ac:dyDescent="0.25">
      <c r="A298" s="48" t="s">
        <v>3626</v>
      </c>
      <c r="B298" s="48" t="s">
        <v>3626</v>
      </c>
      <c r="C298" s="10" t="s">
        <v>103</v>
      </c>
      <c r="D298" s="10" t="s">
        <v>2914</v>
      </c>
      <c r="E298" s="10" t="s">
        <v>3607</v>
      </c>
      <c r="F298" s="10" t="s">
        <v>3608</v>
      </c>
      <c r="G298" s="10" t="s">
        <v>107</v>
      </c>
      <c r="H298" s="10" t="s">
        <v>1610</v>
      </c>
      <c r="I298" s="10" t="s">
        <v>2930</v>
      </c>
      <c r="J298" s="10" t="s">
        <v>3609</v>
      </c>
      <c r="K298" s="10" t="s">
        <v>3591</v>
      </c>
      <c r="L298" s="10" t="s">
        <v>3592</v>
      </c>
      <c r="M298" s="10" t="s">
        <v>3610</v>
      </c>
      <c r="N298" s="10" t="s">
        <v>3611</v>
      </c>
      <c r="O298" s="10" t="s">
        <v>3592</v>
      </c>
      <c r="P298" s="10" t="s">
        <v>846</v>
      </c>
      <c r="Q298" s="10" t="s">
        <v>3611</v>
      </c>
      <c r="R298" s="10" t="s">
        <v>3612</v>
      </c>
      <c r="S298" s="10" t="s">
        <v>3627</v>
      </c>
      <c r="T298" s="10" t="s">
        <v>3628</v>
      </c>
      <c r="U298" s="10" t="s">
        <v>3627</v>
      </c>
      <c r="V298" s="10" t="s">
        <v>3629</v>
      </c>
      <c r="W298" s="10" t="s">
        <v>3630</v>
      </c>
      <c r="X298" s="10" t="s">
        <v>3617</v>
      </c>
      <c r="Y298" s="10" t="s">
        <v>125</v>
      </c>
      <c r="Z298" s="10" t="s">
        <v>3602</v>
      </c>
      <c r="AA298" s="49">
        <v>0.2</v>
      </c>
      <c r="AB298" s="10" t="s">
        <v>127</v>
      </c>
      <c r="AC298" s="10" t="s">
        <v>2930</v>
      </c>
      <c r="AD298" s="49">
        <v>0</v>
      </c>
      <c r="AE298" s="49">
        <v>0</v>
      </c>
      <c r="AF298" s="49">
        <v>0.1</v>
      </c>
      <c r="AG298" s="49">
        <v>0.1</v>
      </c>
      <c r="AH298" s="10"/>
      <c r="AI298" s="10"/>
      <c r="AJ298" s="10"/>
      <c r="AK298" s="10" t="s">
        <v>6164</v>
      </c>
      <c r="AL298" s="10" t="s">
        <v>6164</v>
      </c>
      <c r="AM298" s="10" t="s">
        <v>5426</v>
      </c>
      <c r="AN298" s="10"/>
      <c r="AO298" s="49">
        <v>0</v>
      </c>
      <c r="AP298" s="49">
        <v>0</v>
      </c>
      <c r="AQ298" s="49">
        <v>0</v>
      </c>
      <c r="AR298" s="49">
        <v>0</v>
      </c>
      <c r="AS298" s="49">
        <v>0</v>
      </c>
      <c r="AT298" s="49">
        <v>0</v>
      </c>
      <c r="AU298" s="49">
        <v>0</v>
      </c>
      <c r="AV298" s="49">
        <v>0</v>
      </c>
      <c r="AW298" s="50">
        <v>0</v>
      </c>
      <c r="AX298" s="49">
        <v>1000</v>
      </c>
      <c r="AY298" s="49">
        <v>0</v>
      </c>
      <c r="AZ298" s="49">
        <v>0</v>
      </c>
      <c r="BA298" s="49">
        <v>1000</v>
      </c>
      <c r="BB298" s="49">
        <v>0</v>
      </c>
      <c r="BC298" s="49">
        <v>0</v>
      </c>
      <c r="BD298" s="49">
        <v>0</v>
      </c>
      <c r="BE298" s="49">
        <v>0</v>
      </c>
      <c r="BF298" s="49">
        <v>0</v>
      </c>
      <c r="BG298" s="49">
        <v>0</v>
      </c>
      <c r="BH298" s="49">
        <v>0</v>
      </c>
      <c r="BI298" s="49">
        <v>0</v>
      </c>
      <c r="BJ298" s="50">
        <v>0</v>
      </c>
      <c r="BK298" s="49">
        <v>0</v>
      </c>
      <c r="BL298" s="49">
        <v>0</v>
      </c>
      <c r="BM298" s="49">
        <v>0</v>
      </c>
      <c r="BN298" s="49">
        <v>0</v>
      </c>
      <c r="BO298" s="49">
        <v>0</v>
      </c>
      <c r="BP298" s="49">
        <v>0</v>
      </c>
      <c r="BQ298" s="49">
        <v>0</v>
      </c>
      <c r="BR298" s="49">
        <v>0</v>
      </c>
      <c r="BS298" s="49">
        <v>0</v>
      </c>
      <c r="BT298" s="49">
        <v>0</v>
      </c>
      <c r="BU298" s="50">
        <v>0</v>
      </c>
      <c r="BV298" s="49">
        <v>0</v>
      </c>
      <c r="BW298" s="50">
        <v>0</v>
      </c>
      <c r="BX298" s="49">
        <v>0</v>
      </c>
      <c r="BY298" s="49">
        <v>0</v>
      </c>
      <c r="BZ298" s="49">
        <v>0</v>
      </c>
      <c r="CA298" s="49">
        <v>0</v>
      </c>
      <c r="CB298" s="49">
        <v>0</v>
      </c>
      <c r="CC298" s="49">
        <v>0</v>
      </c>
      <c r="CD298" s="49">
        <v>0</v>
      </c>
      <c r="CE298" s="49">
        <v>0</v>
      </c>
      <c r="CF298" s="49">
        <v>0</v>
      </c>
      <c r="CG298" s="49">
        <v>0</v>
      </c>
      <c r="CH298" s="50">
        <v>0</v>
      </c>
      <c r="CI298" s="49">
        <v>0</v>
      </c>
      <c r="CJ298" s="50">
        <v>0</v>
      </c>
      <c r="CK298" s="49">
        <v>0</v>
      </c>
      <c r="CL298" s="49">
        <v>0</v>
      </c>
      <c r="CM298" s="49">
        <v>0</v>
      </c>
      <c r="CN298" s="49">
        <v>0</v>
      </c>
      <c r="CO298" s="10" t="s">
        <v>3633</v>
      </c>
      <c r="CP298" s="51" t="s">
        <v>3634</v>
      </c>
    </row>
    <row r="299" spans="1:94" ht="70.349999999999994" customHeight="1" x14ac:dyDescent="0.25">
      <c r="A299" s="48" t="s">
        <v>3635</v>
      </c>
      <c r="B299" s="48" t="s">
        <v>3635</v>
      </c>
      <c r="C299" s="10" t="s">
        <v>139</v>
      </c>
      <c r="D299" s="10" t="s">
        <v>2914</v>
      </c>
      <c r="E299" s="10" t="s">
        <v>3607</v>
      </c>
      <c r="F299" s="10" t="s">
        <v>3608</v>
      </c>
      <c r="G299" s="10" t="s">
        <v>107</v>
      </c>
      <c r="H299" s="10" t="s">
        <v>1610</v>
      </c>
      <c r="I299" s="10" t="s">
        <v>2930</v>
      </c>
      <c r="J299" s="10" t="s">
        <v>3609</v>
      </c>
      <c r="K299" s="10" t="s">
        <v>3591</v>
      </c>
      <c r="L299" s="10" t="s">
        <v>3592</v>
      </c>
      <c r="M299" s="10" t="s">
        <v>3610</v>
      </c>
      <c r="N299" s="10" t="s">
        <v>3611</v>
      </c>
      <c r="O299" s="10" t="s">
        <v>3592</v>
      </c>
      <c r="P299" s="10" t="s">
        <v>846</v>
      </c>
      <c r="Q299" s="10" t="s">
        <v>3611</v>
      </c>
      <c r="R299" s="10" t="s">
        <v>3612</v>
      </c>
      <c r="S299" s="10" t="s">
        <v>3636</v>
      </c>
      <c r="T299" s="10" t="s">
        <v>3637</v>
      </c>
      <c r="U299" s="10" t="s">
        <v>1289</v>
      </c>
      <c r="V299" s="10" t="s">
        <v>3638</v>
      </c>
      <c r="W299" s="10" t="s">
        <v>2870</v>
      </c>
      <c r="X299" s="10" t="s">
        <v>1292</v>
      </c>
      <c r="Y299" s="10" t="s">
        <v>125</v>
      </c>
      <c r="Z299" s="10" t="s">
        <v>126</v>
      </c>
      <c r="AA299" s="49">
        <v>2</v>
      </c>
      <c r="AB299" s="10" t="s">
        <v>127</v>
      </c>
      <c r="AC299" s="10" t="s">
        <v>2930</v>
      </c>
      <c r="AD299" s="49">
        <v>1</v>
      </c>
      <c r="AE299" s="49">
        <v>1</v>
      </c>
      <c r="AF299" s="49">
        <v>0</v>
      </c>
      <c r="AG299" s="49">
        <v>0</v>
      </c>
      <c r="AH299" s="10" t="s">
        <v>6165</v>
      </c>
      <c r="AI299" s="10" t="s">
        <v>6166</v>
      </c>
      <c r="AJ299" s="10"/>
      <c r="AK299" s="10" t="s">
        <v>6167</v>
      </c>
      <c r="AL299" s="10" t="s">
        <v>6168</v>
      </c>
      <c r="AM299" s="10" t="s">
        <v>5426</v>
      </c>
      <c r="AN299" s="10" t="s">
        <v>6169</v>
      </c>
      <c r="AO299" s="49">
        <v>0</v>
      </c>
      <c r="AP299" s="49">
        <v>0</v>
      </c>
      <c r="AQ299" s="49">
        <v>0</v>
      </c>
      <c r="AR299" s="49">
        <v>0</v>
      </c>
      <c r="AS299" s="49">
        <v>0</v>
      </c>
      <c r="AT299" s="49">
        <v>0</v>
      </c>
      <c r="AU299" s="49">
        <v>0</v>
      </c>
      <c r="AV299" s="49">
        <v>0</v>
      </c>
      <c r="AW299" s="50">
        <v>0</v>
      </c>
      <c r="AX299" s="49">
        <v>0</v>
      </c>
      <c r="AY299" s="49">
        <v>0</v>
      </c>
      <c r="AZ299" s="49">
        <v>0</v>
      </c>
      <c r="BA299" s="49">
        <v>0</v>
      </c>
      <c r="BB299" s="49">
        <v>0</v>
      </c>
      <c r="BC299" s="49">
        <v>0</v>
      </c>
      <c r="BD299" s="49">
        <v>0</v>
      </c>
      <c r="BE299" s="49">
        <v>0</v>
      </c>
      <c r="BF299" s="49">
        <v>0</v>
      </c>
      <c r="BG299" s="49">
        <v>0</v>
      </c>
      <c r="BH299" s="49">
        <v>0</v>
      </c>
      <c r="BI299" s="49">
        <v>0</v>
      </c>
      <c r="BJ299" s="50">
        <v>0</v>
      </c>
      <c r="BK299" s="49">
        <v>1600</v>
      </c>
      <c r="BL299" s="49">
        <v>0</v>
      </c>
      <c r="BM299" s="49">
        <v>0</v>
      </c>
      <c r="BN299" s="49">
        <v>1600</v>
      </c>
      <c r="BO299" s="49">
        <v>0</v>
      </c>
      <c r="BP299" s="49">
        <v>0</v>
      </c>
      <c r="BQ299" s="49">
        <v>0</v>
      </c>
      <c r="BR299" s="49">
        <v>0</v>
      </c>
      <c r="BS299" s="49">
        <v>0</v>
      </c>
      <c r="BT299" s="49">
        <v>0</v>
      </c>
      <c r="BU299" s="50">
        <v>0</v>
      </c>
      <c r="BV299" s="49">
        <v>0</v>
      </c>
      <c r="BW299" s="50">
        <v>0</v>
      </c>
      <c r="BX299" s="49">
        <v>0</v>
      </c>
      <c r="BY299" s="49">
        <v>0</v>
      </c>
      <c r="BZ299" s="49">
        <v>0</v>
      </c>
      <c r="CA299" s="49">
        <v>0</v>
      </c>
      <c r="CB299" s="49">
        <v>0</v>
      </c>
      <c r="CC299" s="49">
        <v>0</v>
      </c>
      <c r="CD299" s="49">
        <v>0</v>
      </c>
      <c r="CE299" s="49">
        <v>0</v>
      </c>
      <c r="CF299" s="49">
        <v>0</v>
      </c>
      <c r="CG299" s="49">
        <v>0</v>
      </c>
      <c r="CH299" s="50">
        <v>0</v>
      </c>
      <c r="CI299" s="49">
        <v>0</v>
      </c>
      <c r="CJ299" s="50">
        <v>0</v>
      </c>
      <c r="CK299" s="49">
        <v>0</v>
      </c>
      <c r="CL299" s="49">
        <v>0</v>
      </c>
      <c r="CM299" s="49">
        <v>0</v>
      </c>
      <c r="CN299" s="49">
        <v>0</v>
      </c>
      <c r="CO299" s="10"/>
      <c r="CP299" s="51" t="s">
        <v>3644</v>
      </c>
    </row>
    <row r="300" spans="1:94" ht="70.349999999999994" customHeight="1" x14ac:dyDescent="0.25">
      <c r="A300" s="48" t="s">
        <v>3645</v>
      </c>
      <c r="B300" s="48" t="s">
        <v>3645</v>
      </c>
      <c r="C300" s="10" t="s">
        <v>179</v>
      </c>
      <c r="D300" s="10" t="s">
        <v>2914</v>
      </c>
      <c r="E300" s="10" t="s">
        <v>3607</v>
      </c>
      <c r="F300" s="10" t="s">
        <v>3608</v>
      </c>
      <c r="G300" s="10" t="s">
        <v>107</v>
      </c>
      <c r="H300" s="10" t="s">
        <v>1610</v>
      </c>
      <c r="I300" s="10" t="s">
        <v>2930</v>
      </c>
      <c r="J300" s="10" t="s">
        <v>3609</v>
      </c>
      <c r="K300" s="10" t="s">
        <v>3591</v>
      </c>
      <c r="L300" s="10" t="s">
        <v>3592</v>
      </c>
      <c r="M300" s="10" t="s">
        <v>3610</v>
      </c>
      <c r="N300" s="10" t="s">
        <v>3611</v>
      </c>
      <c r="O300" s="10" t="s">
        <v>3592</v>
      </c>
      <c r="P300" s="10" t="s">
        <v>846</v>
      </c>
      <c r="Q300" s="10" t="s">
        <v>3611</v>
      </c>
      <c r="R300" s="10" t="s">
        <v>3612</v>
      </c>
      <c r="S300" s="10" t="s">
        <v>3646</v>
      </c>
      <c r="T300" s="10" t="s">
        <v>3647</v>
      </c>
      <c r="U300" s="10" t="s">
        <v>3646</v>
      </c>
      <c r="V300" s="10" t="s">
        <v>3648</v>
      </c>
      <c r="W300" s="10" t="s">
        <v>3649</v>
      </c>
      <c r="X300" s="10" t="s">
        <v>3650</v>
      </c>
      <c r="Y300" s="10" t="s">
        <v>125</v>
      </c>
      <c r="Z300" s="10" t="s">
        <v>3602</v>
      </c>
      <c r="AA300" s="49">
        <v>52.8</v>
      </c>
      <c r="AB300" s="10" t="s">
        <v>127</v>
      </c>
      <c r="AC300" s="10" t="s">
        <v>2930</v>
      </c>
      <c r="AD300" s="49">
        <v>12.5</v>
      </c>
      <c r="AE300" s="49">
        <v>14</v>
      </c>
      <c r="AF300" s="49">
        <v>13</v>
      </c>
      <c r="AG300" s="49">
        <v>13.3</v>
      </c>
      <c r="AH300" s="10" t="s">
        <v>6170</v>
      </c>
      <c r="AI300" s="10" t="s">
        <v>6171</v>
      </c>
      <c r="AJ300" s="10" t="s">
        <v>6172</v>
      </c>
      <c r="AK300" s="10" t="s">
        <v>6173</v>
      </c>
      <c r="AL300" s="10" t="s">
        <v>6174</v>
      </c>
      <c r="AM300" s="10" t="s">
        <v>5247</v>
      </c>
      <c r="AN300" s="10" t="s">
        <v>6175</v>
      </c>
      <c r="AO300" s="49">
        <v>0</v>
      </c>
      <c r="AP300" s="49">
        <v>0</v>
      </c>
      <c r="AQ300" s="49">
        <v>0</v>
      </c>
      <c r="AR300" s="49">
        <v>0</v>
      </c>
      <c r="AS300" s="49">
        <v>0</v>
      </c>
      <c r="AT300" s="49">
        <v>0</v>
      </c>
      <c r="AU300" s="49">
        <v>0</v>
      </c>
      <c r="AV300" s="49">
        <v>3000</v>
      </c>
      <c r="AW300" s="50">
        <v>0</v>
      </c>
      <c r="AX300" s="49">
        <v>13440</v>
      </c>
      <c r="AY300" s="49">
        <v>0</v>
      </c>
      <c r="AZ300" s="49">
        <v>0</v>
      </c>
      <c r="BA300" s="49">
        <v>16440</v>
      </c>
      <c r="BB300" s="49">
        <v>0</v>
      </c>
      <c r="BC300" s="49">
        <v>0</v>
      </c>
      <c r="BD300" s="49">
        <v>0</v>
      </c>
      <c r="BE300" s="49">
        <v>0</v>
      </c>
      <c r="BF300" s="49">
        <v>0</v>
      </c>
      <c r="BG300" s="49">
        <v>0</v>
      </c>
      <c r="BH300" s="49">
        <v>0</v>
      </c>
      <c r="BI300" s="49">
        <v>10000</v>
      </c>
      <c r="BJ300" s="50">
        <v>0</v>
      </c>
      <c r="BK300" s="49">
        <v>37832</v>
      </c>
      <c r="BL300" s="49">
        <v>0</v>
      </c>
      <c r="BM300" s="49">
        <v>0</v>
      </c>
      <c r="BN300" s="49">
        <v>47832</v>
      </c>
      <c r="BO300" s="49">
        <v>0</v>
      </c>
      <c r="BP300" s="49">
        <v>0</v>
      </c>
      <c r="BQ300" s="49">
        <v>0</v>
      </c>
      <c r="BR300" s="49">
        <v>0</v>
      </c>
      <c r="BS300" s="49">
        <v>0</v>
      </c>
      <c r="BT300" s="49">
        <v>0</v>
      </c>
      <c r="BU300" s="50">
        <v>0</v>
      </c>
      <c r="BV300" s="49">
        <v>0</v>
      </c>
      <c r="BW300" s="50">
        <v>0</v>
      </c>
      <c r="BX300" s="49">
        <v>0</v>
      </c>
      <c r="BY300" s="49">
        <v>0</v>
      </c>
      <c r="BZ300" s="49">
        <v>0</v>
      </c>
      <c r="CA300" s="49">
        <v>0</v>
      </c>
      <c r="CB300" s="49">
        <v>0</v>
      </c>
      <c r="CC300" s="49">
        <v>0</v>
      </c>
      <c r="CD300" s="49">
        <v>0</v>
      </c>
      <c r="CE300" s="49">
        <v>0</v>
      </c>
      <c r="CF300" s="49">
        <v>0</v>
      </c>
      <c r="CG300" s="49">
        <v>0</v>
      </c>
      <c r="CH300" s="50">
        <v>0</v>
      </c>
      <c r="CI300" s="49">
        <v>0</v>
      </c>
      <c r="CJ300" s="50">
        <v>0</v>
      </c>
      <c r="CK300" s="49">
        <v>0</v>
      </c>
      <c r="CL300" s="49">
        <v>0</v>
      </c>
      <c r="CM300" s="49">
        <v>0</v>
      </c>
      <c r="CN300" s="49">
        <v>0</v>
      </c>
      <c r="CO300" s="10" t="s">
        <v>3657</v>
      </c>
      <c r="CP300" s="51" t="s">
        <v>3658</v>
      </c>
    </row>
    <row r="301" spans="1:94" ht="70.349999999999994" customHeight="1" x14ac:dyDescent="0.25">
      <c r="A301" s="48" t="s">
        <v>3659</v>
      </c>
      <c r="B301" s="48" t="s">
        <v>3659</v>
      </c>
      <c r="C301" s="10" t="s">
        <v>254</v>
      </c>
      <c r="D301" s="10" t="s">
        <v>2914</v>
      </c>
      <c r="E301" s="10" t="s">
        <v>3607</v>
      </c>
      <c r="F301" s="10" t="s">
        <v>3608</v>
      </c>
      <c r="G301" s="10" t="s">
        <v>107</v>
      </c>
      <c r="H301" s="10" t="s">
        <v>1610</v>
      </c>
      <c r="I301" s="10" t="s">
        <v>2930</v>
      </c>
      <c r="J301" s="10" t="s">
        <v>3609</v>
      </c>
      <c r="K301" s="10" t="s">
        <v>3591</v>
      </c>
      <c r="L301" s="10" t="s">
        <v>3592</v>
      </c>
      <c r="M301" s="10" t="s">
        <v>3610</v>
      </c>
      <c r="N301" s="10" t="s">
        <v>3611</v>
      </c>
      <c r="O301" s="10" t="s">
        <v>3592</v>
      </c>
      <c r="P301" s="10" t="s">
        <v>846</v>
      </c>
      <c r="Q301" s="10" t="s">
        <v>3611</v>
      </c>
      <c r="R301" s="10" t="s">
        <v>3612</v>
      </c>
      <c r="S301" s="10" t="s">
        <v>3660</v>
      </c>
      <c r="T301" s="10" t="s">
        <v>3661</v>
      </c>
      <c r="U301" s="10" t="s">
        <v>3660</v>
      </c>
      <c r="V301" s="10" t="s">
        <v>3662</v>
      </c>
      <c r="W301" s="10" t="s">
        <v>3663</v>
      </c>
      <c r="X301" s="10" t="s">
        <v>3650</v>
      </c>
      <c r="Y301" s="10" t="s">
        <v>125</v>
      </c>
      <c r="Z301" s="10" t="s">
        <v>3602</v>
      </c>
      <c r="AA301" s="49">
        <v>19.399999999999999</v>
      </c>
      <c r="AB301" s="10" t="s">
        <v>127</v>
      </c>
      <c r="AC301" s="10" t="s">
        <v>3603</v>
      </c>
      <c r="AD301" s="49">
        <v>0</v>
      </c>
      <c r="AE301" s="49">
        <v>2</v>
      </c>
      <c r="AF301" s="49">
        <v>8.6999999999999993</v>
      </c>
      <c r="AG301" s="49">
        <v>8.6999999999999993</v>
      </c>
      <c r="AH301" s="10"/>
      <c r="AI301" s="10"/>
      <c r="AJ301" s="10"/>
      <c r="AK301" s="10" t="s">
        <v>6176</v>
      </c>
      <c r="AL301" s="10" t="s">
        <v>6177</v>
      </c>
      <c r="AM301" s="10" t="s">
        <v>5247</v>
      </c>
      <c r="AN301" s="10" t="s">
        <v>6178</v>
      </c>
      <c r="AO301" s="49">
        <v>0</v>
      </c>
      <c r="AP301" s="49">
        <v>0</v>
      </c>
      <c r="AQ301" s="49">
        <v>0</v>
      </c>
      <c r="AR301" s="49">
        <v>0</v>
      </c>
      <c r="AS301" s="49">
        <v>0</v>
      </c>
      <c r="AT301" s="49">
        <v>0</v>
      </c>
      <c r="AU301" s="49">
        <v>0</v>
      </c>
      <c r="AV301" s="49">
        <v>5600</v>
      </c>
      <c r="AW301" s="50">
        <v>0</v>
      </c>
      <c r="AX301" s="49">
        <v>3800</v>
      </c>
      <c r="AY301" s="49">
        <v>0</v>
      </c>
      <c r="AZ301" s="49">
        <v>0</v>
      </c>
      <c r="BA301" s="49">
        <v>9400</v>
      </c>
      <c r="BB301" s="49">
        <v>0</v>
      </c>
      <c r="BC301" s="49">
        <v>0</v>
      </c>
      <c r="BD301" s="49">
        <v>0</v>
      </c>
      <c r="BE301" s="49">
        <v>0</v>
      </c>
      <c r="BF301" s="49">
        <v>0</v>
      </c>
      <c r="BG301" s="49">
        <v>0</v>
      </c>
      <c r="BH301" s="49">
        <v>0</v>
      </c>
      <c r="BI301" s="49">
        <v>12400</v>
      </c>
      <c r="BJ301" s="50">
        <v>0</v>
      </c>
      <c r="BK301" s="49">
        <v>8200</v>
      </c>
      <c r="BL301" s="49">
        <v>0</v>
      </c>
      <c r="BM301" s="49">
        <v>0</v>
      </c>
      <c r="BN301" s="49">
        <v>20600</v>
      </c>
      <c r="BO301" s="49">
        <v>0</v>
      </c>
      <c r="BP301" s="49">
        <v>0</v>
      </c>
      <c r="BQ301" s="49">
        <v>0</v>
      </c>
      <c r="BR301" s="49">
        <v>0</v>
      </c>
      <c r="BS301" s="49">
        <v>0</v>
      </c>
      <c r="BT301" s="49">
        <v>0</v>
      </c>
      <c r="BU301" s="50">
        <v>0</v>
      </c>
      <c r="BV301" s="49">
        <v>12000</v>
      </c>
      <c r="BW301" s="50">
        <v>0</v>
      </c>
      <c r="BX301" s="49">
        <v>8000</v>
      </c>
      <c r="BY301" s="49">
        <v>0</v>
      </c>
      <c r="BZ301" s="49">
        <v>0</v>
      </c>
      <c r="CA301" s="49">
        <v>20000</v>
      </c>
      <c r="CB301" s="49">
        <v>0</v>
      </c>
      <c r="CC301" s="49">
        <v>0</v>
      </c>
      <c r="CD301" s="49">
        <v>0</v>
      </c>
      <c r="CE301" s="49">
        <v>0</v>
      </c>
      <c r="CF301" s="49">
        <v>0</v>
      </c>
      <c r="CG301" s="49">
        <v>0</v>
      </c>
      <c r="CH301" s="50">
        <v>0</v>
      </c>
      <c r="CI301" s="49">
        <v>0</v>
      </c>
      <c r="CJ301" s="50">
        <v>0</v>
      </c>
      <c r="CK301" s="49">
        <v>0</v>
      </c>
      <c r="CL301" s="49">
        <v>0</v>
      </c>
      <c r="CM301" s="49">
        <v>0</v>
      </c>
      <c r="CN301" s="49">
        <v>0</v>
      </c>
      <c r="CO301" s="10"/>
      <c r="CP301" s="51" t="s">
        <v>3666</v>
      </c>
    </row>
    <row r="302" spans="1:94" ht="70.349999999999994" customHeight="1" x14ac:dyDescent="0.25">
      <c r="A302" s="48" t="s">
        <v>3667</v>
      </c>
      <c r="B302" s="48" t="s">
        <v>3667</v>
      </c>
      <c r="C302" s="10" t="s">
        <v>374</v>
      </c>
      <c r="D302" s="10" t="s">
        <v>2914</v>
      </c>
      <c r="E302" s="10" t="s">
        <v>3607</v>
      </c>
      <c r="F302" s="10" t="s">
        <v>3608</v>
      </c>
      <c r="G302" s="10" t="s">
        <v>107</v>
      </c>
      <c r="H302" s="10" t="s">
        <v>1610</v>
      </c>
      <c r="I302" s="10" t="s">
        <v>2930</v>
      </c>
      <c r="J302" s="10" t="s">
        <v>3609</v>
      </c>
      <c r="K302" s="10" t="s">
        <v>3591</v>
      </c>
      <c r="L302" s="10" t="s">
        <v>3592</v>
      </c>
      <c r="M302" s="10" t="s">
        <v>3610</v>
      </c>
      <c r="N302" s="10" t="s">
        <v>3611</v>
      </c>
      <c r="O302" s="10" t="s">
        <v>3592</v>
      </c>
      <c r="P302" s="10" t="s">
        <v>846</v>
      </c>
      <c r="Q302" s="10" t="s">
        <v>3611</v>
      </c>
      <c r="R302" s="10" t="s">
        <v>3612</v>
      </c>
      <c r="S302" s="10" t="s">
        <v>3668</v>
      </c>
      <c r="T302" s="10" t="s">
        <v>3669</v>
      </c>
      <c r="U302" s="10" t="s">
        <v>3670</v>
      </c>
      <c r="V302" s="10" t="s">
        <v>3671</v>
      </c>
      <c r="W302" s="10" t="s">
        <v>3672</v>
      </c>
      <c r="X302" s="10" t="s">
        <v>3650</v>
      </c>
      <c r="Y302" s="10" t="s">
        <v>125</v>
      </c>
      <c r="Z302" s="10" t="s">
        <v>3602</v>
      </c>
      <c r="AA302" s="49">
        <v>11.1</v>
      </c>
      <c r="AB302" s="10" t="s">
        <v>127</v>
      </c>
      <c r="AC302" s="10" t="s">
        <v>3603</v>
      </c>
      <c r="AD302" s="49">
        <v>0</v>
      </c>
      <c r="AE302" s="49">
        <v>11.1</v>
      </c>
      <c r="AF302" s="49">
        <v>0</v>
      </c>
      <c r="AG302" s="49">
        <v>0</v>
      </c>
      <c r="AH302" s="10"/>
      <c r="AI302" s="10" t="s">
        <v>6179</v>
      </c>
      <c r="AJ302" s="10" t="s">
        <v>6180</v>
      </c>
      <c r="AK302" s="10"/>
      <c r="AL302" s="10"/>
      <c r="AM302" s="10" t="s">
        <v>5426</v>
      </c>
      <c r="AN302" s="10" t="s">
        <v>6181</v>
      </c>
      <c r="AO302" s="49">
        <v>0</v>
      </c>
      <c r="AP302" s="49">
        <v>0</v>
      </c>
      <c r="AQ302" s="49">
        <v>0</v>
      </c>
      <c r="AR302" s="49">
        <v>0</v>
      </c>
      <c r="AS302" s="49">
        <v>0</v>
      </c>
      <c r="AT302" s="49">
        <v>0</v>
      </c>
      <c r="AU302" s="49">
        <v>0</v>
      </c>
      <c r="AV302" s="49">
        <v>0</v>
      </c>
      <c r="AW302" s="50">
        <v>0</v>
      </c>
      <c r="AX302" s="49">
        <v>0</v>
      </c>
      <c r="AY302" s="49">
        <v>0</v>
      </c>
      <c r="AZ302" s="49">
        <v>0</v>
      </c>
      <c r="BA302" s="49">
        <v>0</v>
      </c>
      <c r="BB302" s="49">
        <v>0</v>
      </c>
      <c r="BC302" s="49">
        <v>0</v>
      </c>
      <c r="BD302" s="49">
        <v>0</v>
      </c>
      <c r="BE302" s="49">
        <v>0</v>
      </c>
      <c r="BF302" s="49">
        <v>0</v>
      </c>
      <c r="BG302" s="49">
        <v>0</v>
      </c>
      <c r="BH302" s="49">
        <v>0</v>
      </c>
      <c r="BI302" s="49">
        <v>0</v>
      </c>
      <c r="BJ302" s="50">
        <v>0</v>
      </c>
      <c r="BK302" s="49">
        <v>12000</v>
      </c>
      <c r="BL302" s="49">
        <v>0</v>
      </c>
      <c r="BM302" s="49">
        <v>0</v>
      </c>
      <c r="BN302" s="49">
        <v>12000</v>
      </c>
      <c r="BO302" s="49">
        <v>0</v>
      </c>
      <c r="BP302" s="49">
        <v>0</v>
      </c>
      <c r="BQ302" s="49">
        <v>0</v>
      </c>
      <c r="BR302" s="49">
        <v>0</v>
      </c>
      <c r="BS302" s="49">
        <v>0</v>
      </c>
      <c r="BT302" s="49">
        <v>0</v>
      </c>
      <c r="BU302" s="50">
        <v>0</v>
      </c>
      <c r="BV302" s="49">
        <v>0</v>
      </c>
      <c r="BW302" s="50">
        <v>0</v>
      </c>
      <c r="BX302" s="49">
        <v>0</v>
      </c>
      <c r="BY302" s="49">
        <v>0</v>
      </c>
      <c r="BZ302" s="49">
        <v>0</v>
      </c>
      <c r="CA302" s="49">
        <v>0</v>
      </c>
      <c r="CB302" s="49">
        <v>0</v>
      </c>
      <c r="CC302" s="49">
        <v>0</v>
      </c>
      <c r="CD302" s="49">
        <v>0</v>
      </c>
      <c r="CE302" s="49">
        <v>0</v>
      </c>
      <c r="CF302" s="49">
        <v>0</v>
      </c>
      <c r="CG302" s="49">
        <v>0</v>
      </c>
      <c r="CH302" s="50">
        <v>0</v>
      </c>
      <c r="CI302" s="49">
        <v>0</v>
      </c>
      <c r="CJ302" s="50">
        <v>0</v>
      </c>
      <c r="CK302" s="49">
        <v>0</v>
      </c>
      <c r="CL302" s="49">
        <v>0</v>
      </c>
      <c r="CM302" s="49">
        <v>0</v>
      </c>
      <c r="CN302" s="49">
        <v>0</v>
      </c>
      <c r="CO302" s="10"/>
      <c r="CP302" s="51" t="s">
        <v>3676</v>
      </c>
    </row>
    <row r="303" spans="1:94" ht="70.349999999999994" customHeight="1" x14ac:dyDescent="0.25">
      <c r="A303" s="48" t="s">
        <v>3677</v>
      </c>
      <c r="B303" s="48" t="s">
        <v>3677</v>
      </c>
      <c r="C303" s="10" t="s">
        <v>444</v>
      </c>
      <c r="D303" s="10" t="s">
        <v>2914</v>
      </c>
      <c r="E303" s="10" t="s">
        <v>3678</v>
      </c>
      <c r="F303" s="10" t="s">
        <v>3679</v>
      </c>
      <c r="G303" s="10" t="s">
        <v>107</v>
      </c>
      <c r="H303" s="10" t="s">
        <v>1610</v>
      </c>
      <c r="I303" s="10" t="s">
        <v>2930</v>
      </c>
      <c r="J303" s="10" t="s">
        <v>3680</v>
      </c>
      <c r="K303" s="10" t="s">
        <v>3591</v>
      </c>
      <c r="L303" s="10" t="s">
        <v>3592</v>
      </c>
      <c r="M303" s="10" t="s">
        <v>3610</v>
      </c>
      <c r="N303" s="10" t="s">
        <v>3611</v>
      </c>
      <c r="O303" s="10" t="s">
        <v>3592</v>
      </c>
      <c r="P303" s="10" t="s">
        <v>846</v>
      </c>
      <c r="Q303" s="10" t="s">
        <v>3611</v>
      </c>
      <c r="R303" s="10" t="s">
        <v>3612</v>
      </c>
      <c r="S303" s="10" t="s">
        <v>3681</v>
      </c>
      <c r="T303" s="10" t="s">
        <v>3682</v>
      </c>
      <c r="U303" s="10" t="s">
        <v>3681</v>
      </c>
      <c r="V303" s="10" t="s">
        <v>3683</v>
      </c>
      <c r="W303" s="10" t="s">
        <v>3684</v>
      </c>
      <c r="X303" s="10" t="s">
        <v>3685</v>
      </c>
      <c r="Y303" s="10" t="s">
        <v>125</v>
      </c>
      <c r="Z303" s="10" t="s">
        <v>3602</v>
      </c>
      <c r="AA303" s="49">
        <v>168.58</v>
      </c>
      <c r="AB303" s="10" t="s">
        <v>127</v>
      </c>
      <c r="AC303" s="10" t="s">
        <v>3603</v>
      </c>
      <c r="AD303" s="49">
        <v>12.38</v>
      </c>
      <c r="AE303" s="49">
        <v>52.027000000000001</v>
      </c>
      <c r="AF303" s="49">
        <v>35.25</v>
      </c>
      <c r="AG303" s="49">
        <v>68.923000000000002</v>
      </c>
      <c r="AH303" s="10" t="s">
        <v>6182</v>
      </c>
      <c r="AI303" s="10" t="s">
        <v>6183</v>
      </c>
      <c r="AJ303" s="10" t="s">
        <v>6184</v>
      </c>
      <c r="AK303" s="10" t="s">
        <v>6185</v>
      </c>
      <c r="AL303" s="10" t="s">
        <v>6186</v>
      </c>
      <c r="AM303" s="10" t="s">
        <v>5247</v>
      </c>
      <c r="AN303" s="10" t="s">
        <v>6187</v>
      </c>
      <c r="AO303" s="49">
        <v>0</v>
      </c>
      <c r="AP303" s="49">
        <v>0</v>
      </c>
      <c r="AQ303" s="49">
        <v>0</v>
      </c>
      <c r="AR303" s="49">
        <v>0</v>
      </c>
      <c r="AS303" s="49">
        <v>0</v>
      </c>
      <c r="AT303" s="49">
        <v>0</v>
      </c>
      <c r="AU303" s="49">
        <v>0</v>
      </c>
      <c r="AV303" s="49">
        <v>7400</v>
      </c>
      <c r="AW303" s="50">
        <v>0</v>
      </c>
      <c r="AX303" s="49">
        <v>24682.2</v>
      </c>
      <c r="AY303" s="49">
        <v>0</v>
      </c>
      <c r="AZ303" s="49">
        <v>0</v>
      </c>
      <c r="BA303" s="49">
        <v>32082.2</v>
      </c>
      <c r="BB303" s="49">
        <v>0</v>
      </c>
      <c r="BC303" s="49">
        <v>0</v>
      </c>
      <c r="BD303" s="49">
        <v>0</v>
      </c>
      <c r="BE303" s="49">
        <v>0</v>
      </c>
      <c r="BF303" s="49">
        <v>0</v>
      </c>
      <c r="BG303" s="49">
        <v>0</v>
      </c>
      <c r="BH303" s="49">
        <v>0</v>
      </c>
      <c r="BI303" s="49">
        <v>35840</v>
      </c>
      <c r="BJ303" s="50">
        <v>0</v>
      </c>
      <c r="BK303" s="49">
        <v>37724.559999999998</v>
      </c>
      <c r="BL303" s="49">
        <v>0</v>
      </c>
      <c r="BM303" s="49">
        <v>0</v>
      </c>
      <c r="BN303" s="49">
        <v>73564.56</v>
      </c>
      <c r="BO303" s="49">
        <v>0</v>
      </c>
      <c r="BP303" s="49">
        <v>0</v>
      </c>
      <c r="BQ303" s="49">
        <v>0</v>
      </c>
      <c r="BR303" s="49">
        <v>0</v>
      </c>
      <c r="BS303" s="49">
        <v>0</v>
      </c>
      <c r="BT303" s="49">
        <v>0</v>
      </c>
      <c r="BU303" s="50">
        <v>0</v>
      </c>
      <c r="BV303" s="49">
        <v>10640</v>
      </c>
      <c r="BW303" s="50">
        <v>0</v>
      </c>
      <c r="BX303" s="49">
        <v>0</v>
      </c>
      <c r="BY303" s="49">
        <v>0</v>
      </c>
      <c r="BZ303" s="49">
        <v>0</v>
      </c>
      <c r="CA303" s="49">
        <v>10640</v>
      </c>
      <c r="CB303" s="49">
        <v>0</v>
      </c>
      <c r="CC303" s="49">
        <v>0</v>
      </c>
      <c r="CD303" s="49">
        <v>0</v>
      </c>
      <c r="CE303" s="49">
        <v>0</v>
      </c>
      <c r="CF303" s="49">
        <v>0</v>
      </c>
      <c r="CG303" s="49">
        <v>0</v>
      </c>
      <c r="CH303" s="50">
        <v>0</v>
      </c>
      <c r="CI303" s="49">
        <v>47795</v>
      </c>
      <c r="CJ303" s="50">
        <v>0</v>
      </c>
      <c r="CK303" s="49">
        <v>0</v>
      </c>
      <c r="CL303" s="49">
        <v>0</v>
      </c>
      <c r="CM303" s="49">
        <v>0</v>
      </c>
      <c r="CN303" s="49">
        <v>47795</v>
      </c>
      <c r="CO303" s="10"/>
      <c r="CP303" s="51" t="s">
        <v>6188</v>
      </c>
    </row>
    <row r="304" spans="1:94" ht="70.349999999999994" customHeight="1" x14ac:dyDescent="0.25">
      <c r="A304" s="48" t="s">
        <v>3693</v>
      </c>
      <c r="B304" s="48" t="s">
        <v>3693</v>
      </c>
      <c r="C304" s="10" t="s">
        <v>463</v>
      </c>
      <c r="D304" s="10" t="s">
        <v>2914</v>
      </c>
      <c r="E304" s="10" t="s">
        <v>3678</v>
      </c>
      <c r="F304" s="10" t="s">
        <v>3679</v>
      </c>
      <c r="G304" s="10" t="s">
        <v>107</v>
      </c>
      <c r="H304" s="10" t="s">
        <v>1610</v>
      </c>
      <c r="I304" s="10" t="s">
        <v>2930</v>
      </c>
      <c r="J304" s="10" t="s">
        <v>3680</v>
      </c>
      <c r="K304" s="10" t="s">
        <v>3591</v>
      </c>
      <c r="L304" s="10" t="s">
        <v>3592</v>
      </c>
      <c r="M304" s="10" t="s">
        <v>3610</v>
      </c>
      <c r="N304" s="10" t="s">
        <v>3611</v>
      </c>
      <c r="O304" s="10" t="s">
        <v>3592</v>
      </c>
      <c r="P304" s="10" t="s">
        <v>846</v>
      </c>
      <c r="Q304" s="10" t="s">
        <v>3611</v>
      </c>
      <c r="R304" s="10" t="s">
        <v>3612</v>
      </c>
      <c r="S304" s="10" t="s">
        <v>3694</v>
      </c>
      <c r="T304" s="10" t="s">
        <v>3695</v>
      </c>
      <c r="U304" s="10" t="s">
        <v>3694</v>
      </c>
      <c r="V304" s="10" t="s">
        <v>3696</v>
      </c>
      <c r="W304" s="10" t="s">
        <v>3697</v>
      </c>
      <c r="X304" s="10" t="s">
        <v>3685</v>
      </c>
      <c r="Y304" s="10" t="s">
        <v>125</v>
      </c>
      <c r="Z304" s="10" t="s">
        <v>3602</v>
      </c>
      <c r="AA304" s="49">
        <v>150</v>
      </c>
      <c r="AB304" s="10" t="s">
        <v>127</v>
      </c>
      <c r="AC304" s="10" t="s">
        <v>3603</v>
      </c>
      <c r="AD304" s="49">
        <v>40</v>
      </c>
      <c r="AE304" s="49">
        <v>70</v>
      </c>
      <c r="AF304" s="49">
        <v>40</v>
      </c>
      <c r="AG304" s="49">
        <v>0</v>
      </c>
      <c r="AH304" s="10" t="s">
        <v>6189</v>
      </c>
      <c r="AI304" s="10" t="s">
        <v>6190</v>
      </c>
      <c r="AJ304" s="10" t="s">
        <v>6191</v>
      </c>
      <c r="AK304" s="10" t="s">
        <v>6192</v>
      </c>
      <c r="AL304" s="10"/>
      <c r="AM304" s="10" t="s">
        <v>5205</v>
      </c>
      <c r="AN304" s="10" t="s">
        <v>6193</v>
      </c>
      <c r="AO304" s="49">
        <v>0</v>
      </c>
      <c r="AP304" s="49">
        <v>0</v>
      </c>
      <c r="AQ304" s="49">
        <v>0</v>
      </c>
      <c r="AR304" s="49">
        <v>0</v>
      </c>
      <c r="AS304" s="49">
        <v>0</v>
      </c>
      <c r="AT304" s="49">
        <v>0</v>
      </c>
      <c r="AU304" s="49">
        <v>0</v>
      </c>
      <c r="AV304" s="49">
        <v>0</v>
      </c>
      <c r="AW304" s="50">
        <v>32000</v>
      </c>
      <c r="AX304" s="49">
        <v>0</v>
      </c>
      <c r="AY304" s="49">
        <v>0</v>
      </c>
      <c r="AZ304" s="49">
        <v>0</v>
      </c>
      <c r="BA304" s="49">
        <v>32000</v>
      </c>
      <c r="BB304" s="49">
        <v>0</v>
      </c>
      <c r="BC304" s="49">
        <v>0</v>
      </c>
      <c r="BD304" s="49">
        <v>0</v>
      </c>
      <c r="BE304" s="49">
        <v>0</v>
      </c>
      <c r="BF304" s="49">
        <v>0</v>
      </c>
      <c r="BG304" s="49">
        <v>0</v>
      </c>
      <c r="BH304" s="49">
        <v>0</v>
      </c>
      <c r="BI304" s="49">
        <v>0</v>
      </c>
      <c r="BJ304" s="50">
        <v>0</v>
      </c>
      <c r="BK304" s="49">
        <v>0</v>
      </c>
      <c r="BL304" s="49">
        <v>0</v>
      </c>
      <c r="BM304" s="49">
        <v>0</v>
      </c>
      <c r="BN304" s="49">
        <v>0</v>
      </c>
      <c r="BO304" s="49">
        <v>0</v>
      </c>
      <c r="BP304" s="49">
        <v>0</v>
      </c>
      <c r="BQ304" s="49">
        <v>0</v>
      </c>
      <c r="BR304" s="49">
        <v>0</v>
      </c>
      <c r="BS304" s="49">
        <v>0</v>
      </c>
      <c r="BT304" s="49">
        <v>0</v>
      </c>
      <c r="BU304" s="50">
        <v>0</v>
      </c>
      <c r="BV304" s="49">
        <v>0</v>
      </c>
      <c r="BW304" s="50">
        <v>0</v>
      </c>
      <c r="BX304" s="49">
        <v>0</v>
      </c>
      <c r="BY304" s="49">
        <v>0</v>
      </c>
      <c r="BZ304" s="49">
        <v>0</v>
      </c>
      <c r="CA304" s="49">
        <v>0</v>
      </c>
      <c r="CB304" s="49">
        <v>0</v>
      </c>
      <c r="CC304" s="49">
        <v>0</v>
      </c>
      <c r="CD304" s="49">
        <v>0</v>
      </c>
      <c r="CE304" s="49">
        <v>0</v>
      </c>
      <c r="CF304" s="49">
        <v>0</v>
      </c>
      <c r="CG304" s="49">
        <v>0</v>
      </c>
      <c r="CH304" s="50">
        <v>0</v>
      </c>
      <c r="CI304" s="49">
        <v>0</v>
      </c>
      <c r="CJ304" s="50">
        <v>0</v>
      </c>
      <c r="CK304" s="49">
        <v>0</v>
      </c>
      <c r="CL304" s="49">
        <v>0</v>
      </c>
      <c r="CM304" s="49">
        <v>0</v>
      </c>
      <c r="CN304" s="49">
        <v>0</v>
      </c>
      <c r="CO304" s="10"/>
      <c r="CP304" s="51" t="s">
        <v>3702</v>
      </c>
    </row>
    <row r="305" spans="1:94" ht="70.349999999999994" customHeight="1" x14ac:dyDescent="0.25">
      <c r="A305" s="48" t="s">
        <v>3703</v>
      </c>
      <c r="B305" s="48" t="s">
        <v>3703</v>
      </c>
      <c r="C305" s="10" t="s">
        <v>478</v>
      </c>
      <c r="D305" s="10" t="s">
        <v>2914</v>
      </c>
      <c r="E305" s="10" t="s">
        <v>3678</v>
      </c>
      <c r="F305" s="10" t="s">
        <v>3679</v>
      </c>
      <c r="G305" s="10" t="s">
        <v>107</v>
      </c>
      <c r="H305" s="10" t="s">
        <v>1610</v>
      </c>
      <c r="I305" s="10" t="s">
        <v>2930</v>
      </c>
      <c r="J305" s="10" t="s">
        <v>3680</v>
      </c>
      <c r="K305" s="10" t="s">
        <v>3591</v>
      </c>
      <c r="L305" s="10" t="s">
        <v>3592</v>
      </c>
      <c r="M305" s="10" t="s">
        <v>3610</v>
      </c>
      <c r="N305" s="10" t="s">
        <v>3611</v>
      </c>
      <c r="O305" s="10" t="s">
        <v>3592</v>
      </c>
      <c r="P305" s="10" t="s">
        <v>846</v>
      </c>
      <c r="Q305" s="10" t="s">
        <v>3611</v>
      </c>
      <c r="R305" s="10" t="s">
        <v>3612</v>
      </c>
      <c r="S305" s="10" t="s">
        <v>3704</v>
      </c>
      <c r="T305" s="10" t="s">
        <v>3705</v>
      </c>
      <c r="U305" s="10" t="s">
        <v>3706</v>
      </c>
      <c r="V305" s="10" t="s">
        <v>3707</v>
      </c>
      <c r="W305" s="10" t="s">
        <v>3708</v>
      </c>
      <c r="X305" s="10" t="s">
        <v>3685</v>
      </c>
      <c r="Y305" s="10" t="s">
        <v>125</v>
      </c>
      <c r="Z305" s="10" t="s">
        <v>3602</v>
      </c>
      <c r="AA305" s="49">
        <v>1000</v>
      </c>
      <c r="AB305" s="10" t="s">
        <v>127</v>
      </c>
      <c r="AC305" s="10" t="s">
        <v>2930</v>
      </c>
      <c r="AD305" s="49">
        <v>500</v>
      </c>
      <c r="AE305" s="49">
        <v>500</v>
      </c>
      <c r="AF305" s="49">
        <v>0</v>
      </c>
      <c r="AG305" s="49">
        <v>0</v>
      </c>
      <c r="AH305" s="10" t="s">
        <v>6194</v>
      </c>
      <c r="AI305" s="10" t="s">
        <v>6195</v>
      </c>
      <c r="AJ305" s="10" t="s">
        <v>6196</v>
      </c>
      <c r="AK305" s="10"/>
      <c r="AL305" s="10"/>
      <c r="AM305" s="10" t="s">
        <v>5205</v>
      </c>
      <c r="AN305" s="10" t="s">
        <v>6197</v>
      </c>
      <c r="AO305" s="49">
        <v>0</v>
      </c>
      <c r="AP305" s="49">
        <v>0</v>
      </c>
      <c r="AQ305" s="49">
        <v>0</v>
      </c>
      <c r="AR305" s="49">
        <v>0</v>
      </c>
      <c r="AS305" s="49">
        <v>0</v>
      </c>
      <c r="AT305" s="49">
        <v>0</v>
      </c>
      <c r="AU305" s="49">
        <v>0</v>
      </c>
      <c r="AV305" s="49">
        <v>0</v>
      </c>
      <c r="AW305" s="50">
        <v>5000</v>
      </c>
      <c r="AX305" s="49">
        <v>0</v>
      </c>
      <c r="AY305" s="49">
        <v>0</v>
      </c>
      <c r="AZ305" s="49">
        <v>0</v>
      </c>
      <c r="BA305" s="49">
        <v>5000</v>
      </c>
      <c r="BB305" s="49">
        <v>0</v>
      </c>
      <c r="BC305" s="49">
        <v>300</v>
      </c>
      <c r="BD305" s="49">
        <v>300</v>
      </c>
      <c r="BE305" s="49">
        <v>0</v>
      </c>
      <c r="BF305" s="49">
        <v>0</v>
      </c>
      <c r="BG305" s="49">
        <v>0</v>
      </c>
      <c r="BH305" s="49">
        <v>0</v>
      </c>
      <c r="BI305" s="49">
        <v>0</v>
      </c>
      <c r="BJ305" s="50">
        <v>0</v>
      </c>
      <c r="BK305" s="49">
        <v>0</v>
      </c>
      <c r="BL305" s="49">
        <v>0</v>
      </c>
      <c r="BM305" s="49">
        <v>0</v>
      </c>
      <c r="BN305" s="49">
        <v>300</v>
      </c>
      <c r="BO305" s="49">
        <v>0</v>
      </c>
      <c r="BP305" s="49">
        <v>1300</v>
      </c>
      <c r="BQ305" s="49">
        <v>1300</v>
      </c>
      <c r="BR305" s="49">
        <v>0</v>
      </c>
      <c r="BS305" s="49">
        <v>0</v>
      </c>
      <c r="BT305" s="49">
        <v>0</v>
      </c>
      <c r="BU305" s="50">
        <v>0</v>
      </c>
      <c r="BV305" s="49">
        <v>0</v>
      </c>
      <c r="BW305" s="50">
        <v>0</v>
      </c>
      <c r="BX305" s="49">
        <v>0</v>
      </c>
      <c r="BY305" s="49">
        <v>0</v>
      </c>
      <c r="BZ305" s="49">
        <v>0</v>
      </c>
      <c r="CA305" s="49">
        <v>1300</v>
      </c>
      <c r="CB305" s="49">
        <v>0</v>
      </c>
      <c r="CC305" s="49">
        <v>1300</v>
      </c>
      <c r="CD305" s="49">
        <v>1300</v>
      </c>
      <c r="CE305" s="49">
        <v>0</v>
      </c>
      <c r="CF305" s="49">
        <v>0</v>
      </c>
      <c r="CG305" s="49">
        <v>0</v>
      </c>
      <c r="CH305" s="50">
        <v>0</v>
      </c>
      <c r="CI305" s="49">
        <v>0</v>
      </c>
      <c r="CJ305" s="50">
        <v>0</v>
      </c>
      <c r="CK305" s="49">
        <v>0</v>
      </c>
      <c r="CL305" s="49">
        <v>0</v>
      </c>
      <c r="CM305" s="49">
        <v>0</v>
      </c>
      <c r="CN305" s="49">
        <v>1300</v>
      </c>
      <c r="CO305" s="10"/>
      <c r="CP305" s="51" t="s">
        <v>3714</v>
      </c>
    </row>
    <row r="306" spans="1:94" ht="70.349999999999994" customHeight="1" x14ac:dyDescent="0.25">
      <c r="A306" s="48" t="s">
        <v>3715</v>
      </c>
      <c r="B306" s="48" t="s">
        <v>3715</v>
      </c>
      <c r="C306" s="10" t="s">
        <v>668</v>
      </c>
      <c r="D306" s="10" t="s">
        <v>2914</v>
      </c>
      <c r="E306" s="10" t="s">
        <v>3678</v>
      </c>
      <c r="F306" s="10" t="s">
        <v>3679</v>
      </c>
      <c r="G306" s="10" t="s">
        <v>107</v>
      </c>
      <c r="H306" s="10" t="s">
        <v>1610</v>
      </c>
      <c r="I306" s="10" t="s">
        <v>2930</v>
      </c>
      <c r="J306" s="10" t="s">
        <v>3680</v>
      </c>
      <c r="K306" s="10" t="s">
        <v>3591</v>
      </c>
      <c r="L306" s="10" t="s">
        <v>3592</v>
      </c>
      <c r="M306" s="10" t="s">
        <v>3610</v>
      </c>
      <c r="N306" s="10" t="s">
        <v>3611</v>
      </c>
      <c r="O306" s="10" t="s">
        <v>3592</v>
      </c>
      <c r="P306" s="10" t="s">
        <v>846</v>
      </c>
      <c r="Q306" s="10" t="s">
        <v>3611</v>
      </c>
      <c r="R306" s="10" t="s">
        <v>3612</v>
      </c>
      <c r="S306" s="10" t="s">
        <v>3716</v>
      </c>
      <c r="T306" s="10" t="s">
        <v>3717</v>
      </c>
      <c r="U306" s="10" t="s">
        <v>3718</v>
      </c>
      <c r="V306" s="10" t="s">
        <v>3719</v>
      </c>
      <c r="W306" s="10" t="s">
        <v>3720</v>
      </c>
      <c r="X306" s="10" t="s">
        <v>3721</v>
      </c>
      <c r="Y306" s="10" t="s">
        <v>125</v>
      </c>
      <c r="Z306" s="10" t="s">
        <v>126</v>
      </c>
      <c r="AA306" s="49">
        <v>3</v>
      </c>
      <c r="AB306" s="10" t="s">
        <v>127</v>
      </c>
      <c r="AC306" s="10" t="s">
        <v>2930</v>
      </c>
      <c r="AD306" s="49">
        <v>0</v>
      </c>
      <c r="AE306" s="49">
        <v>0</v>
      </c>
      <c r="AF306" s="49">
        <v>0</v>
      </c>
      <c r="AG306" s="49">
        <v>3</v>
      </c>
      <c r="AH306" s="10"/>
      <c r="AI306" s="10"/>
      <c r="AJ306" s="10"/>
      <c r="AK306" s="10"/>
      <c r="AL306" s="10" t="s">
        <v>6198</v>
      </c>
      <c r="AM306" s="10" t="s">
        <v>5426</v>
      </c>
      <c r="AN306" s="10"/>
      <c r="AO306" s="49">
        <v>0</v>
      </c>
      <c r="AP306" s="49">
        <v>0</v>
      </c>
      <c r="AQ306" s="49">
        <v>0</v>
      </c>
      <c r="AR306" s="49">
        <v>0</v>
      </c>
      <c r="AS306" s="49">
        <v>0</v>
      </c>
      <c r="AT306" s="49">
        <v>0</v>
      </c>
      <c r="AU306" s="49">
        <v>0</v>
      </c>
      <c r="AV306" s="49">
        <v>0</v>
      </c>
      <c r="AW306" s="50">
        <v>0</v>
      </c>
      <c r="AX306" s="49">
        <v>0</v>
      </c>
      <c r="AY306" s="49">
        <v>0</v>
      </c>
      <c r="AZ306" s="49">
        <v>0</v>
      </c>
      <c r="BA306" s="49">
        <v>0</v>
      </c>
      <c r="BB306" s="49">
        <v>0</v>
      </c>
      <c r="BC306" s="49">
        <v>0</v>
      </c>
      <c r="BD306" s="49">
        <v>0</v>
      </c>
      <c r="BE306" s="49">
        <v>0</v>
      </c>
      <c r="BF306" s="49">
        <v>0</v>
      </c>
      <c r="BG306" s="49">
        <v>0</v>
      </c>
      <c r="BH306" s="49">
        <v>0</v>
      </c>
      <c r="BI306" s="49">
        <v>0</v>
      </c>
      <c r="BJ306" s="50">
        <v>0</v>
      </c>
      <c r="BK306" s="49">
        <v>1500</v>
      </c>
      <c r="BL306" s="49">
        <v>0</v>
      </c>
      <c r="BM306" s="49">
        <v>0</v>
      </c>
      <c r="BN306" s="49">
        <v>1500</v>
      </c>
      <c r="BO306" s="49">
        <v>0</v>
      </c>
      <c r="BP306" s="49">
        <v>0</v>
      </c>
      <c r="BQ306" s="49">
        <v>0</v>
      </c>
      <c r="BR306" s="49">
        <v>0</v>
      </c>
      <c r="BS306" s="49">
        <v>0</v>
      </c>
      <c r="BT306" s="49">
        <v>0</v>
      </c>
      <c r="BU306" s="50">
        <v>0</v>
      </c>
      <c r="BV306" s="49">
        <v>0</v>
      </c>
      <c r="BW306" s="50">
        <v>0</v>
      </c>
      <c r="BX306" s="49">
        <v>0</v>
      </c>
      <c r="BY306" s="49">
        <v>0</v>
      </c>
      <c r="BZ306" s="49">
        <v>0</v>
      </c>
      <c r="CA306" s="49">
        <v>0</v>
      </c>
      <c r="CB306" s="49">
        <v>0</v>
      </c>
      <c r="CC306" s="49">
        <v>0</v>
      </c>
      <c r="CD306" s="49">
        <v>0</v>
      </c>
      <c r="CE306" s="49">
        <v>0</v>
      </c>
      <c r="CF306" s="49">
        <v>0</v>
      </c>
      <c r="CG306" s="49">
        <v>0</v>
      </c>
      <c r="CH306" s="50">
        <v>0</v>
      </c>
      <c r="CI306" s="49">
        <v>0</v>
      </c>
      <c r="CJ306" s="50">
        <v>0</v>
      </c>
      <c r="CK306" s="49">
        <v>0</v>
      </c>
      <c r="CL306" s="49">
        <v>0</v>
      </c>
      <c r="CM306" s="49">
        <v>0</v>
      </c>
      <c r="CN306" s="49">
        <v>0</v>
      </c>
      <c r="CO306" s="10"/>
      <c r="CP306" s="51" t="s">
        <v>3723</v>
      </c>
    </row>
    <row r="307" spans="1:94" ht="70.349999999999994" customHeight="1" x14ac:dyDescent="0.25">
      <c r="A307" s="48" t="s">
        <v>3724</v>
      </c>
      <c r="B307" s="48" t="s">
        <v>3724</v>
      </c>
      <c r="C307" s="10" t="s">
        <v>682</v>
      </c>
      <c r="D307" s="10" t="s">
        <v>2914</v>
      </c>
      <c r="E307" s="10" t="s">
        <v>3607</v>
      </c>
      <c r="F307" s="10" t="s">
        <v>3608</v>
      </c>
      <c r="G307" s="10" t="s">
        <v>107</v>
      </c>
      <c r="H307" s="10" t="s">
        <v>1610</v>
      </c>
      <c r="I307" s="10" t="s">
        <v>2930</v>
      </c>
      <c r="J307" s="10" t="s">
        <v>3609</v>
      </c>
      <c r="K307" s="10" t="s">
        <v>3591</v>
      </c>
      <c r="L307" s="10" t="s">
        <v>3592</v>
      </c>
      <c r="M307" s="10" t="s">
        <v>3610</v>
      </c>
      <c r="N307" s="10" t="s">
        <v>3611</v>
      </c>
      <c r="O307" s="10" t="s">
        <v>3592</v>
      </c>
      <c r="P307" s="10" t="s">
        <v>846</v>
      </c>
      <c r="Q307" s="10" t="s">
        <v>3611</v>
      </c>
      <c r="R307" s="10" t="s">
        <v>3612</v>
      </c>
      <c r="S307" s="10" t="s">
        <v>3725</v>
      </c>
      <c r="T307" s="10" t="s">
        <v>3726</v>
      </c>
      <c r="U307" s="10" t="s">
        <v>3725</v>
      </c>
      <c r="V307" s="10" t="s">
        <v>3727</v>
      </c>
      <c r="W307" s="10" t="s">
        <v>3728</v>
      </c>
      <c r="X307" s="10" t="s">
        <v>3721</v>
      </c>
      <c r="Y307" s="10" t="s">
        <v>125</v>
      </c>
      <c r="Z307" s="10" t="s">
        <v>126</v>
      </c>
      <c r="AA307" s="49">
        <v>1</v>
      </c>
      <c r="AB307" s="10" t="s">
        <v>127</v>
      </c>
      <c r="AC307" s="10" t="s">
        <v>2930</v>
      </c>
      <c r="AD307" s="49">
        <v>1</v>
      </c>
      <c r="AE307" s="49">
        <v>0</v>
      </c>
      <c r="AF307" s="49">
        <v>0</v>
      </c>
      <c r="AG307" s="49">
        <v>0</v>
      </c>
      <c r="AH307" s="10" t="s">
        <v>6199</v>
      </c>
      <c r="AI307" s="10"/>
      <c r="AJ307" s="10"/>
      <c r="AK307" s="10"/>
      <c r="AL307" s="10"/>
      <c r="AM307" s="10" t="s">
        <v>5426</v>
      </c>
      <c r="AN307" s="10" t="s">
        <v>6200</v>
      </c>
      <c r="AO307" s="49">
        <v>0</v>
      </c>
      <c r="AP307" s="49">
        <v>0</v>
      </c>
      <c r="AQ307" s="49">
        <v>0</v>
      </c>
      <c r="AR307" s="49">
        <v>0</v>
      </c>
      <c r="AS307" s="49">
        <v>0</v>
      </c>
      <c r="AT307" s="49">
        <v>0</v>
      </c>
      <c r="AU307" s="49">
        <v>0</v>
      </c>
      <c r="AV307" s="49">
        <v>0</v>
      </c>
      <c r="AW307" s="50">
        <v>0</v>
      </c>
      <c r="AX307" s="49">
        <v>0</v>
      </c>
      <c r="AY307" s="49">
        <v>0</v>
      </c>
      <c r="AZ307" s="49">
        <v>0</v>
      </c>
      <c r="BA307" s="49">
        <v>0</v>
      </c>
      <c r="BB307" s="49">
        <v>0</v>
      </c>
      <c r="BC307" s="49">
        <v>0</v>
      </c>
      <c r="BD307" s="49">
        <v>0</v>
      </c>
      <c r="BE307" s="49">
        <v>0</v>
      </c>
      <c r="BF307" s="49">
        <v>0</v>
      </c>
      <c r="BG307" s="49">
        <v>0</v>
      </c>
      <c r="BH307" s="49">
        <v>0</v>
      </c>
      <c r="BI307" s="49">
        <v>0</v>
      </c>
      <c r="BJ307" s="50">
        <v>0</v>
      </c>
      <c r="BK307" s="49">
        <v>0</v>
      </c>
      <c r="BL307" s="49">
        <v>0</v>
      </c>
      <c r="BM307" s="49">
        <v>0</v>
      </c>
      <c r="BN307" s="49">
        <v>0</v>
      </c>
      <c r="BO307" s="49">
        <v>0</v>
      </c>
      <c r="BP307" s="49">
        <v>0</v>
      </c>
      <c r="BQ307" s="49">
        <v>0</v>
      </c>
      <c r="BR307" s="49">
        <v>0</v>
      </c>
      <c r="BS307" s="49">
        <v>0</v>
      </c>
      <c r="BT307" s="49">
        <v>0</v>
      </c>
      <c r="BU307" s="50">
        <v>0</v>
      </c>
      <c r="BV307" s="49">
        <v>0</v>
      </c>
      <c r="BW307" s="50">
        <v>0</v>
      </c>
      <c r="BX307" s="49">
        <v>1000</v>
      </c>
      <c r="BY307" s="49">
        <v>0</v>
      </c>
      <c r="BZ307" s="49">
        <v>0</v>
      </c>
      <c r="CA307" s="49">
        <v>1000</v>
      </c>
      <c r="CB307" s="49">
        <v>0</v>
      </c>
      <c r="CC307" s="49">
        <v>0</v>
      </c>
      <c r="CD307" s="49">
        <v>0</v>
      </c>
      <c r="CE307" s="49">
        <v>0</v>
      </c>
      <c r="CF307" s="49">
        <v>0</v>
      </c>
      <c r="CG307" s="49">
        <v>0</v>
      </c>
      <c r="CH307" s="50">
        <v>0</v>
      </c>
      <c r="CI307" s="49">
        <v>0</v>
      </c>
      <c r="CJ307" s="50">
        <v>0</v>
      </c>
      <c r="CK307" s="49">
        <v>0</v>
      </c>
      <c r="CL307" s="49">
        <v>0</v>
      </c>
      <c r="CM307" s="49">
        <v>0</v>
      </c>
      <c r="CN307" s="49">
        <v>0</v>
      </c>
      <c r="CO307" s="10" t="s">
        <v>3730</v>
      </c>
      <c r="CP307" s="51" t="s">
        <v>3731</v>
      </c>
    </row>
    <row r="308" spans="1:94" ht="70.349999999999994" customHeight="1" x14ac:dyDescent="0.25">
      <c r="A308" s="48" t="s">
        <v>3732</v>
      </c>
      <c r="B308" s="48" t="s">
        <v>3732</v>
      </c>
      <c r="C308" s="10" t="s">
        <v>696</v>
      </c>
      <c r="D308" s="10" t="s">
        <v>2914</v>
      </c>
      <c r="E308" s="10" t="s">
        <v>3607</v>
      </c>
      <c r="F308" s="10" t="s">
        <v>3608</v>
      </c>
      <c r="G308" s="10" t="s">
        <v>107</v>
      </c>
      <c r="H308" s="10" t="s">
        <v>1610</v>
      </c>
      <c r="I308" s="10" t="s">
        <v>2930</v>
      </c>
      <c r="J308" s="10" t="s">
        <v>3609</v>
      </c>
      <c r="K308" s="10" t="s">
        <v>3591</v>
      </c>
      <c r="L308" s="10" t="s">
        <v>3592</v>
      </c>
      <c r="M308" s="10" t="s">
        <v>3610</v>
      </c>
      <c r="N308" s="10" t="s">
        <v>3611</v>
      </c>
      <c r="O308" s="10" t="s">
        <v>3592</v>
      </c>
      <c r="P308" s="10" t="s">
        <v>846</v>
      </c>
      <c r="Q308" s="10" t="s">
        <v>3611</v>
      </c>
      <c r="R308" s="10" t="s">
        <v>3612</v>
      </c>
      <c r="S308" s="10" t="s">
        <v>3733</v>
      </c>
      <c r="T308" s="10" t="s">
        <v>3734</v>
      </c>
      <c r="U308" s="10" t="s">
        <v>3735</v>
      </c>
      <c r="V308" s="10" t="s">
        <v>3736</v>
      </c>
      <c r="W308" s="10" t="s">
        <v>3737</v>
      </c>
      <c r="X308" s="10" t="s">
        <v>3738</v>
      </c>
      <c r="Y308" s="10" t="s">
        <v>125</v>
      </c>
      <c r="Z308" s="10" t="s">
        <v>126</v>
      </c>
      <c r="AA308" s="49">
        <v>2</v>
      </c>
      <c r="AB308" s="10" t="s">
        <v>127</v>
      </c>
      <c r="AC308" s="10" t="s">
        <v>2930</v>
      </c>
      <c r="AD308" s="49">
        <v>0</v>
      </c>
      <c r="AE308" s="49">
        <v>0</v>
      </c>
      <c r="AF308" s="49">
        <v>0</v>
      </c>
      <c r="AG308" s="49">
        <v>2</v>
      </c>
      <c r="AH308" s="10"/>
      <c r="AI308" s="10"/>
      <c r="AJ308" s="10"/>
      <c r="AK308" s="10"/>
      <c r="AL308" s="10" t="s">
        <v>6201</v>
      </c>
      <c r="AM308" s="10" t="s">
        <v>5237</v>
      </c>
      <c r="AN308" s="10"/>
      <c r="AO308" s="49">
        <v>0</v>
      </c>
      <c r="AP308" s="49">
        <v>0</v>
      </c>
      <c r="AQ308" s="49">
        <v>0</v>
      </c>
      <c r="AR308" s="49">
        <v>0</v>
      </c>
      <c r="AS308" s="49">
        <v>0</v>
      </c>
      <c r="AT308" s="49">
        <v>0</v>
      </c>
      <c r="AU308" s="49">
        <v>0</v>
      </c>
      <c r="AV308" s="49">
        <v>0</v>
      </c>
      <c r="AW308" s="50">
        <v>0</v>
      </c>
      <c r="AX308" s="49">
        <v>0</v>
      </c>
      <c r="AY308" s="49">
        <v>0</v>
      </c>
      <c r="AZ308" s="49">
        <v>0</v>
      </c>
      <c r="BA308" s="49">
        <v>0</v>
      </c>
      <c r="BB308" s="49">
        <v>0</v>
      </c>
      <c r="BC308" s="49">
        <v>0</v>
      </c>
      <c r="BD308" s="49">
        <v>0</v>
      </c>
      <c r="BE308" s="49">
        <v>0</v>
      </c>
      <c r="BF308" s="49">
        <v>0</v>
      </c>
      <c r="BG308" s="49">
        <v>0</v>
      </c>
      <c r="BH308" s="49">
        <v>0</v>
      </c>
      <c r="BI308" s="49">
        <v>0</v>
      </c>
      <c r="BJ308" s="50">
        <v>0</v>
      </c>
      <c r="BK308" s="49">
        <v>0</v>
      </c>
      <c r="BL308" s="49">
        <v>0</v>
      </c>
      <c r="BM308" s="49">
        <v>0</v>
      </c>
      <c r="BN308" s="49">
        <v>0</v>
      </c>
      <c r="BO308" s="49">
        <v>0</v>
      </c>
      <c r="BP308" s="49">
        <v>0</v>
      </c>
      <c r="BQ308" s="49">
        <v>0</v>
      </c>
      <c r="BR308" s="49">
        <v>0</v>
      </c>
      <c r="BS308" s="49">
        <v>0</v>
      </c>
      <c r="BT308" s="49">
        <v>0</v>
      </c>
      <c r="BU308" s="50">
        <v>0</v>
      </c>
      <c r="BV308" s="49">
        <v>0</v>
      </c>
      <c r="BW308" s="50">
        <v>0</v>
      </c>
      <c r="BX308" s="49">
        <v>0</v>
      </c>
      <c r="BY308" s="49">
        <v>0</v>
      </c>
      <c r="BZ308" s="49">
        <v>0</v>
      </c>
      <c r="CA308" s="49">
        <v>0</v>
      </c>
      <c r="CB308" s="49">
        <v>0</v>
      </c>
      <c r="CC308" s="49">
        <v>0</v>
      </c>
      <c r="CD308" s="49">
        <v>0</v>
      </c>
      <c r="CE308" s="49">
        <v>0</v>
      </c>
      <c r="CF308" s="49">
        <v>0</v>
      </c>
      <c r="CG308" s="49">
        <v>0</v>
      </c>
      <c r="CH308" s="50">
        <v>0</v>
      </c>
      <c r="CI308" s="49">
        <v>0</v>
      </c>
      <c r="CJ308" s="50">
        <v>0</v>
      </c>
      <c r="CK308" s="49">
        <v>0</v>
      </c>
      <c r="CL308" s="49">
        <v>0</v>
      </c>
      <c r="CM308" s="49">
        <v>0</v>
      </c>
      <c r="CN308" s="49">
        <v>0</v>
      </c>
      <c r="CO308" s="10"/>
      <c r="CP308" s="51" t="s">
        <v>3740</v>
      </c>
    </row>
    <row r="309" spans="1:94" ht="70.349999999999994" customHeight="1" x14ac:dyDescent="0.25">
      <c r="A309" s="48" t="s">
        <v>3741</v>
      </c>
      <c r="B309" s="48" t="s">
        <v>3741</v>
      </c>
      <c r="C309" s="10" t="s">
        <v>113</v>
      </c>
      <c r="D309" s="10" t="s">
        <v>2914</v>
      </c>
      <c r="E309" s="10" t="s">
        <v>3742</v>
      </c>
      <c r="F309" s="10" t="s">
        <v>196</v>
      </c>
      <c r="G309" s="10" t="s">
        <v>107</v>
      </c>
      <c r="H309" s="10" t="s">
        <v>1610</v>
      </c>
      <c r="I309" s="10" t="s">
        <v>2930</v>
      </c>
      <c r="J309" s="10" t="s">
        <v>3743</v>
      </c>
      <c r="K309" s="10" t="s">
        <v>2071</v>
      </c>
      <c r="L309" s="10" t="s">
        <v>3592</v>
      </c>
      <c r="M309" s="10" t="s">
        <v>3744</v>
      </c>
      <c r="N309" s="10" t="s">
        <v>3745</v>
      </c>
      <c r="O309" s="10" t="s">
        <v>3592</v>
      </c>
      <c r="P309" s="10" t="s">
        <v>846</v>
      </c>
      <c r="Q309" s="10" t="s">
        <v>3745</v>
      </c>
      <c r="R309" s="10" t="s">
        <v>3746</v>
      </c>
      <c r="S309" s="10" t="s">
        <v>3747</v>
      </c>
      <c r="T309" s="10" t="s">
        <v>3748</v>
      </c>
      <c r="U309" s="10" t="s">
        <v>3747</v>
      </c>
      <c r="V309" s="10" t="s">
        <v>3749</v>
      </c>
      <c r="W309" s="10" t="s">
        <v>3750</v>
      </c>
      <c r="X309" s="10" t="s">
        <v>3751</v>
      </c>
      <c r="Y309" s="10" t="s">
        <v>125</v>
      </c>
      <c r="Z309" s="10" t="s">
        <v>126</v>
      </c>
      <c r="AA309" s="49">
        <v>1</v>
      </c>
      <c r="AB309" s="10" t="s">
        <v>127</v>
      </c>
      <c r="AC309" s="10" t="s">
        <v>2930</v>
      </c>
      <c r="AD309" s="49">
        <v>0</v>
      </c>
      <c r="AE309" s="49">
        <v>0</v>
      </c>
      <c r="AF309" s="49">
        <v>1</v>
      </c>
      <c r="AG309" s="49">
        <v>0</v>
      </c>
      <c r="AH309" s="10"/>
      <c r="AI309" s="10"/>
      <c r="AJ309" s="10"/>
      <c r="AK309" s="10" t="s">
        <v>6202</v>
      </c>
      <c r="AL309" s="10"/>
      <c r="AM309" s="10" t="s">
        <v>5237</v>
      </c>
      <c r="AN309" s="10"/>
      <c r="AO309" s="49">
        <v>0</v>
      </c>
      <c r="AP309" s="49">
        <v>0</v>
      </c>
      <c r="AQ309" s="49">
        <v>0</v>
      </c>
      <c r="AR309" s="49">
        <v>0</v>
      </c>
      <c r="AS309" s="49">
        <v>0</v>
      </c>
      <c r="AT309" s="49">
        <v>0</v>
      </c>
      <c r="AU309" s="49">
        <v>0</v>
      </c>
      <c r="AV309" s="49">
        <v>0</v>
      </c>
      <c r="AW309" s="50">
        <v>0</v>
      </c>
      <c r="AX309" s="49">
        <v>0</v>
      </c>
      <c r="AY309" s="49">
        <v>0</v>
      </c>
      <c r="AZ309" s="49">
        <v>0</v>
      </c>
      <c r="BA309" s="49">
        <v>0</v>
      </c>
      <c r="BB309" s="49">
        <v>0</v>
      </c>
      <c r="BC309" s="49">
        <v>0</v>
      </c>
      <c r="BD309" s="49">
        <v>0</v>
      </c>
      <c r="BE309" s="49">
        <v>0</v>
      </c>
      <c r="BF309" s="49">
        <v>0</v>
      </c>
      <c r="BG309" s="49">
        <v>0</v>
      </c>
      <c r="BH309" s="49">
        <v>0</v>
      </c>
      <c r="BI309" s="49">
        <v>0</v>
      </c>
      <c r="BJ309" s="50">
        <v>0</v>
      </c>
      <c r="BK309" s="49">
        <v>0</v>
      </c>
      <c r="BL309" s="49">
        <v>0</v>
      </c>
      <c r="BM309" s="49">
        <v>0</v>
      </c>
      <c r="BN309" s="49">
        <v>0</v>
      </c>
      <c r="BO309" s="49">
        <v>0</v>
      </c>
      <c r="BP309" s="49">
        <v>0</v>
      </c>
      <c r="BQ309" s="49">
        <v>0</v>
      </c>
      <c r="BR309" s="49">
        <v>0</v>
      </c>
      <c r="BS309" s="49">
        <v>0</v>
      </c>
      <c r="BT309" s="49">
        <v>0</v>
      </c>
      <c r="BU309" s="50">
        <v>0</v>
      </c>
      <c r="BV309" s="49">
        <v>0</v>
      </c>
      <c r="BW309" s="50">
        <v>0</v>
      </c>
      <c r="BX309" s="49">
        <v>0</v>
      </c>
      <c r="BY309" s="49">
        <v>0</v>
      </c>
      <c r="BZ309" s="49">
        <v>0</v>
      </c>
      <c r="CA309" s="49">
        <v>0</v>
      </c>
      <c r="CB309" s="49">
        <v>0</v>
      </c>
      <c r="CC309" s="49">
        <v>0</v>
      </c>
      <c r="CD309" s="49">
        <v>0</v>
      </c>
      <c r="CE309" s="49">
        <v>0</v>
      </c>
      <c r="CF309" s="49">
        <v>0</v>
      </c>
      <c r="CG309" s="49">
        <v>0</v>
      </c>
      <c r="CH309" s="50">
        <v>0</v>
      </c>
      <c r="CI309" s="49">
        <v>0</v>
      </c>
      <c r="CJ309" s="50">
        <v>0</v>
      </c>
      <c r="CK309" s="49">
        <v>0</v>
      </c>
      <c r="CL309" s="49">
        <v>0</v>
      </c>
      <c r="CM309" s="49">
        <v>0</v>
      </c>
      <c r="CN309" s="49">
        <v>0</v>
      </c>
      <c r="CO309" s="10"/>
      <c r="CP309" s="51" t="s">
        <v>3753</v>
      </c>
    </row>
    <row r="310" spans="1:94" ht="70.349999999999994" customHeight="1" x14ac:dyDescent="0.25">
      <c r="A310" s="48" t="s">
        <v>3754</v>
      </c>
      <c r="B310" s="48" t="s">
        <v>3754</v>
      </c>
      <c r="C310" s="10" t="s">
        <v>113</v>
      </c>
      <c r="D310" s="10" t="s">
        <v>2914</v>
      </c>
      <c r="E310" s="10" t="s">
        <v>2300</v>
      </c>
      <c r="F310" s="10" t="s">
        <v>2301</v>
      </c>
      <c r="G310" s="10" t="s">
        <v>2214</v>
      </c>
      <c r="H310" s="10" t="s">
        <v>108</v>
      </c>
      <c r="I310" s="10" t="s">
        <v>2302</v>
      </c>
      <c r="J310" s="10" t="s">
        <v>1299</v>
      </c>
      <c r="K310" s="10" t="s">
        <v>3755</v>
      </c>
      <c r="L310" s="10" t="s">
        <v>3592</v>
      </c>
      <c r="M310" s="10" t="s">
        <v>3756</v>
      </c>
      <c r="N310" s="10" t="s">
        <v>3757</v>
      </c>
      <c r="O310" s="10" t="s">
        <v>3592</v>
      </c>
      <c r="P310" s="10" t="s">
        <v>846</v>
      </c>
      <c r="Q310" s="10" t="s">
        <v>3757</v>
      </c>
      <c r="R310" s="10" t="s">
        <v>3758</v>
      </c>
      <c r="S310" s="10" t="s">
        <v>3759</v>
      </c>
      <c r="T310" s="10" t="s">
        <v>3760</v>
      </c>
      <c r="U310" s="10" t="s">
        <v>3759</v>
      </c>
      <c r="V310" s="10" t="s">
        <v>3761</v>
      </c>
      <c r="W310" s="10"/>
      <c r="X310" s="10" t="s">
        <v>3762</v>
      </c>
      <c r="Y310" s="10" t="s">
        <v>125</v>
      </c>
      <c r="Z310" s="10" t="s">
        <v>126</v>
      </c>
      <c r="AA310" s="49">
        <v>1</v>
      </c>
      <c r="AB310" s="10" t="s">
        <v>127</v>
      </c>
      <c r="AC310" s="10" t="s">
        <v>2930</v>
      </c>
      <c r="AD310" s="49">
        <v>0</v>
      </c>
      <c r="AE310" s="49">
        <v>0</v>
      </c>
      <c r="AF310" s="49">
        <v>0</v>
      </c>
      <c r="AG310" s="49">
        <v>1</v>
      </c>
      <c r="AH310" s="10"/>
      <c r="AI310" s="10" t="s">
        <v>6203</v>
      </c>
      <c r="AJ310" s="10"/>
      <c r="AK310" s="10"/>
      <c r="AL310" s="10" t="s">
        <v>6204</v>
      </c>
      <c r="AM310" s="10" t="s">
        <v>5426</v>
      </c>
      <c r="AN310" s="10" t="s">
        <v>6205</v>
      </c>
      <c r="AO310" s="49">
        <v>0</v>
      </c>
      <c r="AP310" s="49">
        <v>0</v>
      </c>
      <c r="AQ310" s="49">
        <v>0</v>
      </c>
      <c r="AR310" s="49">
        <v>0</v>
      </c>
      <c r="AS310" s="49">
        <v>0</v>
      </c>
      <c r="AT310" s="49">
        <v>0</v>
      </c>
      <c r="AU310" s="49">
        <v>0</v>
      </c>
      <c r="AV310" s="49">
        <v>0</v>
      </c>
      <c r="AW310" s="50">
        <v>0</v>
      </c>
      <c r="AX310" s="49">
        <v>0</v>
      </c>
      <c r="AY310" s="49">
        <v>0</v>
      </c>
      <c r="AZ310" s="49">
        <v>0</v>
      </c>
      <c r="BA310" s="49">
        <v>0</v>
      </c>
      <c r="BB310" s="49">
        <v>0</v>
      </c>
      <c r="BC310" s="49">
        <v>0</v>
      </c>
      <c r="BD310" s="49">
        <v>0</v>
      </c>
      <c r="BE310" s="49">
        <v>0</v>
      </c>
      <c r="BF310" s="49">
        <v>0</v>
      </c>
      <c r="BG310" s="49">
        <v>0</v>
      </c>
      <c r="BH310" s="49">
        <v>0</v>
      </c>
      <c r="BI310" s="49">
        <v>0</v>
      </c>
      <c r="BJ310" s="50">
        <v>0</v>
      </c>
      <c r="BK310" s="49">
        <v>3000</v>
      </c>
      <c r="BL310" s="49">
        <v>0</v>
      </c>
      <c r="BM310" s="49">
        <v>0</v>
      </c>
      <c r="BN310" s="49">
        <v>3000</v>
      </c>
      <c r="BO310" s="49">
        <v>0</v>
      </c>
      <c r="BP310" s="49">
        <v>0</v>
      </c>
      <c r="BQ310" s="49">
        <v>0</v>
      </c>
      <c r="BR310" s="49">
        <v>0</v>
      </c>
      <c r="BS310" s="49">
        <v>0</v>
      </c>
      <c r="BT310" s="49">
        <v>0</v>
      </c>
      <c r="BU310" s="50">
        <v>0</v>
      </c>
      <c r="BV310" s="49">
        <v>0</v>
      </c>
      <c r="BW310" s="50">
        <v>0</v>
      </c>
      <c r="BX310" s="49">
        <v>2000</v>
      </c>
      <c r="BY310" s="49">
        <v>0</v>
      </c>
      <c r="BZ310" s="49">
        <v>0</v>
      </c>
      <c r="CA310" s="49">
        <v>2000</v>
      </c>
      <c r="CB310" s="49">
        <v>0</v>
      </c>
      <c r="CC310" s="49">
        <v>0</v>
      </c>
      <c r="CD310" s="49">
        <v>0</v>
      </c>
      <c r="CE310" s="49">
        <v>0</v>
      </c>
      <c r="CF310" s="49">
        <v>0</v>
      </c>
      <c r="CG310" s="49">
        <v>0</v>
      </c>
      <c r="CH310" s="50">
        <v>0</v>
      </c>
      <c r="CI310" s="49">
        <v>0</v>
      </c>
      <c r="CJ310" s="50">
        <v>0</v>
      </c>
      <c r="CK310" s="49">
        <v>0</v>
      </c>
      <c r="CL310" s="49">
        <v>0</v>
      </c>
      <c r="CM310" s="49">
        <v>0</v>
      </c>
      <c r="CN310" s="49">
        <v>0</v>
      </c>
      <c r="CO310" s="10"/>
      <c r="CP310" s="51" t="s">
        <v>3764</v>
      </c>
    </row>
    <row r="311" spans="1:94" ht="70.349999999999994" customHeight="1" x14ac:dyDescent="0.25">
      <c r="A311" s="48" t="s">
        <v>3765</v>
      </c>
      <c r="B311" s="48" t="s">
        <v>3765</v>
      </c>
      <c r="C311" s="10" t="s">
        <v>103</v>
      </c>
      <c r="D311" s="10" t="s">
        <v>2914</v>
      </c>
      <c r="E311" s="10" t="s">
        <v>2300</v>
      </c>
      <c r="F311" s="10" t="s">
        <v>2301</v>
      </c>
      <c r="G311" s="10" t="s">
        <v>2214</v>
      </c>
      <c r="H311" s="10" t="s">
        <v>108</v>
      </c>
      <c r="I311" s="10" t="s">
        <v>2302</v>
      </c>
      <c r="J311" s="10" t="s">
        <v>1299</v>
      </c>
      <c r="K311" s="10" t="s">
        <v>3755</v>
      </c>
      <c r="L311" s="10" t="s">
        <v>3592</v>
      </c>
      <c r="M311" s="10" t="s">
        <v>3756</v>
      </c>
      <c r="N311" s="10" t="s">
        <v>3757</v>
      </c>
      <c r="O311" s="10" t="s">
        <v>3592</v>
      </c>
      <c r="P311" s="10" t="s">
        <v>846</v>
      </c>
      <c r="Q311" s="10" t="s">
        <v>3757</v>
      </c>
      <c r="R311" s="10" t="s">
        <v>3758</v>
      </c>
      <c r="S311" s="10" t="s">
        <v>3766</v>
      </c>
      <c r="T311" s="10" t="s">
        <v>3767</v>
      </c>
      <c r="U311" s="10" t="s">
        <v>3768</v>
      </c>
      <c r="V311" s="10" t="s">
        <v>3769</v>
      </c>
      <c r="W311" s="10" t="s">
        <v>3770</v>
      </c>
      <c r="X311" s="10" t="s">
        <v>3771</v>
      </c>
      <c r="Y311" s="10" t="s">
        <v>125</v>
      </c>
      <c r="Z311" s="10" t="s">
        <v>3602</v>
      </c>
      <c r="AA311" s="49">
        <v>2</v>
      </c>
      <c r="AB311" s="10" t="s">
        <v>127</v>
      </c>
      <c r="AC311" s="10" t="s">
        <v>2930</v>
      </c>
      <c r="AD311" s="49">
        <v>0</v>
      </c>
      <c r="AE311" s="49">
        <v>0</v>
      </c>
      <c r="AF311" s="49">
        <v>2</v>
      </c>
      <c r="AG311" s="49">
        <v>0</v>
      </c>
      <c r="AH311" s="10"/>
      <c r="AI311" s="10"/>
      <c r="AJ311" s="10"/>
      <c r="AK311" s="10" t="s">
        <v>6206</v>
      </c>
      <c r="AL311" s="10"/>
      <c r="AM311" s="10" t="s">
        <v>5205</v>
      </c>
      <c r="AN311" s="10"/>
      <c r="AO311" s="49">
        <v>0</v>
      </c>
      <c r="AP311" s="49">
        <v>0</v>
      </c>
      <c r="AQ311" s="49">
        <v>0</v>
      </c>
      <c r="AR311" s="49">
        <v>0</v>
      </c>
      <c r="AS311" s="49">
        <v>0</v>
      </c>
      <c r="AT311" s="49">
        <v>0</v>
      </c>
      <c r="AU311" s="49">
        <v>0</v>
      </c>
      <c r="AV311" s="49">
        <v>3000</v>
      </c>
      <c r="AW311" s="50">
        <v>0</v>
      </c>
      <c r="AX311" s="49">
        <v>0</v>
      </c>
      <c r="AY311" s="49">
        <v>0</v>
      </c>
      <c r="AZ311" s="49">
        <v>0</v>
      </c>
      <c r="BA311" s="49">
        <v>3000</v>
      </c>
      <c r="BB311" s="49">
        <v>0</v>
      </c>
      <c r="BC311" s="49">
        <v>0</v>
      </c>
      <c r="BD311" s="49">
        <v>0</v>
      </c>
      <c r="BE311" s="49">
        <v>0</v>
      </c>
      <c r="BF311" s="49">
        <v>0</v>
      </c>
      <c r="BG311" s="49">
        <v>0</v>
      </c>
      <c r="BH311" s="49">
        <v>0</v>
      </c>
      <c r="BI311" s="49">
        <v>0</v>
      </c>
      <c r="BJ311" s="50">
        <v>0</v>
      </c>
      <c r="BK311" s="49">
        <v>0</v>
      </c>
      <c r="BL311" s="49">
        <v>0</v>
      </c>
      <c r="BM311" s="49">
        <v>0</v>
      </c>
      <c r="BN311" s="49">
        <v>0</v>
      </c>
      <c r="BO311" s="49">
        <v>0</v>
      </c>
      <c r="BP311" s="49">
        <v>0</v>
      </c>
      <c r="BQ311" s="49">
        <v>0</v>
      </c>
      <c r="BR311" s="49">
        <v>0</v>
      </c>
      <c r="BS311" s="49">
        <v>0</v>
      </c>
      <c r="BT311" s="49">
        <v>0</v>
      </c>
      <c r="BU311" s="50">
        <v>0</v>
      </c>
      <c r="BV311" s="49">
        <v>0</v>
      </c>
      <c r="BW311" s="50">
        <v>0</v>
      </c>
      <c r="BX311" s="49">
        <v>0</v>
      </c>
      <c r="BY311" s="49">
        <v>0</v>
      </c>
      <c r="BZ311" s="49">
        <v>0</v>
      </c>
      <c r="CA311" s="49">
        <v>0</v>
      </c>
      <c r="CB311" s="49">
        <v>0</v>
      </c>
      <c r="CC311" s="49">
        <v>0</v>
      </c>
      <c r="CD311" s="49">
        <v>0</v>
      </c>
      <c r="CE311" s="49">
        <v>0</v>
      </c>
      <c r="CF311" s="49">
        <v>0</v>
      </c>
      <c r="CG311" s="49">
        <v>0</v>
      </c>
      <c r="CH311" s="50">
        <v>0</v>
      </c>
      <c r="CI311" s="49">
        <v>0</v>
      </c>
      <c r="CJ311" s="50">
        <v>0</v>
      </c>
      <c r="CK311" s="49">
        <v>0</v>
      </c>
      <c r="CL311" s="49">
        <v>0</v>
      </c>
      <c r="CM311" s="49">
        <v>0</v>
      </c>
      <c r="CN311" s="49">
        <v>0</v>
      </c>
      <c r="CO311" s="10"/>
      <c r="CP311" s="51" t="s">
        <v>3773</v>
      </c>
    </row>
    <row r="312" spans="1:94" ht="70.349999999999994" customHeight="1" x14ac:dyDescent="0.25">
      <c r="A312" s="48" t="s">
        <v>3774</v>
      </c>
      <c r="B312" s="48" t="s">
        <v>3774</v>
      </c>
      <c r="C312" s="10" t="s">
        <v>139</v>
      </c>
      <c r="D312" s="10" t="s">
        <v>2914</v>
      </c>
      <c r="E312" s="10" t="s">
        <v>2300</v>
      </c>
      <c r="F312" s="10" t="s">
        <v>2301</v>
      </c>
      <c r="G312" s="10" t="s">
        <v>2214</v>
      </c>
      <c r="H312" s="10" t="s">
        <v>108</v>
      </c>
      <c r="I312" s="10" t="s">
        <v>2302</v>
      </c>
      <c r="J312" s="10" t="s">
        <v>1299</v>
      </c>
      <c r="K312" s="10" t="s">
        <v>3755</v>
      </c>
      <c r="L312" s="10" t="s">
        <v>3592</v>
      </c>
      <c r="M312" s="10" t="s">
        <v>3756</v>
      </c>
      <c r="N312" s="10" t="s">
        <v>3757</v>
      </c>
      <c r="O312" s="10" t="s">
        <v>3592</v>
      </c>
      <c r="P312" s="10" t="s">
        <v>846</v>
      </c>
      <c r="Q312" s="10" t="s">
        <v>3757</v>
      </c>
      <c r="R312" s="10" t="s">
        <v>3758</v>
      </c>
      <c r="S312" s="10" t="s">
        <v>3775</v>
      </c>
      <c r="T312" s="10" t="s">
        <v>3776</v>
      </c>
      <c r="U312" s="10" t="s">
        <v>3777</v>
      </c>
      <c r="V312" s="10" t="s">
        <v>3778</v>
      </c>
      <c r="W312" s="10" t="s">
        <v>3779</v>
      </c>
      <c r="X312" s="10" t="s">
        <v>3780</v>
      </c>
      <c r="Y312" s="10" t="s">
        <v>125</v>
      </c>
      <c r="Z312" s="10" t="s">
        <v>3781</v>
      </c>
      <c r="AA312" s="49">
        <v>100</v>
      </c>
      <c r="AB312" s="10" t="s">
        <v>127</v>
      </c>
      <c r="AC312" s="10" t="s">
        <v>2930</v>
      </c>
      <c r="AD312" s="49">
        <v>0</v>
      </c>
      <c r="AE312" s="49">
        <v>0</v>
      </c>
      <c r="AF312" s="49">
        <v>50</v>
      </c>
      <c r="AG312" s="49">
        <v>50</v>
      </c>
      <c r="AH312" s="10"/>
      <c r="AI312" s="10"/>
      <c r="AJ312" s="10"/>
      <c r="AK312" s="10" t="s">
        <v>6207</v>
      </c>
      <c r="AL312" s="10" t="s">
        <v>6207</v>
      </c>
      <c r="AM312" s="10" t="s">
        <v>5205</v>
      </c>
      <c r="AN312" s="10"/>
      <c r="AO312" s="49">
        <v>0</v>
      </c>
      <c r="AP312" s="49">
        <v>0</v>
      </c>
      <c r="AQ312" s="49">
        <v>0</v>
      </c>
      <c r="AR312" s="49">
        <v>0</v>
      </c>
      <c r="AS312" s="49">
        <v>0</v>
      </c>
      <c r="AT312" s="49">
        <v>0</v>
      </c>
      <c r="AU312" s="49">
        <v>0</v>
      </c>
      <c r="AV312" s="49">
        <v>0</v>
      </c>
      <c r="AW312" s="50">
        <v>0</v>
      </c>
      <c r="AX312" s="49">
        <v>0</v>
      </c>
      <c r="AY312" s="49">
        <v>0</v>
      </c>
      <c r="AZ312" s="49">
        <v>0</v>
      </c>
      <c r="BA312" s="49">
        <v>0</v>
      </c>
      <c r="BB312" s="49">
        <v>0</v>
      </c>
      <c r="BC312" s="49">
        <v>0</v>
      </c>
      <c r="BD312" s="49">
        <v>0</v>
      </c>
      <c r="BE312" s="49">
        <v>0</v>
      </c>
      <c r="BF312" s="49">
        <v>0</v>
      </c>
      <c r="BG312" s="49">
        <v>0</v>
      </c>
      <c r="BH312" s="49">
        <v>0</v>
      </c>
      <c r="BI312" s="49">
        <v>0</v>
      </c>
      <c r="BJ312" s="50">
        <v>0</v>
      </c>
      <c r="BK312" s="49">
        <v>0</v>
      </c>
      <c r="BL312" s="49">
        <v>0</v>
      </c>
      <c r="BM312" s="49">
        <v>0</v>
      </c>
      <c r="BN312" s="49">
        <v>0</v>
      </c>
      <c r="BO312" s="49">
        <v>0</v>
      </c>
      <c r="BP312" s="49">
        <v>0</v>
      </c>
      <c r="BQ312" s="49">
        <v>0</v>
      </c>
      <c r="BR312" s="49">
        <v>0</v>
      </c>
      <c r="BS312" s="49">
        <v>0</v>
      </c>
      <c r="BT312" s="49">
        <v>0</v>
      </c>
      <c r="BU312" s="50">
        <v>0</v>
      </c>
      <c r="BV312" s="49">
        <v>0</v>
      </c>
      <c r="BW312" s="50">
        <v>0</v>
      </c>
      <c r="BX312" s="49">
        <v>0</v>
      </c>
      <c r="BY312" s="49">
        <v>0</v>
      </c>
      <c r="BZ312" s="49">
        <v>0</v>
      </c>
      <c r="CA312" s="49">
        <v>0</v>
      </c>
      <c r="CB312" s="49">
        <v>0</v>
      </c>
      <c r="CC312" s="49">
        <v>200</v>
      </c>
      <c r="CD312" s="49">
        <v>200</v>
      </c>
      <c r="CE312" s="49">
        <v>0</v>
      </c>
      <c r="CF312" s="49">
        <v>0</v>
      </c>
      <c r="CG312" s="49">
        <v>0</v>
      </c>
      <c r="CH312" s="50">
        <v>0</v>
      </c>
      <c r="CI312" s="49">
        <v>0</v>
      </c>
      <c r="CJ312" s="50">
        <v>0</v>
      </c>
      <c r="CK312" s="49">
        <v>0</v>
      </c>
      <c r="CL312" s="49">
        <v>0</v>
      </c>
      <c r="CM312" s="49">
        <v>0</v>
      </c>
      <c r="CN312" s="49">
        <v>200</v>
      </c>
      <c r="CO312" s="10"/>
      <c r="CP312" s="51" t="s">
        <v>3784</v>
      </c>
    </row>
    <row r="313" spans="1:94" ht="70.349999999999994" customHeight="1" x14ac:dyDescent="0.25">
      <c r="A313" s="48" t="s">
        <v>3785</v>
      </c>
      <c r="B313" s="48" t="s">
        <v>3785</v>
      </c>
      <c r="C313" s="10" t="s">
        <v>113</v>
      </c>
      <c r="D313" s="10" t="s">
        <v>2914</v>
      </c>
      <c r="E313" s="10" t="s">
        <v>3786</v>
      </c>
      <c r="F313" s="10" t="s">
        <v>1632</v>
      </c>
      <c r="G313" s="10"/>
      <c r="H313" s="10" t="s">
        <v>108</v>
      </c>
      <c r="I313" s="10" t="s">
        <v>3787</v>
      </c>
      <c r="J313" s="10" t="s">
        <v>3788</v>
      </c>
      <c r="K313" s="10" t="s">
        <v>2071</v>
      </c>
      <c r="L313" s="10" t="s">
        <v>3592</v>
      </c>
      <c r="M313" s="10" t="s">
        <v>1598</v>
      </c>
      <c r="N313" s="10" t="s">
        <v>3789</v>
      </c>
      <c r="O313" s="10" t="s">
        <v>3592</v>
      </c>
      <c r="P313" s="10" t="s">
        <v>846</v>
      </c>
      <c r="Q313" s="10" t="s">
        <v>3789</v>
      </c>
      <c r="R313" s="10" t="s">
        <v>3790</v>
      </c>
      <c r="S313" s="10" t="s">
        <v>3791</v>
      </c>
      <c r="T313" s="10" t="s">
        <v>3792</v>
      </c>
      <c r="U313" s="10" t="s">
        <v>3793</v>
      </c>
      <c r="V313" s="10" t="s">
        <v>3794</v>
      </c>
      <c r="W313" s="10" t="s">
        <v>3795</v>
      </c>
      <c r="X313" s="10" t="s">
        <v>1049</v>
      </c>
      <c r="Y313" s="10" t="s">
        <v>125</v>
      </c>
      <c r="Z313" s="10" t="s">
        <v>126</v>
      </c>
      <c r="AA313" s="49">
        <v>1</v>
      </c>
      <c r="AB313" s="10" t="s">
        <v>127</v>
      </c>
      <c r="AC313" s="10" t="s">
        <v>2930</v>
      </c>
      <c r="AD313" s="49">
        <v>0</v>
      </c>
      <c r="AE313" s="49">
        <v>0</v>
      </c>
      <c r="AF313" s="49">
        <v>1</v>
      </c>
      <c r="AG313" s="49">
        <v>0</v>
      </c>
      <c r="AH313" s="10"/>
      <c r="AI313" s="10"/>
      <c r="AJ313" s="10"/>
      <c r="AK313" s="10" t="s">
        <v>6208</v>
      </c>
      <c r="AL313" s="10"/>
      <c r="AM313" s="10" t="s">
        <v>5426</v>
      </c>
      <c r="AN313" s="10"/>
      <c r="AO313" s="49">
        <v>0</v>
      </c>
      <c r="AP313" s="49">
        <v>0</v>
      </c>
      <c r="AQ313" s="49">
        <v>0</v>
      </c>
      <c r="AR313" s="49">
        <v>0</v>
      </c>
      <c r="AS313" s="49">
        <v>0</v>
      </c>
      <c r="AT313" s="49">
        <v>0</v>
      </c>
      <c r="AU313" s="49">
        <v>0</v>
      </c>
      <c r="AV313" s="49">
        <v>0</v>
      </c>
      <c r="AW313" s="50">
        <v>0</v>
      </c>
      <c r="AX313" s="49">
        <v>0</v>
      </c>
      <c r="AY313" s="49">
        <v>0</v>
      </c>
      <c r="AZ313" s="49">
        <v>0</v>
      </c>
      <c r="BA313" s="49">
        <v>0</v>
      </c>
      <c r="BB313" s="49">
        <v>0</v>
      </c>
      <c r="BC313" s="49">
        <v>0</v>
      </c>
      <c r="BD313" s="49">
        <v>0</v>
      </c>
      <c r="BE313" s="49">
        <v>0</v>
      </c>
      <c r="BF313" s="49">
        <v>0</v>
      </c>
      <c r="BG313" s="49">
        <v>0</v>
      </c>
      <c r="BH313" s="49">
        <v>0</v>
      </c>
      <c r="BI313" s="49">
        <v>0</v>
      </c>
      <c r="BJ313" s="50">
        <v>0</v>
      </c>
      <c r="BK313" s="49">
        <v>8000</v>
      </c>
      <c r="BL313" s="49">
        <v>0</v>
      </c>
      <c r="BM313" s="49">
        <v>0</v>
      </c>
      <c r="BN313" s="49">
        <v>8000</v>
      </c>
      <c r="BO313" s="49">
        <v>0</v>
      </c>
      <c r="BP313" s="49">
        <v>0</v>
      </c>
      <c r="BQ313" s="49">
        <v>0</v>
      </c>
      <c r="BR313" s="49">
        <v>0</v>
      </c>
      <c r="BS313" s="49">
        <v>0</v>
      </c>
      <c r="BT313" s="49">
        <v>0</v>
      </c>
      <c r="BU313" s="50">
        <v>0</v>
      </c>
      <c r="BV313" s="49">
        <v>0</v>
      </c>
      <c r="BW313" s="50">
        <v>0</v>
      </c>
      <c r="BX313" s="49">
        <v>0</v>
      </c>
      <c r="BY313" s="49">
        <v>0</v>
      </c>
      <c r="BZ313" s="49">
        <v>0</v>
      </c>
      <c r="CA313" s="49">
        <v>0</v>
      </c>
      <c r="CB313" s="49">
        <v>0</v>
      </c>
      <c r="CC313" s="49">
        <v>0</v>
      </c>
      <c r="CD313" s="49">
        <v>0</v>
      </c>
      <c r="CE313" s="49">
        <v>0</v>
      </c>
      <c r="CF313" s="49">
        <v>0</v>
      </c>
      <c r="CG313" s="49">
        <v>0</v>
      </c>
      <c r="CH313" s="50">
        <v>0</v>
      </c>
      <c r="CI313" s="49">
        <v>0</v>
      </c>
      <c r="CJ313" s="50">
        <v>0</v>
      </c>
      <c r="CK313" s="49">
        <v>0</v>
      </c>
      <c r="CL313" s="49">
        <v>0</v>
      </c>
      <c r="CM313" s="49">
        <v>0</v>
      </c>
      <c r="CN313" s="49">
        <v>0</v>
      </c>
      <c r="CO313" s="10"/>
      <c r="CP313" s="51" t="s">
        <v>3797</v>
      </c>
    </row>
    <row r="314" spans="1:94" ht="70.349999999999994" customHeight="1" x14ac:dyDescent="0.25">
      <c r="A314" s="48" t="s">
        <v>3798</v>
      </c>
      <c r="B314" s="48" t="s">
        <v>3798</v>
      </c>
      <c r="C314" s="10" t="s">
        <v>113</v>
      </c>
      <c r="D314" s="10" t="s">
        <v>2914</v>
      </c>
      <c r="E314" s="10" t="s">
        <v>3799</v>
      </c>
      <c r="F314" s="10" t="s">
        <v>3800</v>
      </c>
      <c r="G314" s="10" t="s">
        <v>126</v>
      </c>
      <c r="H314" s="10" t="s">
        <v>108</v>
      </c>
      <c r="I314" s="10" t="s">
        <v>3801</v>
      </c>
      <c r="J314" s="10" t="s">
        <v>3802</v>
      </c>
      <c r="K314" s="10" t="s">
        <v>3803</v>
      </c>
      <c r="L314" s="10" t="s">
        <v>3592</v>
      </c>
      <c r="M314" s="10" t="s">
        <v>3804</v>
      </c>
      <c r="N314" s="10" t="s">
        <v>3805</v>
      </c>
      <c r="O314" s="10" t="s">
        <v>3592</v>
      </c>
      <c r="P314" s="10" t="s">
        <v>846</v>
      </c>
      <c r="Q314" s="10" t="s">
        <v>3806</v>
      </c>
      <c r="R314" s="10" t="s">
        <v>3807</v>
      </c>
      <c r="S314" s="10" t="s">
        <v>561</v>
      </c>
      <c r="T314" s="10" t="s">
        <v>3808</v>
      </c>
      <c r="U314" s="10" t="s">
        <v>3809</v>
      </c>
      <c r="V314" s="10" t="s">
        <v>3810</v>
      </c>
      <c r="W314" s="10" t="s">
        <v>3811</v>
      </c>
      <c r="X314" s="10" t="s">
        <v>530</v>
      </c>
      <c r="Y314" s="10" t="s">
        <v>247</v>
      </c>
      <c r="Z314" s="10" t="s">
        <v>126</v>
      </c>
      <c r="AA314" s="49">
        <v>1</v>
      </c>
      <c r="AB314" s="10" t="s">
        <v>127</v>
      </c>
      <c r="AC314" s="10" t="s">
        <v>3812</v>
      </c>
      <c r="AD314" s="49">
        <v>0</v>
      </c>
      <c r="AE314" s="49">
        <v>1</v>
      </c>
      <c r="AF314" s="49">
        <v>0</v>
      </c>
      <c r="AG314" s="49">
        <v>0</v>
      </c>
      <c r="AH314" s="10" t="s">
        <v>6209</v>
      </c>
      <c r="AI314" s="10" t="s">
        <v>6210</v>
      </c>
      <c r="AJ314" s="10" t="s">
        <v>6211</v>
      </c>
      <c r="AK314" s="10"/>
      <c r="AL314" s="10"/>
      <c r="AM314" s="10" t="s">
        <v>5205</v>
      </c>
      <c r="AN314" s="10" t="s">
        <v>6212</v>
      </c>
      <c r="AO314" s="49">
        <v>0</v>
      </c>
      <c r="AP314" s="49">
        <v>0</v>
      </c>
      <c r="AQ314" s="49">
        <v>0</v>
      </c>
      <c r="AR314" s="49">
        <v>0</v>
      </c>
      <c r="AS314" s="49">
        <v>0</v>
      </c>
      <c r="AT314" s="49">
        <v>0</v>
      </c>
      <c r="AU314" s="49">
        <v>0</v>
      </c>
      <c r="AV314" s="49">
        <v>0</v>
      </c>
      <c r="AW314" s="50">
        <v>0</v>
      </c>
      <c r="AX314" s="49">
        <v>0</v>
      </c>
      <c r="AY314" s="49">
        <v>0</v>
      </c>
      <c r="AZ314" s="49">
        <v>0</v>
      </c>
      <c r="BA314" s="49">
        <v>0</v>
      </c>
      <c r="BB314" s="49">
        <v>0</v>
      </c>
      <c r="BC314" s="49">
        <v>0</v>
      </c>
      <c r="BD314" s="49">
        <v>0</v>
      </c>
      <c r="BE314" s="49">
        <v>0</v>
      </c>
      <c r="BF314" s="49">
        <v>0</v>
      </c>
      <c r="BG314" s="49">
        <v>0</v>
      </c>
      <c r="BH314" s="49">
        <v>0</v>
      </c>
      <c r="BI314" s="49">
        <v>0</v>
      </c>
      <c r="BJ314" s="50">
        <v>0</v>
      </c>
      <c r="BK314" s="49">
        <v>0</v>
      </c>
      <c r="BL314" s="49">
        <v>0</v>
      </c>
      <c r="BM314" s="49">
        <v>0</v>
      </c>
      <c r="BN314" s="49">
        <v>0</v>
      </c>
      <c r="BO314" s="49">
        <v>0</v>
      </c>
      <c r="BP314" s="49">
        <v>0</v>
      </c>
      <c r="BQ314" s="49">
        <v>0</v>
      </c>
      <c r="BR314" s="49">
        <v>0</v>
      </c>
      <c r="BS314" s="49">
        <v>0</v>
      </c>
      <c r="BT314" s="49">
        <v>0</v>
      </c>
      <c r="BU314" s="50">
        <v>0</v>
      </c>
      <c r="BV314" s="49">
        <v>0</v>
      </c>
      <c r="BW314" s="50">
        <v>0</v>
      </c>
      <c r="BX314" s="49">
        <v>0</v>
      </c>
      <c r="BY314" s="49">
        <v>0</v>
      </c>
      <c r="BZ314" s="49">
        <v>0</v>
      </c>
      <c r="CA314" s="49">
        <v>0</v>
      </c>
      <c r="CB314" s="49">
        <v>0</v>
      </c>
      <c r="CC314" s="49">
        <v>180</v>
      </c>
      <c r="CD314" s="49">
        <v>180</v>
      </c>
      <c r="CE314" s="49">
        <v>0</v>
      </c>
      <c r="CF314" s="49">
        <v>0</v>
      </c>
      <c r="CG314" s="49">
        <v>0</v>
      </c>
      <c r="CH314" s="50">
        <v>0</v>
      </c>
      <c r="CI314" s="49">
        <v>0</v>
      </c>
      <c r="CJ314" s="50">
        <v>0</v>
      </c>
      <c r="CK314" s="49">
        <v>0</v>
      </c>
      <c r="CL314" s="49">
        <v>0</v>
      </c>
      <c r="CM314" s="49">
        <v>0</v>
      </c>
      <c r="CN314" s="49">
        <v>180</v>
      </c>
      <c r="CO314" s="10" t="s">
        <v>3816</v>
      </c>
      <c r="CP314" s="51" t="s">
        <v>3817</v>
      </c>
    </row>
    <row r="315" spans="1:94" ht="70.349999999999994" customHeight="1" x14ac:dyDescent="0.25">
      <c r="A315" s="48" t="s">
        <v>3818</v>
      </c>
      <c r="B315" s="48" t="s">
        <v>3818</v>
      </c>
      <c r="C315" s="10" t="s">
        <v>103</v>
      </c>
      <c r="D315" s="10" t="s">
        <v>2914</v>
      </c>
      <c r="E315" s="10" t="s">
        <v>3799</v>
      </c>
      <c r="F315" s="10" t="s">
        <v>3800</v>
      </c>
      <c r="G315" s="10" t="s">
        <v>126</v>
      </c>
      <c r="H315" s="10" t="s">
        <v>108</v>
      </c>
      <c r="I315" s="10" t="s">
        <v>3801</v>
      </c>
      <c r="J315" s="10" t="s">
        <v>3802</v>
      </c>
      <c r="K315" s="10" t="s">
        <v>3803</v>
      </c>
      <c r="L315" s="10" t="s">
        <v>3592</v>
      </c>
      <c r="M315" s="10" t="s">
        <v>3804</v>
      </c>
      <c r="N315" s="10" t="s">
        <v>3805</v>
      </c>
      <c r="O315" s="10" t="s">
        <v>3592</v>
      </c>
      <c r="P315" s="10" t="s">
        <v>846</v>
      </c>
      <c r="Q315" s="10" t="s">
        <v>3806</v>
      </c>
      <c r="R315" s="10" t="s">
        <v>3807</v>
      </c>
      <c r="S315" s="10" t="s">
        <v>3819</v>
      </c>
      <c r="T315" s="10" t="s">
        <v>3820</v>
      </c>
      <c r="U315" s="10" t="s">
        <v>257</v>
      </c>
      <c r="V315" s="10" t="s">
        <v>3821</v>
      </c>
      <c r="W315" s="10"/>
      <c r="X315" s="10" t="s">
        <v>149</v>
      </c>
      <c r="Y315" s="10" t="s">
        <v>125</v>
      </c>
      <c r="Z315" s="10" t="s">
        <v>126</v>
      </c>
      <c r="AA315" s="49">
        <v>4000</v>
      </c>
      <c r="AB315" s="10" t="s">
        <v>127</v>
      </c>
      <c r="AC315" s="10" t="s">
        <v>3812</v>
      </c>
      <c r="AD315" s="49">
        <v>600</v>
      </c>
      <c r="AE315" s="49">
        <v>1200</v>
      </c>
      <c r="AF315" s="49">
        <v>1200</v>
      </c>
      <c r="AG315" s="49">
        <v>1000</v>
      </c>
      <c r="AH315" s="10" t="s">
        <v>6213</v>
      </c>
      <c r="AI315" s="10" t="s">
        <v>6214</v>
      </c>
      <c r="AJ315" s="10" t="s">
        <v>6215</v>
      </c>
      <c r="AK315" s="10" t="s">
        <v>6216</v>
      </c>
      <c r="AL315" s="10" t="s">
        <v>6217</v>
      </c>
      <c r="AM315" s="10" t="s">
        <v>5205</v>
      </c>
      <c r="AN315" s="10"/>
      <c r="AO315" s="49">
        <v>0</v>
      </c>
      <c r="AP315" s="49">
        <v>0</v>
      </c>
      <c r="AQ315" s="49">
        <v>0</v>
      </c>
      <c r="AR315" s="49">
        <v>0</v>
      </c>
      <c r="AS315" s="49">
        <v>0</v>
      </c>
      <c r="AT315" s="49">
        <v>0</v>
      </c>
      <c r="AU315" s="49">
        <v>0</v>
      </c>
      <c r="AV315" s="49">
        <v>0</v>
      </c>
      <c r="AW315" s="50">
        <v>0</v>
      </c>
      <c r="AX315" s="49">
        <v>0</v>
      </c>
      <c r="AY315" s="49">
        <v>0</v>
      </c>
      <c r="AZ315" s="49">
        <v>0</v>
      </c>
      <c r="BA315" s="49">
        <v>0</v>
      </c>
      <c r="BB315" s="49">
        <v>0</v>
      </c>
      <c r="BC315" s="49">
        <v>600</v>
      </c>
      <c r="BD315" s="49">
        <v>600</v>
      </c>
      <c r="BE315" s="49">
        <v>0</v>
      </c>
      <c r="BF315" s="49">
        <v>0</v>
      </c>
      <c r="BG315" s="49">
        <v>0</v>
      </c>
      <c r="BH315" s="49">
        <v>0</v>
      </c>
      <c r="BI315" s="49">
        <v>0</v>
      </c>
      <c r="BJ315" s="50">
        <v>0</v>
      </c>
      <c r="BK315" s="49">
        <v>0</v>
      </c>
      <c r="BL315" s="49">
        <v>0</v>
      </c>
      <c r="BM315" s="49">
        <v>0</v>
      </c>
      <c r="BN315" s="49">
        <v>600</v>
      </c>
      <c r="BO315" s="49">
        <v>0</v>
      </c>
      <c r="BP315" s="49">
        <v>500</v>
      </c>
      <c r="BQ315" s="49">
        <v>500</v>
      </c>
      <c r="BR315" s="49">
        <v>0</v>
      </c>
      <c r="BS315" s="49">
        <v>0</v>
      </c>
      <c r="BT315" s="49">
        <v>0</v>
      </c>
      <c r="BU315" s="50">
        <v>0</v>
      </c>
      <c r="BV315" s="49">
        <v>0</v>
      </c>
      <c r="BW315" s="50">
        <v>0</v>
      </c>
      <c r="BX315" s="49">
        <v>0</v>
      </c>
      <c r="BY315" s="49">
        <v>0</v>
      </c>
      <c r="BZ315" s="49">
        <v>0</v>
      </c>
      <c r="CA315" s="49">
        <v>500</v>
      </c>
      <c r="CB315" s="49">
        <v>0</v>
      </c>
      <c r="CC315" s="49">
        <v>500</v>
      </c>
      <c r="CD315" s="49">
        <v>500</v>
      </c>
      <c r="CE315" s="49">
        <v>0</v>
      </c>
      <c r="CF315" s="49">
        <v>0</v>
      </c>
      <c r="CG315" s="49">
        <v>0</v>
      </c>
      <c r="CH315" s="50">
        <v>0</v>
      </c>
      <c r="CI315" s="49">
        <v>0</v>
      </c>
      <c r="CJ315" s="50">
        <v>0</v>
      </c>
      <c r="CK315" s="49">
        <v>0</v>
      </c>
      <c r="CL315" s="49">
        <v>0</v>
      </c>
      <c r="CM315" s="49">
        <v>0</v>
      </c>
      <c r="CN315" s="49">
        <v>500</v>
      </c>
      <c r="CO315" s="10" t="s">
        <v>3827</v>
      </c>
      <c r="CP315" s="51" t="s">
        <v>3828</v>
      </c>
    </row>
    <row r="316" spans="1:94" ht="70.349999999999994" customHeight="1" x14ac:dyDescent="0.25">
      <c r="A316" s="48" t="s">
        <v>3829</v>
      </c>
      <c r="B316" s="48" t="s">
        <v>3829</v>
      </c>
      <c r="C316" s="10" t="s">
        <v>139</v>
      </c>
      <c r="D316" s="10" t="s">
        <v>2914</v>
      </c>
      <c r="E316" s="10" t="s">
        <v>3799</v>
      </c>
      <c r="F316" s="10" t="s">
        <v>3800</v>
      </c>
      <c r="G316" s="10" t="s">
        <v>126</v>
      </c>
      <c r="H316" s="10" t="s">
        <v>108</v>
      </c>
      <c r="I316" s="10" t="s">
        <v>3801</v>
      </c>
      <c r="J316" s="10" t="s">
        <v>3802</v>
      </c>
      <c r="K316" s="10" t="s">
        <v>3803</v>
      </c>
      <c r="L316" s="10" t="s">
        <v>3592</v>
      </c>
      <c r="M316" s="10" t="s">
        <v>3804</v>
      </c>
      <c r="N316" s="10" t="s">
        <v>3805</v>
      </c>
      <c r="O316" s="10" t="s">
        <v>3592</v>
      </c>
      <c r="P316" s="10" t="s">
        <v>846</v>
      </c>
      <c r="Q316" s="10" t="s">
        <v>3806</v>
      </c>
      <c r="R316" s="10" t="s">
        <v>3807</v>
      </c>
      <c r="S316" s="10" t="s">
        <v>3830</v>
      </c>
      <c r="T316" s="10" t="s">
        <v>3831</v>
      </c>
      <c r="U316" s="10" t="s">
        <v>3832</v>
      </c>
      <c r="V316" s="10" t="s">
        <v>3833</v>
      </c>
      <c r="W316" s="10" t="s">
        <v>3834</v>
      </c>
      <c r="X316" s="10" t="s">
        <v>530</v>
      </c>
      <c r="Y316" s="10" t="s">
        <v>247</v>
      </c>
      <c r="Z316" s="10" t="s">
        <v>126</v>
      </c>
      <c r="AA316" s="49">
        <v>6</v>
      </c>
      <c r="AB316" s="10" t="s">
        <v>127</v>
      </c>
      <c r="AC316" s="10" t="s">
        <v>3812</v>
      </c>
      <c r="AD316" s="49">
        <v>0</v>
      </c>
      <c r="AE316" s="49">
        <v>6</v>
      </c>
      <c r="AF316" s="49">
        <v>0</v>
      </c>
      <c r="AG316" s="49">
        <v>0</v>
      </c>
      <c r="AH316" s="10"/>
      <c r="AI316" s="10" t="s">
        <v>6218</v>
      </c>
      <c r="AJ316" s="10"/>
      <c r="AK316" s="10"/>
      <c r="AL316" s="10"/>
      <c r="AM316" s="10" t="s">
        <v>5205</v>
      </c>
      <c r="AN316" s="10"/>
      <c r="AO316" s="49">
        <v>0</v>
      </c>
      <c r="AP316" s="49">
        <v>0</v>
      </c>
      <c r="AQ316" s="49">
        <v>0</v>
      </c>
      <c r="AR316" s="49">
        <v>0</v>
      </c>
      <c r="AS316" s="49">
        <v>0</v>
      </c>
      <c r="AT316" s="49">
        <v>0</v>
      </c>
      <c r="AU316" s="49">
        <v>0</v>
      </c>
      <c r="AV316" s="49">
        <v>0</v>
      </c>
      <c r="AW316" s="50">
        <v>0</v>
      </c>
      <c r="AX316" s="49">
        <v>0</v>
      </c>
      <c r="AY316" s="49">
        <v>0</v>
      </c>
      <c r="AZ316" s="49">
        <v>0</v>
      </c>
      <c r="BA316" s="49">
        <v>0</v>
      </c>
      <c r="BB316" s="49">
        <v>0</v>
      </c>
      <c r="BC316" s="49">
        <v>0</v>
      </c>
      <c r="BD316" s="49">
        <v>0</v>
      </c>
      <c r="BE316" s="49">
        <v>0</v>
      </c>
      <c r="BF316" s="49">
        <v>0</v>
      </c>
      <c r="BG316" s="49">
        <v>0</v>
      </c>
      <c r="BH316" s="49">
        <v>0</v>
      </c>
      <c r="BI316" s="49">
        <v>0</v>
      </c>
      <c r="BJ316" s="50">
        <v>0</v>
      </c>
      <c r="BK316" s="49">
        <v>0</v>
      </c>
      <c r="BL316" s="49">
        <v>0</v>
      </c>
      <c r="BM316" s="49">
        <v>0</v>
      </c>
      <c r="BN316" s="49">
        <v>0</v>
      </c>
      <c r="BO316" s="49">
        <v>0</v>
      </c>
      <c r="BP316" s="49">
        <v>150</v>
      </c>
      <c r="BQ316" s="49">
        <v>150</v>
      </c>
      <c r="BR316" s="49">
        <v>0</v>
      </c>
      <c r="BS316" s="49">
        <v>0</v>
      </c>
      <c r="BT316" s="49">
        <v>0</v>
      </c>
      <c r="BU316" s="50">
        <v>0</v>
      </c>
      <c r="BV316" s="49">
        <v>0</v>
      </c>
      <c r="BW316" s="50">
        <v>0</v>
      </c>
      <c r="BX316" s="49">
        <v>0</v>
      </c>
      <c r="BY316" s="49">
        <v>0</v>
      </c>
      <c r="BZ316" s="49">
        <v>0</v>
      </c>
      <c r="CA316" s="49">
        <v>150</v>
      </c>
      <c r="CB316" s="49">
        <v>0</v>
      </c>
      <c r="CC316" s="49">
        <v>50</v>
      </c>
      <c r="CD316" s="49">
        <v>50</v>
      </c>
      <c r="CE316" s="49">
        <v>0</v>
      </c>
      <c r="CF316" s="49">
        <v>0</v>
      </c>
      <c r="CG316" s="49">
        <v>0</v>
      </c>
      <c r="CH316" s="50">
        <v>0</v>
      </c>
      <c r="CI316" s="49">
        <v>0</v>
      </c>
      <c r="CJ316" s="50">
        <v>0</v>
      </c>
      <c r="CK316" s="49">
        <v>0</v>
      </c>
      <c r="CL316" s="49">
        <v>0</v>
      </c>
      <c r="CM316" s="49">
        <v>0</v>
      </c>
      <c r="CN316" s="49">
        <v>50</v>
      </c>
      <c r="CO316" s="10"/>
      <c r="CP316" s="51" t="s">
        <v>6219</v>
      </c>
    </row>
    <row r="317" spans="1:94" ht="70.349999999999994" customHeight="1" x14ac:dyDescent="0.25">
      <c r="A317" s="48" t="s">
        <v>3838</v>
      </c>
      <c r="B317" s="48" t="s">
        <v>3838</v>
      </c>
      <c r="C317" s="10" t="s">
        <v>179</v>
      </c>
      <c r="D317" s="10" t="s">
        <v>2914</v>
      </c>
      <c r="E317" s="10" t="s">
        <v>3799</v>
      </c>
      <c r="F317" s="10" t="s">
        <v>3800</v>
      </c>
      <c r="G317" s="10" t="s">
        <v>126</v>
      </c>
      <c r="H317" s="10" t="s">
        <v>108</v>
      </c>
      <c r="I317" s="10" t="s">
        <v>3801</v>
      </c>
      <c r="J317" s="10" t="s">
        <v>3802</v>
      </c>
      <c r="K317" s="10" t="s">
        <v>3803</v>
      </c>
      <c r="L317" s="10" t="s">
        <v>3592</v>
      </c>
      <c r="M317" s="10" t="s">
        <v>3804</v>
      </c>
      <c r="N317" s="10" t="s">
        <v>3805</v>
      </c>
      <c r="O317" s="10" t="s">
        <v>3592</v>
      </c>
      <c r="P317" s="10" t="s">
        <v>846</v>
      </c>
      <c r="Q317" s="10" t="s">
        <v>3806</v>
      </c>
      <c r="R317" s="10" t="s">
        <v>3807</v>
      </c>
      <c r="S317" s="10" t="s">
        <v>3839</v>
      </c>
      <c r="T317" s="10" t="s">
        <v>3840</v>
      </c>
      <c r="U317" s="10" t="s">
        <v>3841</v>
      </c>
      <c r="V317" s="10" t="s">
        <v>3842</v>
      </c>
      <c r="W317" s="10" t="s">
        <v>3843</v>
      </c>
      <c r="X317" s="10" t="s">
        <v>367</v>
      </c>
      <c r="Y317" s="10" t="s">
        <v>125</v>
      </c>
      <c r="Z317" s="10" t="s">
        <v>126</v>
      </c>
      <c r="AA317" s="49">
        <v>1</v>
      </c>
      <c r="AB317" s="10" t="s">
        <v>5172</v>
      </c>
      <c r="AC317" s="10" t="s">
        <v>3812</v>
      </c>
      <c r="AD317" s="49">
        <v>1</v>
      </c>
      <c r="AE317" s="49">
        <v>1</v>
      </c>
      <c r="AF317" s="49">
        <v>1</v>
      </c>
      <c r="AG317" s="49">
        <v>1</v>
      </c>
      <c r="AH317" s="10" t="s">
        <v>6220</v>
      </c>
      <c r="AI317" s="10"/>
      <c r="AJ317" s="10"/>
      <c r="AK317" s="10"/>
      <c r="AL317" s="10"/>
      <c r="AM317" s="10" t="s">
        <v>5205</v>
      </c>
      <c r="AN317" s="10" t="s">
        <v>6221</v>
      </c>
      <c r="AO317" s="49">
        <v>0</v>
      </c>
      <c r="AP317" s="49">
        <v>1100</v>
      </c>
      <c r="AQ317" s="49">
        <v>1100</v>
      </c>
      <c r="AR317" s="49">
        <v>0</v>
      </c>
      <c r="AS317" s="49">
        <v>0</v>
      </c>
      <c r="AT317" s="49">
        <v>0</v>
      </c>
      <c r="AU317" s="49">
        <v>0</v>
      </c>
      <c r="AV317" s="49">
        <v>0</v>
      </c>
      <c r="AW317" s="50">
        <v>0</v>
      </c>
      <c r="AX317" s="49">
        <v>0</v>
      </c>
      <c r="AY317" s="49">
        <v>0</v>
      </c>
      <c r="AZ317" s="49">
        <v>0</v>
      </c>
      <c r="BA317" s="49">
        <v>1100</v>
      </c>
      <c r="BB317" s="49">
        <v>0</v>
      </c>
      <c r="BC317" s="49">
        <v>140</v>
      </c>
      <c r="BD317" s="49">
        <v>140</v>
      </c>
      <c r="BE317" s="49">
        <v>0</v>
      </c>
      <c r="BF317" s="49">
        <v>0</v>
      </c>
      <c r="BG317" s="49">
        <v>0</v>
      </c>
      <c r="BH317" s="49">
        <v>0</v>
      </c>
      <c r="BI317" s="49">
        <v>0</v>
      </c>
      <c r="BJ317" s="50">
        <v>0</v>
      </c>
      <c r="BK317" s="49">
        <v>0</v>
      </c>
      <c r="BL317" s="49">
        <v>0</v>
      </c>
      <c r="BM317" s="49">
        <v>0</v>
      </c>
      <c r="BN317" s="49">
        <v>140</v>
      </c>
      <c r="BO317" s="49">
        <v>0</v>
      </c>
      <c r="BP317" s="49">
        <v>140</v>
      </c>
      <c r="BQ317" s="49">
        <v>140</v>
      </c>
      <c r="BR317" s="49">
        <v>0</v>
      </c>
      <c r="BS317" s="49">
        <v>0</v>
      </c>
      <c r="BT317" s="49">
        <v>0</v>
      </c>
      <c r="BU317" s="50">
        <v>0</v>
      </c>
      <c r="BV317" s="49">
        <v>0</v>
      </c>
      <c r="BW317" s="50">
        <v>0</v>
      </c>
      <c r="BX317" s="49">
        <v>0</v>
      </c>
      <c r="BY317" s="49">
        <v>0</v>
      </c>
      <c r="BZ317" s="49">
        <v>0</v>
      </c>
      <c r="CA317" s="49">
        <v>140</v>
      </c>
      <c r="CB317" s="49">
        <v>0</v>
      </c>
      <c r="CC317" s="49">
        <v>120</v>
      </c>
      <c r="CD317" s="49">
        <v>120</v>
      </c>
      <c r="CE317" s="49">
        <v>0</v>
      </c>
      <c r="CF317" s="49">
        <v>0</v>
      </c>
      <c r="CG317" s="49">
        <v>0</v>
      </c>
      <c r="CH317" s="50">
        <v>0</v>
      </c>
      <c r="CI317" s="49">
        <v>0</v>
      </c>
      <c r="CJ317" s="50">
        <v>0</v>
      </c>
      <c r="CK317" s="49">
        <v>0</v>
      </c>
      <c r="CL317" s="49">
        <v>0</v>
      </c>
      <c r="CM317" s="49">
        <v>0</v>
      </c>
      <c r="CN317" s="49">
        <v>120</v>
      </c>
      <c r="CO317" s="10"/>
      <c r="CP317" s="51" t="s">
        <v>3845</v>
      </c>
    </row>
    <row r="318" spans="1:94" ht="70.349999999999994" customHeight="1" x14ac:dyDescent="0.25">
      <c r="A318" s="48" t="s">
        <v>3846</v>
      </c>
      <c r="B318" s="48" t="s">
        <v>3846</v>
      </c>
      <c r="C318" s="10" t="s">
        <v>254</v>
      </c>
      <c r="D318" s="10" t="s">
        <v>2914</v>
      </c>
      <c r="E318" s="10" t="s">
        <v>3799</v>
      </c>
      <c r="F318" s="10" t="s">
        <v>3800</v>
      </c>
      <c r="G318" s="10" t="s">
        <v>126</v>
      </c>
      <c r="H318" s="10" t="s">
        <v>108</v>
      </c>
      <c r="I318" s="10" t="s">
        <v>3801</v>
      </c>
      <c r="J318" s="10" t="s">
        <v>3802</v>
      </c>
      <c r="K318" s="10" t="s">
        <v>3803</v>
      </c>
      <c r="L318" s="10" t="s">
        <v>3592</v>
      </c>
      <c r="M318" s="10" t="s">
        <v>3804</v>
      </c>
      <c r="N318" s="10" t="s">
        <v>3805</v>
      </c>
      <c r="O318" s="10" t="s">
        <v>3592</v>
      </c>
      <c r="P318" s="10" t="s">
        <v>846</v>
      </c>
      <c r="Q318" s="10" t="s">
        <v>3806</v>
      </c>
      <c r="R318" s="10" t="s">
        <v>3807</v>
      </c>
      <c r="S318" s="10" t="s">
        <v>3847</v>
      </c>
      <c r="T318" s="10" t="s">
        <v>3848</v>
      </c>
      <c r="U318" s="10" t="s">
        <v>3849</v>
      </c>
      <c r="V318" s="10" t="s">
        <v>3850</v>
      </c>
      <c r="W318" s="10"/>
      <c r="X318" s="10" t="s">
        <v>674</v>
      </c>
      <c r="Y318" s="10" t="s">
        <v>125</v>
      </c>
      <c r="Z318" s="10" t="s">
        <v>126</v>
      </c>
      <c r="AA318" s="49">
        <v>21</v>
      </c>
      <c r="AB318" s="10" t="s">
        <v>127</v>
      </c>
      <c r="AC318" s="10" t="s">
        <v>3812</v>
      </c>
      <c r="AD318" s="49">
        <v>21</v>
      </c>
      <c r="AE318" s="49">
        <v>0</v>
      </c>
      <c r="AF318" s="49">
        <v>0</v>
      </c>
      <c r="AG318" s="49">
        <v>0</v>
      </c>
      <c r="AH318" s="10" t="s">
        <v>6222</v>
      </c>
      <c r="AI318" s="10"/>
      <c r="AJ318" s="10"/>
      <c r="AK318" s="10" t="s">
        <v>6223</v>
      </c>
      <c r="AL318" s="10"/>
      <c r="AM318" s="10" t="s">
        <v>5205</v>
      </c>
      <c r="AN318" s="10"/>
      <c r="AO318" s="49">
        <v>0</v>
      </c>
      <c r="AP318" s="49">
        <v>300</v>
      </c>
      <c r="AQ318" s="49">
        <v>300</v>
      </c>
      <c r="AR318" s="49">
        <v>0</v>
      </c>
      <c r="AS318" s="49">
        <v>0</v>
      </c>
      <c r="AT318" s="49">
        <v>0</v>
      </c>
      <c r="AU318" s="49">
        <v>0</v>
      </c>
      <c r="AV318" s="49">
        <v>0</v>
      </c>
      <c r="AW318" s="50">
        <v>0</v>
      </c>
      <c r="AX318" s="49">
        <v>0</v>
      </c>
      <c r="AY318" s="49">
        <v>0</v>
      </c>
      <c r="AZ318" s="49">
        <v>0</v>
      </c>
      <c r="BA318" s="49">
        <v>300</v>
      </c>
      <c r="BB318" s="49">
        <v>0</v>
      </c>
      <c r="BC318" s="49">
        <v>300</v>
      </c>
      <c r="BD318" s="49">
        <v>300</v>
      </c>
      <c r="BE318" s="49">
        <v>0</v>
      </c>
      <c r="BF318" s="49">
        <v>0</v>
      </c>
      <c r="BG318" s="49">
        <v>0</v>
      </c>
      <c r="BH318" s="49">
        <v>0</v>
      </c>
      <c r="BI318" s="49">
        <v>0</v>
      </c>
      <c r="BJ318" s="50">
        <v>0</v>
      </c>
      <c r="BK318" s="49">
        <v>0</v>
      </c>
      <c r="BL318" s="49">
        <v>0</v>
      </c>
      <c r="BM318" s="49">
        <v>0</v>
      </c>
      <c r="BN318" s="49">
        <v>300</v>
      </c>
      <c r="BO318" s="49">
        <v>0</v>
      </c>
      <c r="BP318" s="49">
        <v>270</v>
      </c>
      <c r="BQ318" s="49">
        <v>270</v>
      </c>
      <c r="BR318" s="49">
        <v>0</v>
      </c>
      <c r="BS318" s="49">
        <v>0</v>
      </c>
      <c r="BT318" s="49">
        <v>0</v>
      </c>
      <c r="BU318" s="50">
        <v>0</v>
      </c>
      <c r="BV318" s="49">
        <v>0</v>
      </c>
      <c r="BW318" s="50">
        <v>0</v>
      </c>
      <c r="BX318" s="49">
        <v>0</v>
      </c>
      <c r="BY318" s="49">
        <v>0</v>
      </c>
      <c r="BZ318" s="49">
        <v>0</v>
      </c>
      <c r="CA318" s="49">
        <v>270</v>
      </c>
      <c r="CB318" s="49">
        <v>0</v>
      </c>
      <c r="CC318" s="49">
        <v>250</v>
      </c>
      <c r="CD318" s="49">
        <v>250</v>
      </c>
      <c r="CE318" s="49">
        <v>0</v>
      </c>
      <c r="CF318" s="49">
        <v>0</v>
      </c>
      <c r="CG318" s="49">
        <v>0</v>
      </c>
      <c r="CH318" s="50">
        <v>0</v>
      </c>
      <c r="CI318" s="49">
        <v>0</v>
      </c>
      <c r="CJ318" s="50">
        <v>0</v>
      </c>
      <c r="CK318" s="49">
        <v>0</v>
      </c>
      <c r="CL318" s="49">
        <v>0</v>
      </c>
      <c r="CM318" s="49">
        <v>0</v>
      </c>
      <c r="CN318" s="49">
        <v>250</v>
      </c>
      <c r="CO318" s="10"/>
      <c r="CP318" s="51" t="s">
        <v>3853</v>
      </c>
    </row>
    <row r="319" spans="1:94" ht="70.349999999999994" customHeight="1" x14ac:dyDescent="0.25">
      <c r="A319" s="48" t="s">
        <v>3854</v>
      </c>
      <c r="B319" s="48" t="s">
        <v>3854</v>
      </c>
      <c r="C319" s="10" t="s">
        <v>374</v>
      </c>
      <c r="D319" s="10" t="s">
        <v>2914</v>
      </c>
      <c r="E319" s="10" t="s">
        <v>3799</v>
      </c>
      <c r="F319" s="10" t="s">
        <v>3800</v>
      </c>
      <c r="G319" s="10" t="s">
        <v>126</v>
      </c>
      <c r="H319" s="10" t="s">
        <v>108</v>
      </c>
      <c r="I319" s="10" t="s">
        <v>3801</v>
      </c>
      <c r="J319" s="10" t="s">
        <v>3802</v>
      </c>
      <c r="K319" s="10" t="s">
        <v>3803</v>
      </c>
      <c r="L319" s="10" t="s">
        <v>3592</v>
      </c>
      <c r="M319" s="10" t="s">
        <v>3804</v>
      </c>
      <c r="N319" s="10" t="s">
        <v>3805</v>
      </c>
      <c r="O319" s="10" t="s">
        <v>3592</v>
      </c>
      <c r="P319" s="10" t="s">
        <v>846</v>
      </c>
      <c r="Q319" s="10" t="s">
        <v>3806</v>
      </c>
      <c r="R319" s="10" t="s">
        <v>3807</v>
      </c>
      <c r="S319" s="10" t="s">
        <v>3855</v>
      </c>
      <c r="T319" s="10" t="s">
        <v>3856</v>
      </c>
      <c r="U319" s="10" t="s">
        <v>3857</v>
      </c>
      <c r="V319" s="10" t="s">
        <v>3858</v>
      </c>
      <c r="W319" s="10" t="s">
        <v>3859</v>
      </c>
      <c r="X319" s="10" t="s">
        <v>3860</v>
      </c>
      <c r="Y319" s="10" t="s">
        <v>125</v>
      </c>
      <c r="Z319" s="10" t="s">
        <v>3781</v>
      </c>
      <c r="AA319" s="49">
        <v>2000</v>
      </c>
      <c r="AB319" s="10" t="s">
        <v>127</v>
      </c>
      <c r="AC319" s="10" t="s">
        <v>3812</v>
      </c>
      <c r="AD319" s="49">
        <v>0</v>
      </c>
      <c r="AE319" s="49">
        <v>700</v>
      </c>
      <c r="AF319" s="49">
        <v>700</v>
      </c>
      <c r="AG319" s="49">
        <v>600</v>
      </c>
      <c r="AH319" s="10"/>
      <c r="AI319" s="10" t="s">
        <v>6224</v>
      </c>
      <c r="AJ319" s="10"/>
      <c r="AK319" s="10" t="s">
        <v>6225</v>
      </c>
      <c r="AL319" s="10" t="s">
        <v>6225</v>
      </c>
      <c r="AM319" s="10" t="s">
        <v>5205</v>
      </c>
      <c r="AN319" s="10"/>
      <c r="AO319" s="49">
        <v>0</v>
      </c>
      <c r="AP319" s="49">
        <v>400</v>
      </c>
      <c r="AQ319" s="49">
        <v>400</v>
      </c>
      <c r="AR319" s="49">
        <v>0</v>
      </c>
      <c r="AS319" s="49">
        <v>0</v>
      </c>
      <c r="AT319" s="49">
        <v>0</v>
      </c>
      <c r="AU319" s="49">
        <v>0</v>
      </c>
      <c r="AV319" s="49">
        <v>0</v>
      </c>
      <c r="AW319" s="50">
        <v>0</v>
      </c>
      <c r="AX319" s="49">
        <v>0</v>
      </c>
      <c r="AY319" s="49">
        <v>0</v>
      </c>
      <c r="AZ319" s="49">
        <v>0</v>
      </c>
      <c r="BA319" s="49">
        <v>400</v>
      </c>
      <c r="BB319" s="49">
        <v>0</v>
      </c>
      <c r="BC319" s="49">
        <v>600</v>
      </c>
      <c r="BD319" s="49">
        <v>600</v>
      </c>
      <c r="BE319" s="49">
        <v>0</v>
      </c>
      <c r="BF319" s="49">
        <v>0</v>
      </c>
      <c r="BG319" s="49">
        <v>0</v>
      </c>
      <c r="BH319" s="49">
        <v>0</v>
      </c>
      <c r="BI319" s="49">
        <v>0</v>
      </c>
      <c r="BJ319" s="50">
        <v>0</v>
      </c>
      <c r="BK319" s="49">
        <v>0</v>
      </c>
      <c r="BL319" s="49">
        <v>0</v>
      </c>
      <c r="BM319" s="49">
        <v>0</v>
      </c>
      <c r="BN319" s="49">
        <v>600</v>
      </c>
      <c r="BO319" s="49">
        <v>0</v>
      </c>
      <c r="BP319" s="49">
        <v>700</v>
      </c>
      <c r="BQ319" s="49">
        <v>700</v>
      </c>
      <c r="BR319" s="49">
        <v>0</v>
      </c>
      <c r="BS319" s="49">
        <v>0</v>
      </c>
      <c r="BT319" s="49">
        <v>0</v>
      </c>
      <c r="BU319" s="50">
        <v>0</v>
      </c>
      <c r="BV319" s="49">
        <v>0</v>
      </c>
      <c r="BW319" s="50">
        <v>0</v>
      </c>
      <c r="BX319" s="49">
        <v>0</v>
      </c>
      <c r="BY319" s="49">
        <v>0</v>
      </c>
      <c r="BZ319" s="49">
        <v>0</v>
      </c>
      <c r="CA319" s="49">
        <v>700</v>
      </c>
      <c r="CB319" s="49">
        <v>0</v>
      </c>
      <c r="CC319" s="49">
        <v>600</v>
      </c>
      <c r="CD319" s="49">
        <v>600</v>
      </c>
      <c r="CE319" s="49">
        <v>0</v>
      </c>
      <c r="CF319" s="49">
        <v>0</v>
      </c>
      <c r="CG319" s="49">
        <v>0</v>
      </c>
      <c r="CH319" s="50">
        <v>0</v>
      </c>
      <c r="CI319" s="49">
        <v>0</v>
      </c>
      <c r="CJ319" s="50">
        <v>0</v>
      </c>
      <c r="CK319" s="49">
        <v>0</v>
      </c>
      <c r="CL319" s="49">
        <v>0</v>
      </c>
      <c r="CM319" s="49">
        <v>0</v>
      </c>
      <c r="CN319" s="49">
        <v>600</v>
      </c>
      <c r="CO319" s="10"/>
      <c r="CP319" s="51" t="s">
        <v>6226</v>
      </c>
    </row>
    <row r="320" spans="1:94" ht="70.349999999999994" customHeight="1" x14ac:dyDescent="0.25">
      <c r="A320" s="48" t="s">
        <v>3865</v>
      </c>
      <c r="B320" s="48" t="s">
        <v>3865</v>
      </c>
      <c r="C320" s="10" t="s">
        <v>444</v>
      </c>
      <c r="D320" s="10" t="s">
        <v>2914</v>
      </c>
      <c r="E320" s="10" t="s">
        <v>3799</v>
      </c>
      <c r="F320" s="10" t="s">
        <v>3800</v>
      </c>
      <c r="G320" s="10" t="s">
        <v>126</v>
      </c>
      <c r="H320" s="10" t="s">
        <v>108</v>
      </c>
      <c r="I320" s="10" t="s">
        <v>3801</v>
      </c>
      <c r="J320" s="10" t="s">
        <v>3802</v>
      </c>
      <c r="K320" s="10" t="s">
        <v>3803</v>
      </c>
      <c r="L320" s="10" t="s">
        <v>3592</v>
      </c>
      <c r="M320" s="10" t="s">
        <v>3804</v>
      </c>
      <c r="N320" s="10" t="s">
        <v>3805</v>
      </c>
      <c r="O320" s="10" t="s">
        <v>3592</v>
      </c>
      <c r="P320" s="10" t="s">
        <v>846</v>
      </c>
      <c r="Q320" s="10" t="s">
        <v>3806</v>
      </c>
      <c r="R320" s="10" t="s">
        <v>3807</v>
      </c>
      <c r="S320" s="10" t="s">
        <v>3866</v>
      </c>
      <c r="T320" s="10" t="s">
        <v>3867</v>
      </c>
      <c r="U320" s="10" t="s">
        <v>3868</v>
      </c>
      <c r="V320" s="10" t="s">
        <v>3869</v>
      </c>
      <c r="W320" s="10" t="s">
        <v>3870</v>
      </c>
      <c r="X320" s="10" t="s">
        <v>3871</v>
      </c>
      <c r="Y320" s="10" t="s">
        <v>125</v>
      </c>
      <c r="Z320" s="10" t="s">
        <v>3602</v>
      </c>
      <c r="AA320" s="49">
        <v>5</v>
      </c>
      <c r="AB320" s="10" t="s">
        <v>127</v>
      </c>
      <c r="AC320" s="10" t="s">
        <v>3812</v>
      </c>
      <c r="AD320" s="49">
        <v>0</v>
      </c>
      <c r="AE320" s="49">
        <v>2</v>
      </c>
      <c r="AF320" s="49">
        <v>2</v>
      </c>
      <c r="AG320" s="49">
        <v>1</v>
      </c>
      <c r="AH320" s="10"/>
      <c r="AI320" s="10" t="s">
        <v>6227</v>
      </c>
      <c r="AJ320" s="10"/>
      <c r="AK320" s="10" t="s">
        <v>6228</v>
      </c>
      <c r="AL320" s="10" t="s">
        <v>6228</v>
      </c>
      <c r="AM320" s="10" t="s">
        <v>5237</v>
      </c>
      <c r="AN320" s="10"/>
      <c r="AO320" s="49">
        <v>0</v>
      </c>
      <c r="AP320" s="49">
        <v>0</v>
      </c>
      <c r="AQ320" s="49">
        <v>0</v>
      </c>
      <c r="AR320" s="49">
        <v>0</v>
      </c>
      <c r="AS320" s="49">
        <v>0</v>
      </c>
      <c r="AT320" s="49">
        <v>0</v>
      </c>
      <c r="AU320" s="49">
        <v>0</v>
      </c>
      <c r="AV320" s="49">
        <v>0</v>
      </c>
      <c r="AW320" s="50">
        <v>0</v>
      </c>
      <c r="AX320" s="49">
        <v>0</v>
      </c>
      <c r="AY320" s="49">
        <v>0</v>
      </c>
      <c r="AZ320" s="49">
        <v>0</v>
      </c>
      <c r="BA320" s="49">
        <v>0</v>
      </c>
      <c r="BB320" s="49">
        <v>0</v>
      </c>
      <c r="BC320" s="49">
        <v>0</v>
      </c>
      <c r="BD320" s="49">
        <v>0</v>
      </c>
      <c r="BE320" s="49">
        <v>0</v>
      </c>
      <c r="BF320" s="49">
        <v>0</v>
      </c>
      <c r="BG320" s="49">
        <v>0</v>
      </c>
      <c r="BH320" s="49">
        <v>0</v>
      </c>
      <c r="BI320" s="49">
        <v>0</v>
      </c>
      <c r="BJ320" s="50">
        <v>0</v>
      </c>
      <c r="BK320" s="49">
        <v>0</v>
      </c>
      <c r="BL320" s="49">
        <v>0</v>
      </c>
      <c r="BM320" s="49">
        <v>0</v>
      </c>
      <c r="BN320" s="49">
        <v>0</v>
      </c>
      <c r="BO320" s="49">
        <v>0</v>
      </c>
      <c r="BP320" s="49">
        <v>0</v>
      </c>
      <c r="BQ320" s="49">
        <v>0</v>
      </c>
      <c r="BR320" s="49">
        <v>0</v>
      </c>
      <c r="BS320" s="49">
        <v>0</v>
      </c>
      <c r="BT320" s="49">
        <v>0</v>
      </c>
      <c r="BU320" s="50">
        <v>0</v>
      </c>
      <c r="BV320" s="49">
        <v>0</v>
      </c>
      <c r="BW320" s="50">
        <v>0</v>
      </c>
      <c r="BX320" s="49">
        <v>0</v>
      </c>
      <c r="BY320" s="49">
        <v>0</v>
      </c>
      <c r="BZ320" s="49">
        <v>0</v>
      </c>
      <c r="CA320" s="49">
        <v>0</v>
      </c>
      <c r="CB320" s="49">
        <v>0</v>
      </c>
      <c r="CC320" s="49">
        <v>0</v>
      </c>
      <c r="CD320" s="49">
        <v>0</v>
      </c>
      <c r="CE320" s="49">
        <v>0</v>
      </c>
      <c r="CF320" s="49">
        <v>0</v>
      </c>
      <c r="CG320" s="49">
        <v>0</v>
      </c>
      <c r="CH320" s="50">
        <v>0</v>
      </c>
      <c r="CI320" s="49">
        <v>0</v>
      </c>
      <c r="CJ320" s="50">
        <v>0</v>
      </c>
      <c r="CK320" s="49">
        <v>0</v>
      </c>
      <c r="CL320" s="49">
        <v>0</v>
      </c>
      <c r="CM320" s="49">
        <v>0</v>
      </c>
      <c r="CN320" s="49">
        <v>0</v>
      </c>
      <c r="CO320" s="10"/>
      <c r="CP320" s="51" t="s">
        <v>3876</v>
      </c>
    </row>
    <row r="321" spans="1:94" ht="70.349999999999994" customHeight="1" x14ac:dyDescent="0.25">
      <c r="A321" s="48" t="s">
        <v>3877</v>
      </c>
      <c r="B321" s="48" t="s">
        <v>3877</v>
      </c>
      <c r="C321" s="10" t="s">
        <v>463</v>
      </c>
      <c r="D321" s="10" t="s">
        <v>2914</v>
      </c>
      <c r="E321" s="10" t="s">
        <v>3799</v>
      </c>
      <c r="F321" s="10" t="s">
        <v>3800</v>
      </c>
      <c r="G321" s="10" t="s">
        <v>126</v>
      </c>
      <c r="H321" s="10" t="s">
        <v>108</v>
      </c>
      <c r="I321" s="10" t="s">
        <v>3801</v>
      </c>
      <c r="J321" s="10" t="s">
        <v>3802</v>
      </c>
      <c r="K321" s="10" t="s">
        <v>3803</v>
      </c>
      <c r="L321" s="10" t="s">
        <v>3592</v>
      </c>
      <c r="M321" s="10" t="s">
        <v>3804</v>
      </c>
      <c r="N321" s="10" t="s">
        <v>3805</v>
      </c>
      <c r="O321" s="10" t="s">
        <v>3592</v>
      </c>
      <c r="P321" s="10" t="s">
        <v>846</v>
      </c>
      <c r="Q321" s="10" t="s">
        <v>3806</v>
      </c>
      <c r="R321" s="10" t="s">
        <v>3807</v>
      </c>
      <c r="S321" s="10" t="s">
        <v>3878</v>
      </c>
      <c r="T321" s="10" t="s">
        <v>3879</v>
      </c>
      <c r="U321" s="10" t="s">
        <v>3878</v>
      </c>
      <c r="V321" s="10" t="s">
        <v>3880</v>
      </c>
      <c r="W321" s="10" t="s">
        <v>3881</v>
      </c>
      <c r="X321" s="10" t="s">
        <v>3871</v>
      </c>
      <c r="Y321" s="10" t="s">
        <v>125</v>
      </c>
      <c r="Z321" s="10" t="s">
        <v>3602</v>
      </c>
      <c r="AA321" s="49">
        <v>5</v>
      </c>
      <c r="AB321" s="10" t="s">
        <v>127</v>
      </c>
      <c r="AC321" s="10" t="s">
        <v>3812</v>
      </c>
      <c r="AD321" s="49">
        <v>0</v>
      </c>
      <c r="AE321" s="49">
        <v>0</v>
      </c>
      <c r="AF321" s="49">
        <v>5</v>
      </c>
      <c r="AG321" s="49">
        <v>0</v>
      </c>
      <c r="AH321" s="10"/>
      <c r="AI321" s="10"/>
      <c r="AJ321" s="10"/>
      <c r="AK321" s="10" t="s">
        <v>6229</v>
      </c>
      <c r="AL321" s="10"/>
      <c r="AM321" s="10" t="s">
        <v>5205</v>
      </c>
      <c r="AN321" s="10"/>
      <c r="AO321" s="49">
        <v>0</v>
      </c>
      <c r="AP321" s="49">
        <v>500</v>
      </c>
      <c r="AQ321" s="49">
        <v>500</v>
      </c>
      <c r="AR321" s="49">
        <v>0</v>
      </c>
      <c r="AS321" s="49">
        <v>0</v>
      </c>
      <c r="AT321" s="49">
        <v>0</v>
      </c>
      <c r="AU321" s="49">
        <v>0</v>
      </c>
      <c r="AV321" s="49">
        <v>0</v>
      </c>
      <c r="AW321" s="50">
        <v>0</v>
      </c>
      <c r="AX321" s="49">
        <v>0</v>
      </c>
      <c r="AY321" s="49">
        <v>0</v>
      </c>
      <c r="AZ321" s="49">
        <v>0</v>
      </c>
      <c r="BA321" s="49">
        <v>500</v>
      </c>
      <c r="BB321" s="49">
        <v>0</v>
      </c>
      <c r="BC321" s="49">
        <v>700</v>
      </c>
      <c r="BD321" s="49">
        <v>700</v>
      </c>
      <c r="BE321" s="49">
        <v>0</v>
      </c>
      <c r="BF321" s="49">
        <v>0</v>
      </c>
      <c r="BG321" s="49">
        <v>0</v>
      </c>
      <c r="BH321" s="49">
        <v>0</v>
      </c>
      <c r="BI321" s="49">
        <v>0</v>
      </c>
      <c r="BJ321" s="50">
        <v>0</v>
      </c>
      <c r="BK321" s="49">
        <v>0</v>
      </c>
      <c r="BL321" s="49">
        <v>0</v>
      </c>
      <c r="BM321" s="49">
        <v>0</v>
      </c>
      <c r="BN321" s="49">
        <v>700</v>
      </c>
      <c r="BO321" s="49">
        <v>0</v>
      </c>
      <c r="BP321" s="49">
        <v>700</v>
      </c>
      <c r="BQ321" s="49">
        <v>700</v>
      </c>
      <c r="BR321" s="49">
        <v>0</v>
      </c>
      <c r="BS321" s="49">
        <v>0</v>
      </c>
      <c r="BT321" s="49">
        <v>0</v>
      </c>
      <c r="BU321" s="50">
        <v>0</v>
      </c>
      <c r="BV321" s="49">
        <v>0</v>
      </c>
      <c r="BW321" s="50">
        <v>0</v>
      </c>
      <c r="BX321" s="49">
        <v>0</v>
      </c>
      <c r="BY321" s="49">
        <v>0</v>
      </c>
      <c r="BZ321" s="49">
        <v>0</v>
      </c>
      <c r="CA321" s="49">
        <v>700</v>
      </c>
      <c r="CB321" s="49">
        <v>0</v>
      </c>
      <c r="CC321" s="49">
        <v>600</v>
      </c>
      <c r="CD321" s="49">
        <v>600</v>
      </c>
      <c r="CE321" s="49">
        <v>0</v>
      </c>
      <c r="CF321" s="49">
        <v>0</v>
      </c>
      <c r="CG321" s="49">
        <v>0</v>
      </c>
      <c r="CH321" s="50">
        <v>0</v>
      </c>
      <c r="CI321" s="49">
        <v>0</v>
      </c>
      <c r="CJ321" s="50">
        <v>0</v>
      </c>
      <c r="CK321" s="49">
        <v>0</v>
      </c>
      <c r="CL321" s="49">
        <v>0</v>
      </c>
      <c r="CM321" s="49">
        <v>0</v>
      </c>
      <c r="CN321" s="49">
        <v>600</v>
      </c>
      <c r="CO321" s="10"/>
      <c r="CP321" s="51" t="s">
        <v>3876</v>
      </c>
    </row>
    <row r="322" spans="1:94" ht="70.349999999999994" customHeight="1" x14ac:dyDescent="0.25">
      <c r="A322" s="48" t="s">
        <v>3883</v>
      </c>
      <c r="B322" s="48" t="s">
        <v>3883</v>
      </c>
      <c r="C322" s="10" t="s">
        <v>478</v>
      </c>
      <c r="D322" s="10" t="s">
        <v>2914</v>
      </c>
      <c r="E322" s="10" t="s">
        <v>3799</v>
      </c>
      <c r="F322" s="10" t="s">
        <v>3800</v>
      </c>
      <c r="G322" s="10" t="s">
        <v>126</v>
      </c>
      <c r="H322" s="10" t="s">
        <v>108</v>
      </c>
      <c r="I322" s="10" t="s">
        <v>3801</v>
      </c>
      <c r="J322" s="10" t="s">
        <v>3802</v>
      </c>
      <c r="K322" s="10" t="s">
        <v>3803</v>
      </c>
      <c r="L322" s="10" t="s">
        <v>3592</v>
      </c>
      <c r="M322" s="10" t="s">
        <v>3804</v>
      </c>
      <c r="N322" s="10" t="s">
        <v>3805</v>
      </c>
      <c r="O322" s="10" t="s">
        <v>3592</v>
      </c>
      <c r="P322" s="10" t="s">
        <v>846</v>
      </c>
      <c r="Q322" s="10" t="s">
        <v>3806</v>
      </c>
      <c r="R322" s="10" t="s">
        <v>3807</v>
      </c>
      <c r="S322" s="10" t="s">
        <v>3855</v>
      </c>
      <c r="T322" s="10" t="s">
        <v>3856</v>
      </c>
      <c r="U322" s="10" t="s">
        <v>3857</v>
      </c>
      <c r="V322" s="10" t="s">
        <v>3858</v>
      </c>
      <c r="W322" s="10" t="s">
        <v>3859</v>
      </c>
      <c r="X322" s="10" t="s">
        <v>3860</v>
      </c>
      <c r="Y322" s="10" t="s">
        <v>125</v>
      </c>
      <c r="Z322" s="10" t="s">
        <v>126</v>
      </c>
      <c r="AA322" s="49">
        <v>5</v>
      </c>
      <c r="AB322" s="10" t="s">
        <v>127</v>
      </c>
      <c r="AC322" s="10" t="s">
        <v>3812</v>
      </c>
      <c r="AD322" s="49">
        <v>0</v>
      </c>
      <c r="AE322" s="49">
        <v>0</v>
      </c>
      <c r="AF322" s="49">
        <v>5</v>
      </c>
      <c r="AG322" s="49">
        <v>0</v>
      </c>
      <c r="AH322" s="10"/>
      <c r="AI322" s="10"/>
      <c r="AJ322" s="10"/>
      <c r="AK322" s="10" t="s">
        <v>6230</v>
      </c>
      <c r="AL322" s="10"/>
      <c r="AM322" s="10" t="s">
        <v>5205</v>
      </c>
      <c r="AN322" s="10"/>
      <c r="AO322" s="49">
        <v>0</v>
      </c>
      <c r="AP322" s="49">
        <v>200</v>
      </c>
      <c r="AQ322" s="49">
        <v>200</v>
      </c>
      <c r="AR322" s="49">
        <v>0</v>
      </c>
      <c r="AS322" s="49">
        <v>0</v>
      </c>
      <c r="AT322" s="49">
        <v>0</v>
      </c>
      <c r="AU322" s="49">
        <v>0</v>
      </c>
      <c r="AV322" s="49">
        <v>0</v>
      </c>
      <c r="AW322" s="50">
        <v>0</v>
      </c>
      <c r="AX322" s="49">
        <v>0</v>
      </c>
      <c r="AY322" s="49">
        <v>0</v>
      </c>
      <c r="AZ322" s="49">
        <v>0</v>
      </c>
      <c r="BA322" s="49">
        <v>200</v>
      </c>
      <c r="BB322" s="49">
        <v>0</v>
      </c>
      <c r="BC322" s="49">
        <v>500</v>
      </c>
      <c r="BD322" s="49">
        <v>500</v>
      </c>
      <c r="BE322" s="49">
        <v>0</v>
      </c>
      <c r="BF322" s="49">
        <v>0</v>
      </c>
      <c r="BG322" s="49">
        <v>0</v>
      </c>
      <c r="BH322" s="49">
        <v>0</v>
      </c>
      <c r="BI322" s="49">
        <v>0</v>
      </c>
      <c r="BJ322" s="50">
        <v>0</v>
      </c>
      <c r="BK322" s="49">
        <v>0</v>
      </c>
      <c r="BL322" s="49">
        <v>0</v>
      </c>
      <c r="BM322" s="49">
        <v>0</v>
      </c>
      <c r="BN322" s="49">
        <v>500</v>
      </c>
      <c r="BO322" s="49">
        <v>0</v>
      </c>
      <c r="BP322" s="49">
        <v>500</v>
      </c>
      <c r="BQ322" s="49">
        <v>500</v>
      </c>
      <c r="BR322" s="49">
        <v>0</v>
      </c>
      <c r="BS322" s="49">
        <v>0</v>
      </c>
      <c r="BT322" s="49">
        <v>0</v>
      </c>
      <c r="BU322" s="50">
        <v>0</v>
      </c>
      <c r="BV322" s="49">
        <v>0</v>
      </c>
      <c r="BW322" s="50">
        <v>0</v>
      </c>
      <c r="BX322" s="49">
        <v>0</v>
      </c>
      <c r="BY322" s="49">
        <v>0</v>
      </c>
      <c r="BZ322" s="49">
        <v>0</v>
      </c>
      <c r="CA322" s="49">
        <v>500</v>
      </c>
      <c r="CB322" s="49">
        <v>0</v>
      </c>
      <c r="CC322" s="49">
        <v>300</v>
      </c>
      <c r="CD322" s="49">
        <v>300</v>
      </c>
      <c r="CE322" s="49">
        <v>0</v>
      </c>
      <c r="CF322" s="49">
        <v>0</v>
      </c>
      <c r="CG322" s="49">
        <v>0</v>
      </c>
      <c r="CH322" s="50">
        <v>0</v>
      </c>
      <c r="CI322" s="49">
        <v>0</v>
      </c>
      <c r="CJ322" s="50">
        <v>0</v>
      </c>
      <c r="CK322" s="49">
        <v>0</v>
      </c>
      <c r="CL322" s="49">
        <v>0</v>
      </c>
      <c r="CM322" s="49">
        <v>0</v>
      </c>
      <c r="CN322" s="49">
        <v>300</v>
      </c>
      <c r="CO322" s="10"/>
      <c r="CP322" s="51" t="s">
        <v>3885</v>
      </c>
    </row>
    <row r="323" spans="1:94" ht="70.349999999999994" customHeight="1" x14ac:dyDescent="0.25">
      <c r="A323" s="48" t="s">
        <v>3886</v>
      </c>
      <c r="B323" s="48" t="s">
        <v>3886</v>
      </c>
      <c r="C323" s="10" t="s">
        <v>113</v>
      </c>
      <c r="D323" s="10" t="s">
        <v>2914</v>
      </c>
      <c r="E323" s="10" t="s">
        <v>3887</v>
      </c>
      <c r="F323" s="10" t="s">
        <v>3888</v>
      </c>
      <c r="G323" s="10"/>
      <c r="H323" s="10" t="s">
        <v>552</v>
      </c>
      <c r="I323" s="10" t="s">
        <v>2256</v>
      </c>
      <c r="J323" s="10" t="s">
        <v>3889</v>
      </c>
      <c r="K323" s="10" t="s">
        <v>3890</v>
      </c>
      <c r="L323" s="10" t="s">
        <v>3891</v>
      </c>
      <c r="M323" s="10" t="s">
        <v>3892</v>
      </c>
      <c r="N323" s="10" t="s">
        <v>3893</v>
      </c>
      <c r="O323" s="10" t="s">
        <v>3894</v>
      </c>
      <c r="P323" s="10" t="s">
        <v>831</v>
      </c>
      <c r="Q323" s="10" t="s">
        <v>3895</v>
      </c>
      <c r="R323" s="10" t="s">
        <v>3896</v>
      </c>
      <c r="S323" s="10" t="s">
        <v>3897</v>
      </c>
      <c r="T323" s="10" t="s">
        <v>3898</v>
      </c>
      <c r="U323" s="10" t="s">
        <v>3899</v>
      </c>
      <c r="V323" s="10" t="s">
        <v>3900</v>
      </c>
      <c r="W323" s="10" t="s">
        <v>3901</v>
      </c>
      <c r="X323" s="10" t="s">
        <v>3902</v>
      </c>
      <c r="Y323" s="10" t="s">
        <v>247</v>
      </c>
      <c r="Z323" s="10" t="s">
        <v>126</v>
      </c>
      <c r="AA323" s="49">
        <v>26</v>
      </c>
      <c r="AB323" s="10" t="s">
        <v>127</v>
      </c>
      <c r="AC323" s="10" t="s">
        <v>3903</v>
      </c>
      <c r="AD323" s="49">
        <v>4</v>
      </c>
      <c r="AE323" s="49">
        <v>10</v>
      </c>
      <c r="AF323" s="49">
        <v>10</v>
      </c>
      <c r="AG323" s="49">
        <v>2</v>
      </c>
      <c r="AH323" s="10" t="s">
        <v>6231</v>
      </c>
      <c r="AI323" s="10" t="s">
        <v>6232</v>
      </c>
      <c r="AJ323" s="10" t="s">
        <v>6233</v>
      </c>
      <c r="AK323" s="10" t="s">
        <v>6234</v>
      </c>
      <c r="AL323" s="10" t="s">
        <v>6235</v>
      </c>
      <c r="AM323" s="10" t="s">
        <v>5237</v>
      </c>
      <c r="AN323" s="10"/>
      <c r="AO323" s="49">
        <v>0</v>
      </c>
      <c r="AP323" s="49">
        <v>0</v>
      </c>
      <c r="AQ323" s="49">
        <v>0</v>
      </c>
      <c r="AR323" s="49">
        <v>0</v>
      </c>
      <c r="AS323" s="49">
        <v>0</v>
      </c>
      <c r="AT323" s="49">
        <v>0</v>
      </c>
      <c r="AU323" s="49">
        <v>0</v>
      </c>
      <c r="AV323" s="49">
        <v>0</v>
      </c>
      <c r="AW323" s="50">
        <v>0</v>
      </c>
      <c r="AX323" s="49">
        <v>0</v>
      </c>
      <c r="AY323" s="49">
        <v>0</v>
      </c>
      <c r="AZ323" s="49">
        <v>0</v>
      </c>
      <c r="BA323" s="49">
        <v>0</v>
      </c>
      <c r="BB323" s="49">
        <v>0</v>
      </c>
      <c r="BC323" s="49">
        <v>0</v>
      </c>
      <c r="BD323" s="49">
        <v>0</v>
      </c>
      <c r="BE323" s="49">
        <v>0</v>
      </c>
      <c r="BF323" s="49">
        <v>0</v>
      </c>
      <c r="BG323" s="49">
        <v>0</v>
      </c>
      <c r="BH323" s="49">
        <v>0</v>
      </c>
      <c r="BI323" s="49">
        <v>0</v>
      </c>
      <c r="BJ323" s="50">
        <v>0</v>
      </c>
      <c r="BK323" s="49">
        <v>0</v>
      </c>
      <c r="BL323" s="49">
        <v>0</v>
      </c>
      <c r="BM323" s="49">
        <v>0</v>
      </c>
      <c r="BN323" s="49">
        <v>0</v>
      </c>
      <c r="BO323" s="49">
        <v>0</v>
      </c>
      <c r="BP323" s="49">
        <v>0</v>
      </c>
      <c r="BQ323" s="49">
        <v>0</v>
      </c>
      <c r="BR323" s="49">
        <v>0</v>
      </c>
      <c r="BS323" s="49">
        <v>0</v>
      </c>
      <c r="BT323" s="49">
        <v>0</v>
      </c>
      <c r="BU323" s="50">
        <v>0</v>
      </c>
      <c r="BV323" s="49">
        <v>0</v>
      </c>
      <c r="BW323" s="50">
        <v>0</v>
      </c>
      <c r="BX323" s="49">
        <v>0</v>
      </c>
      <c r="BY323" s="49">
        <v>0</v>
      </c>
      <c r="BZ323" s="49">
        <v>0</v>
      </c>
      <c r="CA323" s="49">
        <v>0</v>
      </c>
      <c r="CB323" s="49">
        <v>0</v>
      </c>
      <c r="CC323" s="49">
        <v>0</v>
      </c>
      <c r="CD323" s="49">
        <v>0</v>
      </c>
      <c r="CE323" s="49">
        <v>0</v>
      </c>
      <c r="CF323" s="49">
        <v>0</v>
      </c>
      <c r="CG323" s="49">
        <v>0</v>
      </c>
      <c r="CH323" s="50">
        <v>0</v>
      </c>
      <c r="CI323" s="49">
        <v>0</v>
      </c>
      <c r="CJ323" s="50">
        <v>0</v>
      </c>
      <c r="CK323" s="49">
        <v>0</v>
      </c>
      <c r="CL323" s="49">
        <v>0</v>
      </c>
      <c r="CM323" s="49">
        <v>0</v>
      </c>
      <c r="CN323" s="49">
        <v>0</v>
      </c>
      <c r="CO323" s="10" t="s">
        <v>3909</v>
      </c>
      <c r="CP323" s="51" t="s">
        <v>6236</v>
      </c>
    </row>
    <row r="324" spans="1:94" ht="70.349999999999994" customHeight="1" x14ac:dyDescent="0.25">
      <c r="A324" s="48" t="s">
        <v>3911</v>
      </c>
      <c r="B324" s="48" t="s">
        <v>3911</v>
      </c>
      <c r="C324" s="10" t="s">
        <v>103</v>
      </c>
      <c r="D324" s="10" t="s">
        <v>2914</v>
      </c>
      <c r="E324" s="10" t="s">
        <v>3887</v>
      </c>
      <c r="F324" s="10" t="s">
        <v>3888</v>
      </c>
      <c r="G324" s="10"/>
      <c r="H324" s="10" t="s">
        <v>552</v>
      </c>
      <c r="I324" s="10" t="s">
        <v>2256</v>
      </c>
      <c r="J324" s="10" t="s">
        <v>3889</v>
      </c>
      <c r="K324" s="10" t="s">
        <v>3890</v>
      </c>
      <c r="L324" s="10" t="s">
        <v>3891</v>
      </c>
      <c r="M324" s="10" t="s">
        <v>3892</v>
      </c>
      <c r="N324" s="10" t="s">
        <v>3893</v>
      </c>
      <c r="O324" s="10" t="s">
        <v>3894</v>
      </c>
      <c r="P324" s="10" t="s">
        <v>831</v>
      </c>
      <c r="Q324" s="10" t="s">
        <v>3895</v>
      </c>
      <c r="R324" s="10" t="s">
        <v>3896</v>
      </c>
      <c r="S324" s="10" t="s">
        <v>3912</v>
      </c>
      <c r="T324" s="10" t="s">
        <v>3913</v>
      </c>
      <c r="U324" s="10" t="s">
        <v>3914</v>
      </c>
      <c r="V324" s="10" t="s">
        <v>3915</v>
      </c>
      <c r="W324" s="10" t="s">
        <v>3916</v>
      </c>
      <c r="X324" s="10" t="s">
        <v>3917</v>
      </c>
      <c r="Y324" s="10" t="s">
        <v>125</v>
      </c>
      <c r="Z324" s="10" t="s">
        <v>126</v>
      </c>
      <c r="AA324" s="49">
        <v>35</v>
      </c>
      <c r="AB324" s="10" t="s">
        <v>127</v>
      </c>
      <c r="AC324" s="10" t="s">
        <v>3903</v>
      </c>
      <c r="AD324" s="49">
        <v>0</v>
      </c>
      <c r="AE324" s="49">
        <v>33</v>
      </c>
      <c r="AF324" s="49">
        <v>2</v>
      </c>
      <c r="AG324" s="49">
        <v>0</v>
      </c>
      <c r="AH324" s="10"/>
      <c r="AI324" s="10" t="s">
        <v>6237</v>
      </c>
      <c r="AJ324" s="10" t="s">
        <v>6238</v>
      </c>
      <c r="AK324" s="10" t="s">
        <v>6239</v>
      </c>
      <c r="AL324" s="10"/>
      <c r="AM324" s="10" t="s">
        <v>5205</v>
      </c>
      <c r="AN324" s="10"/>
      <c r="AO324" s="49">
        <v>0</v>
      </c>
      <c r="AP324" s="49">
        <v>0</v>
      </c>
      <c r="AQ324" s="49">
        <v>0</v>
      </c>
      <c r="AR324" s="49">
        <v>0</v>
      </c>
      <c r="AS324" s="49">
        <v>0</v>
      </c>
      <c r="AT324" s="49">
        <v>0</v>
      </c>
      <c r="AU324" s="49">
        <v>0</v>
      </c>
      <c r="AV324" s="49">
        <v>5386.4858530000001</v>
      </c>
      <c r="AW324" s="50">
        <v>0</v>
      </c>
      <c r="AX324" s="49">
        <v>0</v>
      </c>
      <c r="AY324" s="49">
        <v>0</v>
      </c>
      <c r="AZ324" s="49">
        <v>0</v>
      </c>
      <c r="BA324" s="49">
        <v>5386.4858530000001</v>
      </c>
      <c r="BB324" s="49">
        <v>0</v>
      </c>
      <c r="BC324" s="49">
        <v>0</v>
      </c>
      <c r="BD324" s="49">
        <v>0</v>
      </c>
      <c r="BE324" s="49">
        <v>0</v>
      </c>
      <c r="BF324" s="49">
        <v>0</v>
      </c>
      <c r="BG324" s="49">
        <v>0</v>
      </c>
      <c r="BH324" s="49">
        <v>0</v>
      </c>
      <c r="BI324" s="49">
        <v>0</v>
      </c>
      <c r="BJ324" s="50">
        <v>0</v>
      </c>
      <c r="BK324" s="49">
        <v>0</v>
      </c>
      <c r="BL324" s="49">
        <v>0</v>
      </c>
      <c r="BM324" s="49">
        <v>0</v>
      </c>
      <c r="BN324" s="49">
        <v>0</v>
      </c>
      <c r="BO324" s="49">
        <v>0</v>
      </c>
      <c r="BP324" s="49">
        <v>0</v>
      </c>
      <c r="BQ324" s="49">
        <v>0</v>
      </c>
      <c r="BR324" s="49">
        <v>0</v>
      </c>
      <c r="BS324" s="49">
        <v>0</v>
      </c>
      <c r="BT324" s="49">
        <v>0</v>
      </c>
      <c r="BU324" s="50">
        <v>0</v>
      </c>
      <c r="BV324" s="49">
        <v>0</v>
      </c>
      <c r="BW324" s="50">
        <v>0</v>
      </c>
      <c r="BX324" s="49">
        <v>0</v>
      </c>
      <c r="BY324" s="49">
        <v>0</v>
      </c>
      <c r="BZ324" s="49">
        <v>0</v>
      </c>
      <c r="CA324" s="49">
        <v>0</v>
      </c>
      <c r="CB324" s="49">
        <v>0</v>
      </c>
      <c r="CC324" s="49">
        <v>0</v>
      </c>
      <c r="CD324" s="49">
        <v>0</v>
      </c>
      <c r="CE324" s="49">
        <v>0</v>
      </c>
      <c r="CF324" s="49">
        <v>0</v>
      </c>
      <c r="CG324" s="49">
        <v>0</v>
      </c>
      <c r="CH324" s="50">
        <v>0</v>
      </c>
      <c r="CI324" s="49">
        <v>0</v>
      </c>
      <c r="CJ324" s="50">
        <v>0</v>
      </c>
      <c r="CK324" s="49">
        <v>0</v>
      </c>
      <c r="CL324" s="49">
        <v>0</v>
      </c>
      <c r="CM324" s="49">
        <v>0</v>
      </c>
      <c r="CN324" s="49">
        <v>0</v>
      </c>
      <c r="CO324" s="10"/>
      <c r="CP324" s="51" t="s">
        <v>3921</v>
      </c>
    </row>
    <row r="325" spans="1:94" ht="70.349999999999994" customHeight="1" x14ac:dyDescent="0.25">
      <c r="A325" s="48" t="s">
        <v>3922</v>
      </c>
      <c r="B325" s="48" t="s">
        <v>3922</v>
      </c>
      <c r="C325" s="10" t="s">
        <v>139</v>
      </c>
      <c r="D325" s="10" t="s">
        <v>2914</v>
      </c>
      <c r="E325" s="10" t="s">
        <v>3887</v>
      </c>
      <c r="F325" s="10" t="s">
        <v>3888</v>
      </c>
      <c r="G325" s="10"/>
      <c r="H325" s="10" t="s">
        <v>552</v>
      </c>
      <c r="I325" s="10" t="s">
        <v>2256</v>
      </c>
      <c r="J325" s="10" t="s">
        <v>3889</v>
      </c>
      <c r="K325" s="10" t="s">
        <v>3890</v>
      </c>
      <c r="L325" s="10" t="s">
        <v>3891</v>
      </c>
      <c r="M325" s="10" t="s">
        <v>3892</v>
      </c>
      <c r="N325" s="10" t="s">
        <v>3893</v>
      </c>
      <c r="O325" s="10" t="s">
        <v>3894</v>
      </c>
      <c r="P325" s="10" t="s">
        <v>831</v>
      </c>
      <c r="Q325" s="10" t="s">
        <v>3895</v>
      </c>
      <c r="R325" s="10" t="s">
        <v>3896</v>
      </c>
      <c r="S325" s="10" t="s">
        <v>3923</v>
      </c>
      <c r="T325" s="10" t="s">
        <v>3924</v>
      </c>
      <c r="U325" s="10" t="s">
        <v>3925</v>
      </c>
      <c r="V325" s="10" t="s">
        <v>3926</v>
      </c>
      <c r="W325" s="10" t="s">
        <v>3927</v>
      </c>
      <c r="X325" s="10" t="s">
        <v>3928</v>
      </c>
      <c r="Y325" s="10" t="s">
        <v>247</v>
      </c>
      <c r="Z325" s="10" t="s">
        <v>126</v>
      </c>
      <c r="AA325" s="49">
        <v>10000</v>
      </c>
      <c r="AB325" s="10" t="s">
        <v>127</v>
      </c>
      <c r="AC325" s="10" t="s">
        <v>3903</v>
      </c>
      <c r="AD325" s="49">
        <v>1000</v>
      </c>
      <c r="AE325" s="49">
        <v>4000</v>
      </c>
      <c r="AF325" s="49">
        <v>4000</v>
      </c>
      <c r="AG325" s="49">
        <v>1000</v>
      </c>
      <c r="AH325" s="10" t="s">
        <v>6240</v>
      </c>
      <c r="AI325" s="10" t="s">
        <v>6241</v>
      </c>
      <c r="AJ325" s="10" t="s">
        <v>6242</v>
      </c>
      <c r="AK325" s="10" t="s">
        <v>6243</v>
      </c>
      <c r="AL325" s="10" t="s">
        <v>6243</v>
      </c>
      <c r="AM325" s="10" t="s">
        <v>5205</v>
      </c>
      <c r="AN325" s="10"/>
      <c r="AO325" s="49">
        <v>0</v>
      </c>
      <c r="AP325" s="49">
        <v>0</v>
      </c>
      <c r="AQ325" s="49">
        <v>0</v>
      </c>
      <c r="AR325" s="49">
        <v>0</v>
      </c>
      <c r="AS325" s="49">
        <v>0</v>
      </c>
      <c r="AT325" s="49">
        <v>0</v>
      </c>
      <c r="AU325" s="49">
        <v>0</v>
      </c>
      <c r="AV325" s="49">
        <v>17228.227962000001</v>
      </c>
      <c r="AW325" s="50">
        <v>0</v>
      </c>
      <c r="AX325" s="49">
        <v>0</v>
      </c>
      <c r="AY325" s="49">
        <v>0</v>
      </c>
      <c r="AZ325" s="49">
        <v>0</v>
      </c>
      <c r="BA325" s="49">
        <v>17228.227962000001</v>
      </c>
      <c r="BB325" s="49">
        <v>0</v>
      </c>
      <c r="BC325" s="49">
        <v>0</v>
      </c>
      <c r="BD325" s="49">
        <v>0</v>
      </c>
      <c r="BE325" s="49">
        <v>0</v>
      </c>
      <c r="BF325" s="49">
        <v>0</v>
      </c>
      <c r="BG325" s="49">
        <v>0</v>
      </c>
      <c r="BH325" s="49">
        <v>0</v>
      </c>
      <c r="BI325" s="49">
        <v>0</v>
      </c>
      <c r="BJ325" s="50">
        <v>0</v>
      </c>
      <c r="BK325" s="49">
        <v>0</v>
      </c>
      <c r="BL325" s="49">
        <v>0</v>
      </c>
      <c r="BM325" s="49">
        <v>0</v>
      </c>
      <c r="BN325" s="49">
        <v>0</v>
      </c>
      <c r="BO325" s="49">
        <v>0</v>
      </c>
      <c r="BP325" s="49">
        <v>0</v>
      </c>
      <c r="BQ325" s="49">
        <v>0</v>
      </c>
      <c r="BR325" s="49">
        <v>0</v>
      </c>
      <c r="BS325" s="49">
        <v>0</v>
      </c>
      <c r="BT325" s="49">
        <v>0</v>
      </c>
      <c r="BU325" s="50">
        <v>0</v>
      </c>
      <c r="BV325" s="49">
        <v>0</v>
      </c>
      <c r="BW325" s="50">
        <v>0</v>
      </c>
      <c r="BX325" s="49">
        <v>0</v>
      </c>
      <c r="BY325" s="49">
        <v>0</v>
      </c>
      <c r="BZ325" s="49">
        <v>0</v>
      </c>
      <c r="CA325" s="49">
        <v>0</v>
      </c>
      <c r="CB325" s="49">
        <v>0</v>
      </c>
      <c r="CC325" s="49">
        <v>0</v>
      </c>
      <c r="CD325" s="49">
        <v>0</v>
      </c>
      <c r="CE325" s="49">
        <v>0</v>
      </c>
      <c r="CF325" s="49">
        <v>0</v>
      </c>
      <c r="CG325" s="49">
        <v>0</v>
      </c>
      <c r="CH325" s="50">
        <v>0</v>
      </c>
      <c r="CI325" s="49">
        <v>0</v>
      </c>
      <c r="CJ325" s="50">
        <v>0</v>
      </c>
      <c r="CK325" s="49">
        <v>0</v>
      </c>
      <c r="CL325" s="49">
        <v>0</v>
      </c>
      <c r="CM325" s="49">
        <v>0</v>
      </c>
      <c r="CN325" s="49">
        <v>0</v>
      </c>
      <c r="CO325" s="10"/>
      <c r="CP325" s="51" t="s">
        <v>6244</v>
      </c>
    </row>
    <row r="326" spans="1:94" ht="70.349999999999994" customHeight="1" x14ac:dyDescent="0.25">
      <c r="A326" s="48" t="s">
        <v>3935</v>
      </c>
      <c r="B326" s="48" t="s">
        <v>3935</v>
      </c>
      <c r="C326" s="10" t="s">
        <v>179</v>
      </c>
      <c r="D326" s="10" t="s">
        <v>2914</v>
      </c>
      <c r="E326" s="10" t="s">
        <v>3887</v>
      </c>
      <c r="F326" s="10" t="s">
        <v>3888</v>
      </c>
      <c r="G326" s="10"/>
      <c r="H326" s="10" t="s">
        <v>552</v>
      </c>
      <c r="I326" s="10" t="s">
        <v>2256</v>
      </c>
      <c r="J326" s="10" t="s">
        <v>3889</v>
      </c>
      <c r="K326" s="10" t="s">
        <v>3890</v>
      </c>
      <c r="L326" s="10" t="s">
        <v>3891</v>
      </c>
      <c r="M326" s="10" t="s">
        <v>3892</v>
      </c>
      <c r="N326" s="10" t="s">
        <v>3893</v>
      </c>
      <c r="O326" s="10" t="s">
        <v>3894</v>
      </c>
      <c r="P326" s="10" t="s">
        <v>831</v>
      </c>
      <c r="Q326" s="10" t="s">
        <v>3895</v>
      </c>
      <c r="R326" s="10" t="s">
        <v>3896</v>
      </c>
      <c r="S326" s="10" t="s">
        <v>3936</v>
      </c>
      <c r="T326" s="10" t="s">
        <v>3937</v>
      </c>
      <c r="U326" s="10" t="s">
        <v>3938</v>
      </c>
      <c r="V326" s="10" t="s">
        <v>3939</v>
      </c>
      <c r="W326" s="10" t="s">
        <v>3940</v>
      </c>
      <c r="X326" s="10" t="s">
        <v>644</v>
      </c>
      <c r="Y326" s="10" t="s">
        <v>125</v>
      </c>
      <c r="Z326" s="10" t="s">
        <v>126</v>
      </c>
      <c r="AA326" s="49">
        <v>40000</v>
      </c>
      <c r="AB326" s="10" t="s">
        <v>127</v>
      </c>
      <c r="AC326" s="10" t="s">
        <v>3903</v>
      </c>
      <c r="AD326" s="49">
        <v>10000</v>
      </c>
      <c r="AE326" s="49">
        <v>10000</v>
      </c>
      <c r="AF326" s="49">
        <v>10000</v>
      </c>
      <c r="AG326" s="49">
        <v>10000</v>
      </c>
      <c r="AH326" s="10" t="s">
        <v>6245</v>
      </c>
      <c r="AI326" s="10" t="s">
        <v>6246</v>
      </c>
      <c r="AJ326" s="10"/>
      <c r="AK326" s="10" t="s">
        <v>6247</v>
      </c>
      <c r="AL326" s="10" t="s">
        <v>6247</v>
      </c>
      <c r="AM326" s="10" t="s">
        <v>5205</v>
      </c>
      <c r="AN326" s="10"/>
      <c r="AO326" s="49">
        <v>0</v>
      </c>
      <c r="AP326" s="49">
        <v>0</v>
      </c>
      <c r="AQ326" s="49">
        <v>0</v>
      </c>
      <c r="AR326" s="49">
        <v>0</v>
      </c>
      <c r="AS326" s="49">
        <v>0</v>
      </c>
      <c r="AT326" s="49">
        <v>0</v>
      </c>
      <c r="AU326" s="49">
        <v>0</v>
      </c>
      <c r="AV326" s="49">
        <v>2000</v>
      </c>
      <c r="AW326" s="50">
        <v>0</v>
      </c>
      <c r="AX326" s="49">
        <v>0</v>
      </c>
      <c r="AY326" s="49">
        <v>0</v>
      </c>
      <c r="AZ326" s="49">
        <v>0</v>
      </c>
      <c r="BA326" s="49">
        <v>2000</v>
      </c>
      <c r="BB326" s="49">
        <v>0</v>
      </c>
      <c r="BC326" s="49">
        <v>0</v>
      </c>
      <c r="BD326" s="49">
        <v>0</v>
      </c>
      <c r="BE326" s="49">
        <v>0</v>
      </c>
      <c r="BF326" s="49">
        <v>0</v>
      </c>
      <c r="BG326" s="49">
        <v>0</v>
      </c>
      <c r="BH326" s="49">
        <v>0</v>
      </c>
      <c r="BI326" s="49">
        <v>2000</v>
      </c>
      <c r="BJ326" s="50">
        <v>0</v>
      </c>
      <c r="BK326" s="49">
        <v>0</v>
      </c>
      <c r="BL326" s="49">
        <v>0</v>
      </c>
      <c r="BM326" s="49">
        <v>0</v>
      </c>
      <c r="BN326" s="49">
        <v>2000</v>
      </c>
      <c r="BO326" s="49">
        <v>0</v>
      </c>
      <c r="BP326" s="49">
        <v>0</v>
      </c>
      <c r="BQ326" s="49">
        <v>0</v>
      </c>
      <c r="BR326" s="49">
        <v>0</v>
      </c>
      <c r="BS326" s="49">
        <v>0</v>
      </c>
      <c r="BT326" s="49">
        <v>0</v>
      </c>
      <c r="BU326" s="50">
        <v>0</v>
      </c>
      <c r="BV326" s="49">
        <v>2000</v>
      </c>
      <c r="BW326" s="50">
        <v>0</v>
      </c>
      <c r="BX326" s="49">
        <v>0</v>
      </c>
      <c r="BY326" s="49">
        <v>0</v>
      </c>
      <c r="BZ326" s="49">
        <v>0</v>
      </c>
      <c r="CA326" s="49">
        <v>2000</v>
      </c>
      <c r="CB326" s="49">
        <v>0</v>
      </c>
      <c r="CC326" s="49">
        <v>0</v>
      </c>
      <c r="CD326" s="49">
        <v>0</v>
      </c>
      <c r="CE326" s="49">
        <v>0</v>
      </c>
      <c r="CF326" s="49">
        <v>0</v>
      </c>
      <c r="CG326" s="49">
        <v>0</v>
      </c>
      <c r="CH326" s="50">
        <v>0</v>
      </c>
      <c r="CI326" s="49">
        <v>2000</v>
      </c>
      <c r="CJ326" s="50">
        <v>0</v>
      </c>
      <c r="CK326" s="49">
        <v>0</v>
      </c>
      <c r="CL326" s="49">
        <v>0</v>
      </c>
      <c r="CM326" s="49">
        <v>0</v>
      </c>
      <c r="CN326" s="49">
        <v>2000</v>
      </c>
      <c r="CO326" s="10"/>
      <c r="CP326" s="51" t="s">
        <v>6248</v>
      </c>
    </row>
    <row r="327" spans="1:94" ht="70.349999999999994" customHeight="1" x14ac:dyDescent="0.25">
      <c r="A327" s="48" t="s">
        <v>3947</v>
      </c>
      <c r="B327" s="48" t="s">
        <v>3947</v>
      </c>
      <c r="C327" s="10" t="s">
        <v>113</v>
      </c>
      <c r="D327" s="10" t="s">
        <v>2914</v>
      </c>
      <c r="E327" s="10" t="s">
        <v>3948</v>
      </c>
      <c r="F327" s="10" t="s">
        <v>3949</v>
      </c>
      <c r="G327" s="10" t="s">
        <v>2214</v>
      </c>
      <c r="H327" s="10" t="s">
        <v>552</v>
      </c>
      <c r="I327" s="10" t="s">
        <v>3950</v>
      </c>
      <c r="J327" s="10" t="s">
        <v>3951</v>
      </c>
      <c r="K327" s="10" t="s">
        <v>3890</v>
      </c>
      <c r="L327" s="10" t="s">
        <v>3891</v>
      </c>
      <c r="M327" s="10" t="s">
        <v>3952</v>
      </c>
      <c r="N327" s="10" t="s">
        <v>3953</v>
      </c>
      <c r="O327" s="10" t="s">
        <v>3894</v>
      </c>
      <c r="P327" s="10" t="s">
        <v>831</v>
      </c>
      <c r="Q327" s="10" t="s">
        <v>3895</v>
      </c>
      <c r="R327" s="10" t="s">
        <v>3896</v>
      </c>
      <c r="S327" s="10" t="s">
        <v>3954</v>
      </c>
      <c r="T327" s="10" t="s">
        <v>3955</v>
      </c>
      <c r="U327" s="10" t="s">
        <v>3956</v>
      </c>
      <c r="V327" s="10" t="s">
        <v>3957</v>
      </c>
      <c r="W327" s="10" t="s">
        <v>3958</v>
      </c>
      <c r="X327" s="10" t="s">
        <v>149</v>
      </c>
      <c r="Y327" s="10" t="s">
        <v>125</v>
      </c>
      <c r="Z327" s="10" t="s">
        <v>126</v>
      </c>
      <c r="AA327" s="49">
        <v>150000</v>
      </c>
      <c r="AB327" s="10" t="s">
        <v>127</v>
      </c>
      <c r="AC327" s="10" t="s">
        <v>3903</v>
      </c>
      <c r="AD327" s="49">
        <v>20000</v>
      </c>
      <c r="AE327" s="49">
        <v>60000</v>
      </c>
      <c r="AF327" s="49">
        <v>50000</v>
      </c>
      <c r="AG327" s="49">
        <v>20000</v>
      </c>
      <c r="AH327" s="10" t="s">
        <v>6249</v>
      </c>
      <c r="AI327" s="10" t="s">
        <v>6250</v>
      </c>
      <c r="AJ327" s="10" t="s">
        <v>6251</v>
      </c>
      <c r="AK327" s="10" t="s">
        <v>6252</v>
      </c>
      <c r="AL327" s="10" t="s">
        <v>6253</v>
      </c>
      <c r="AM327" s="10" t="s">
        <v>5237</v>
      </c>
      <c r="AN327" s="10"/>
      <c r="AO327" s="49">
        <v>0</v>
      </c>
      <c r="AP327" s="49">
        <v>0</v>
      </c>
      <c r="AQ327" s="49">
        <v>0</v>
      </c>
      <c r="AR327" s="49">
        <v>0</v>
      </c>
      <c r="AS327" s="49">
        <v>0</v>
      </c>
      <c r="AT327" s="49">
        <v>0</v>
      </c>
      <c r="AU327" s="49">
        <v>0</v>
      </c>
      <c r="AV327" s="49">
        <v>0</v>
      </c>
      <c r="AW327" s="50">
        <v>0</v>
      </c>
      <c r="AX327" s="49">
        <v>0</v>
      </c>
      <c r="AY327" s="49">
        <v>0</v>
      </c>
      <c r="AZ327" s="49">
        <v>0</v>
      </c>
      <c r="BA327" s="49">
        <v>0</v>
      </c>
      <c r="BB327" s="49">
        <v>0</v>
      </c>
      <c r="BC327" s="49">
        <v>0</v>
      </c>
      <c r="BD327" s="49">
        <v>0</v>
      </c>
      <c r="BE327" s="49">
        <v>0</v>
      </c>
      <c r="BF327" s="49">
        <v>0</v>
      </c>
      <c r="BG327" s="49">
        <v>0</v>
      </c>
      <c r="BH327" s="49">
        <v>0</v>
      </c>
      <c r="BI327" s="49">
        <v>0</v>
      </c>
      <c r="BJ327" s="50">
        <v>0</v>
      </c>
      <c r="BK327" s="49">
        <v>0</v>
      </c>
      <c r="BL327" s="49">
        <v>0</v>
      </c>
      <c r="BM327" s="49">
        <v>0</v>
      </c>
      <c r="BN327" s="49">
        <v>0</v>
      </c>
      <c r="BO327" s="49">
        <v>0</v>
      </c>
      <c r="BP327" s="49">
        <v>0</v>
      </c>
      <c r="BQ327" s="49">
        <v>0</v>
      </c>
      <c r="BR327" s="49">
        <v>0</v>
      </c>
      <c r="BS327" s="49">
        <v>0</v>
      </c>
      <c r="BT327" s="49">
        <v>0</v>
      </c>
      <c r="BU327" s="50">
        <v>0</v>
      </c>
      <c r="BV327" s="49">
        <v>0</v>
      </c>
      <c r="BW327" s="50">
        <v>0</v>
      </c>
      <c r="BX327" s="49">
        <v>0</v>
      </c>
      <c r="BY327" s="49">
        <v>0</v>
      </c>
      <c r="BZ327" s="49">
        <v>0</v>
      </c>
      <c r="CA327" s="49">
        <v>0</v>
      </c>
      <c r="CB327" s="49">
        <v>0</v>
      </c>
      <c r="CC327" s="49">
        <v>0</v>
      </c>
      <c r="CD327" s="49">
        <v>0</v>
      </c>
      <c r="CE327" s="49">
        <v>0</v>
      </c>
      <c r="CF327" s="49">
        <v>0</v>
      </c>
      <c r="CG327" s="49">
        <v>0</v>
      </c>
      <c r="CH327" s="50">
        <v>0</v>
      </c>
      <c r="CI327" s="49">
        <v>0</v>
      </c>
      <c r="CJ327" s="50">
        <v>0</v>
      </c>
      <c r="CK327" s="49">
        <v>0</v>
      </c>
      <c r="CL327" s="49">
        <v>0</v>
      </c>
      <c r="CM327" s="49">
        <v>0</v>
      </c>
      <c r="CN327" s="49">
        <v>0</v>
      </c>
      <c r="CO327" s="10"/>
      <c r="CP327" s="51" t="s">
        <v>3964</v>
      </c>
    </row>
    <row r="328" spans="1:94" ht="70.349999999999994" customHeight="1" x14ac:dyDescent="0.25">
      <c r="A328" s="48" t="s">
        <v>3965</v>
      </c>
      <c r="B328" s="48" t="s">
        <v>3965</v>
      </c>
      <c r="C328" s="10" t="s">
        <v>103</v>
      </c>
      <c r="D328" s="10" t="s">
        <v>2914</v>
      </c>
      <c r="E328" s="10" t="s">
        <v>3948</v>
      </c>
      <c r="F328" s="10" t="s">
        <v>3949</v>
      </c>
      <c r="G328" s="10" t="s">
        <v>2214</v>
      </c>
      <c r="H328" s="10" t="s">
        <v>552</v>
      </c>
      <c r="I328" s="10" t="s">
        <v>3950</v>
      </c>
      <c r="J328" s="10" t="s">
        <v>3951</v>
      </c>
      <c r="K328" s="10" t="s">
        <v>3890</v>
      </c>
      <c r="L328" s="10" t="s">
        <v>3891</v>
      </c>
      <c r="M328" s="10" t="s">
        <v>3952</v>
      </c>
      <c r="N328" s="10" t="s">
        <v>3953</v>
      </c>
      <c r="O328" s="10" t="s">
        <v>3894</v>
      </c>
      <c r="P328" s="10" t="s">
        <v>831</v>
      </c>
      <c r="Q328" s="10" t="s">
        <v>3895</v>
      </c>
      <c r="R328" s="10" t="s">
        <v>3896</v>
      </c>
      <c r="S328" s="10" t="s">
        <v>3966</v>
      </c>
      <c r="T328" s="10" t="s">
        <v>3967</v>
      </c>
      <c r="U328" s="10" t="s">
        <v>3968</v>
      </c>
      <c r="V328" s="10" t="s">
        <v>3969</v>
      </c>
      <c r="W328" s="10" t="s">
        <v>3970</v>
      </c>
      <c r="X328" s="10" t="s">
        <v>3204</v>
      </c>
      <c r="Y328" s="10" t="s">
        <v>125</v>
      </c>
      <c r="Z328" s="10" t="s">
        <v>126</v>
      </c>
      <c r="AA328" s="49">
        <v>15</v>
      </c>
      <c r="AB328" s="10" t="s">
        <v>127</v>
      </c>
      <c r="AC328" s="10" t="s">
        <v>3903</v>
      </c>
      <c r="AD328" s="49">
        <v>0</v>
      </c>
      <c r="AE328" s="49">
        <v>15</v>
      </c>
      <c r="AF328" s="49">
        <v>0</v>
      </c>
      <c r="AG328" s="49">
        <v>0</v>
      </c>
      <c r="AH328" s="10"/>
      <c r="AI328" s="10" t="s">
        <v>6254</v>
      </c>
      <c r="AJ328" s="10"/>
      <c r="AK328" s="10"/>
      <c r="AL328" s="10"/>
      <c r="AM328" s="10" t="s">
        <v>5205</v>
      </c>
      <c r="AN328" s="10"/>
      <c r="AO328" s="49">
        <v>0</v>
      </c>
      <c r="AP328" s="49">
        <v>0</v>
      </c>
      <c r="AQ328" s="49">
        <v>0</v>
      </c>
      <c r="AR328" s="49">
        <v>0</v>
      </c>
      <c r="AS328" s="49">
        <v>0</v>
      </c>
      <c r="AT328" s="49">
        <v>0</v>
      </c>
      <c r="AU328" s="49">
        <v>0</v>
      </c>
      <c r="AV328" s="49">
        <v>0</v>
      </c>
      <c r="AW328" s="50">
        <v>0</v>
      </c>
      <c r="AX328" s="49">
        <v>0</v>
      </c>
      <c r="AY328" s="49">
        <v>0</v>
      </c>
      <c r="AZ328" s="49">
        <v>0</v>
      </c>
      <c r="BA328" s="49">
        <v>0</v>
      </c>
      <c r="BB328" s="49">
        <v>1200</v>
      </c>
      <c r="BC328" s="49">
        <v>0</v>
      </c>
      <c r="BD328" s="49">
        <v>1200</v>
      </c>
      <c r="BE328" s="49">
        <v>0</v>
      </c>
      <c r="BF328" s="49">
        <v>0</v>
      </c>
      <c r="BG328" s="49">
        <v>0</v>
      </c>
      <c r="BH328" s="49">
        <v>0</v>
      </c>
      <c r="BI328" s="49">
        <v>0</v>
      </c>
      <c r="BJ328" s="50">
        <v>0</v>
      </c>
      <c r="BK328" s="49">
        <v>0</v>
      </c>
      <c r="BL328" s="49">
        <v>0</v>
      </c>
      <c r="BM328" s="49">
        <v>0</v>
      </c>
      <c r="BN328" s="49">
        <v>1200</v>
      </c>
      <c r="BO328" s="49">
        <v>0</v>
      </c>
      <c r="BP328" s="49">
        <v>0</v>
      </c>
      <c r="BQ328" s="49">
        <v>0</v>
      </c>
      <c r="BR328" s="49">
        <v>0</v>
      </c>
      <c r="BS328" s="49">
        <v>0</v>
      </c>
      <c r="BT328" s="49">
        <v>0</v>
      </c>
      <c r="BU328" s="50">
        <v>0</v>
      </c>
      <c r="BV328" s="49">
        <v>0</v>
      </c>
      <c r="BW328" s="50">
        <v>0</v>
      </c>
      <c r="BX328" s="49">
        <v>0</v>
      </c>
      <c r="BY328" s="49">
        <v>0</v>
      </c>
      <c r="BZ328" s="49">
        <v>0</v>
      </c>
      <c r="CA328" s="49">
        <v>0</v>
      </c>
      <c r="CB328" s="49">
        <v>0</v>
      </c>
      <c r="CC328" s="49">
        <v>0</v>
      </c>
      <c r="CD328" s="49">
        <v>0</v>
      </c>
      <c r="CE328" s="49">
        <v>0</v>
      </c>
      <c r="CF328" s="49">
        <v>0</v>
      </c>
      <c r="CG328" s="49">
        <v>0</v>
      </c>
      <c r="CH328" s="50">
        <v>0</v>
      </c>
      <c r="CI328" s="49">
        <v>0</v>
      </c>
      <c r="CJ328" s="50">
        <v>0</v>
      </c>
      <c r="CK328" s="49">
        <v>0</v>
      </c>
      <c r="CL328" s="49">
        <v>0</v>
      </c>
      <c r="CM328" s="49">
        <v>0</v>
      </c>
      <c r="CN328" s="49">
        <v>0</v>
      </c>
      <c r="CO328" s="10"/>
      <c r="CP328" s="51" t="s">
        <v>3973</v>
      </c>
    </row>
    <row r="329" spans="1:94" ht="70.349999999999994" customHeight="1" x14ac:dyDescent="0.25">
      <c r="A329" s="48" t="s">
        <v>3974</v>
      </c>
      <c r="B329" s="48" t="s">
        <v>3974</v>
      </c>
      <c r="C329" s="10" t="s">
        <v>139</v>
      </c>
      <c r="D329" s="10" t="s">
        <v>2914</v>
      </c>
      <c r="E329" s="10" t="s">
        <v>3948</v>
      </c>
      <c r="F329" s="10" t="s">
        <v>3949</v>
      </c>
      <c r="G329" s="10" t="s">
        <v>2214</v>
      </c>
      <c r="H329" s="10" t="s">
        <v>552</v>
      </c>
      <c r="I329" s="10" t="s">
        <v>3950</v>
      </c>
      <c r="J329" s="10" t="s">
        <v>3951</v>
      </c>
      <c r="K329" s="10" t="s">
        <v>3890</v>
      </c>
      <c r="L329" s="10" t="s">
        <v>3891</v>
      </c>
      <c r="M329" s="10" t="s">
        <v>3952</v>
      </c>
      <c r="N329" s="10" t="s">
        <v>3953</v>
      </c>
      <c r="O329" s="10" t="s">
        <v>3894</v>
      </c>
      <c r="P329" s="10" t="s">
        <v>831</v>
      </c>
      <c r="Q329" s="10" t="s">
        <v>3895</v>
      </c>
      <c r="R329" s="10" t="s">
        <v>3896</v>
      </c>
      <c r="S329" s="10" t="s">
        <v>3975</v>
      </c>
      <c r="T329" s="10" t="s">
        <v>3976</v>
      </c>
      <c r="U329" s="10" t="s">
        <v>3977</v>
      </c>
      <c r="V329" s="10" t="s">
        <v>3978</v>
      </c>
      <c r="W329" s="10" t="s">
        <v>3979</v>
      </c>
      <c r="X329" s="10" t="s">
        <v>336</v>
      </c>
      <c r="Y329" s="10" t="s">
        <v>247</v>
      </c>
      <c r="Z329" s="10" t="s">
        <v>126</v>
      </c>
      <c r="AA329" s="49">
        <v>3</v>
      </c>
      <c r="AB329" s="10" t="s">
        <v>127</v>
      </c>
      <c r="AC329" s="10" t="s">
        <v>3903</v>
      </c>
      <c r="AD329" s="49">
        <v>0</v>
      </c>
      <c r="AE329" s="49">
        <v>0</v>
      </c>
      <c r="AF329" s="49">
        <v>1</v>
      </c>
      <c r="AG329" s="49">
        <v>2</v>
      </c>
      <c r="AH329" s="10"/>
      <c r="AI329" s="10"/>
      <c r="AJ329" s="10"/>
      <c r="AK329" s="10" t="s">
        <v>6255</v>
      </c>
      <c r="AL329" s="10" t="s">
        <v>6255</v>
      </c>
      <c r="AM329" s="10" t="s">
        <v>5237</v>
      </c>
      <c r="AN329" s="10"/>
      <c r="AO329" s="49">
        <v>0</v>
      </c>
      <c r="AP329" s="49">
        <v>0</v>
      </c>
      <c r="AQ329" s="49">
        <v>0</v>
      </c>
      <c r="AR329" s="49">
        <v>0</v>
      </c>
      <c r="AS329" s="49">
        <v>0</v>
      </c>
      <c r="AT329" s="49">
        <v>0</v>
      </c>
      <c r="AU329" s="49">
        <v>0</v>
      </c>
      <c r="AV329" s="49">
        <v>0</v>
      </c>
      <c r="AW329" s="50">
        <v>0</v>
      </c>
      <c r="AX329" s="49">
        <v>0</v>
      </c>
      <c r="AY329" s="49">
        <v>0</v>
      </c>
      <c r="AZ329" s="49">
        <v>0</v>
      </c>
      <c r="BA329" s="49">
        <v>0</v>
      </c>
      <c r="BB329" s="49">
        <v>0</v>
      </c>
      <c r="BC329" s="49">
        <v>0</v>
      </c>
      <c r="BD329" s="49">
        <v>0</v>
      </c>
      <c r="BE329" s="49">
        <v>0</v>
      </c>
      <c r="BF329" s="49">
        <v>0</v>
      </c>
      <c r="BG329" s="49">
        <v>0</v>
      </c>
      <c r="BH329" s="49">
        <v>0</v>
      </c>
      <c r="BI329" s="49">
        <v>0</v>
      </c>
      <c r="BJ329" s="50">
        <v>0</v>
      </c>
      <c r="BK329" s="49">
        <v>0</v>
      </c>
      <c r="BL329" s="49">
        <v>0</v>
      </c>
      <c r="BM329" s="49">
        <v>0</v>
      </c>
      <c r="BN329" s="49">
        <v>0</v>
      </c>
      <c r="BO329" s="49">
        <v>0</v>
      </c>
      <c r="BP329" s="49">
        <v>0</v>
      </c>
      <c r="BQ329" s="49">
        <v>0</v>
      </c>
      <c r="BR329" s="49">
        <v>0</v>
      </c>
      <c r="BS329" s="49">
        <v>0</v>
      </c>
      <c r="BT329" s="49">
        <v>0</v>
      </c>
      <c r="BU329" s="50">
        <v>0</v>
      </c>
      <c r="BV329" s="49">
        <v>0</v>
      </c>
      <c r="BW329" s="50">
        <v>0</v>
      </c>
      <c r="BX329" s="49">
        <v>0</v>
      </c>
      <c r="BY329" s="49">
        <v>0</v>
      </c>
      <c r="BZ329" s="49">
        <v>0</v>
      </c>
      <c r="CA329" s="49">
        <v>0</v>
      </c>
      <c r="CB329" s="49">
        <v>0</v>
      </c>
      <c r="CC329" s="49">
        <v>0</v>
      </c>
      <c r="CD329" s="49">
        <v>0</v>
      </c>
      <c r="CE329" s="49">
        <v>0</v>
      </c>
      <c r="CF329" s="49">
        <v>0</v>
      </c>
      <c r="CG329" s="49">
        <v>0</v>
      </c>
      <c r="CH329" s="50">
        <v>0</v>
      </c>
      <c r="CI329" s="49">
        <v>0</v>
      </c>
      <c r="CJ329" s="50">
        <v>0</v>
      </c>
      <c r="CK329" s="49">
        <v>0</v>
      </c>
      <c r="CL329" s="49">
        <v>0</v>
      </c>
      <c r="CM329" s="49">
        <v>0</v>
      </c>
      <c r="CN329" s="49">
        <v>0</v>
      </c>
      <c r="CO329" s="10"/>
      <c r="CP329" s="51" t="s">
        <v>3982</v>
      </c>
    </row>
    <row r="330" spans="1:94" ht="70.349999999999994" customHeight="1" x14ac:dyDescent="0.25">
      <c r="A330" s="48" t="s">
        <v>3983</v>
      </c>
      <c r="B330" s="48" t="s">
        <v>3983</v>
      </c>
      <c r="C330" s="10" t="s">
        <v>179</v>
      </c>
      <c r="D330" s="10" t="s">
        <v>2914</v>
      </c>
      <c r="E330" s="10" t="s">
        <v>3948</v>
      </c>
      <c r="F330" s="10" t="s">
        <v>3949</v>
      </c>
      <c r="G330" s="10" t="s">
        <v>2214</v>
      </c>
      <c r="H330" s="10" t="s">
        <v>552</v>
      </c>
      <c r="I330" s="10" t="s">
        <v>3950</v>
      </c>
      <c r="J330" s="10" t="s">
        <v>3951</v>
      </c>
      <c r="K330" s="10" t="s">
        <v>3890</v>
      </c>
      <c r="L330" s="10" t="s">
        <v>3891</v>
      </c>
      <c r="M330" s="10" t="s">
        <v>3952</v>
      </c>
      <c r="N330" s="10" t="s">
        <v>3953</v>
      </c>
      <c r="O330" s="10" t="s">
        <v>3894</v>
      </c>
      <c r="P330" s="10" t="s">
        <v>831</v>
      </c>
      <c r="Q330" s="10" t="s">
        <v>3895</v>
      </c>
      <c r="R330" s="10" t="s">
        <v>3896</v>
      </c>
      <c r="S330" s="10" t="s">
        <v>785</v>
      </c>
      <c r="T330" s="10" t="s">
        <v>3984</v>
      </c>
      <c r="U330" s="10" t="s">
        <v>3985</v>
      </c>
      <c r="V330" s="10" t="s">
        <v>3986</v>
      </c>
      <c r="W330" s="10" t="s">
        <v>2870</v>
      </c>
      <c r="X330" s="10" t="s">
        <v>1292</v>
      </c>
      <c r="Y330" s="10" t="s">
        <v>125</v>
      </c>
      <c r="Z330" s="10" t="s">
        <v>126</v>
      </c>
      <c r="AA330" s="49">
        <v>2</v>
      </c>
      <c r="AB330" s="10" t="s">
        <v>127</v>
      </c>
      <c r="AC330" s="10" t="s">
        <v>3903</v>
      </c>
      <c r="AD330" s="49">
        <v>0</v>
      </c>
      <c r="AE330" s="49">
        <v>1</v>
      </c>
      <c r="AF330" s="49">
        <v>1</v>
      </c>
      <c r="AG330" s="49">
        <v>0</v>
      </c>
      <c r="AH330" s="10"/>
      <c r="AI330" s="10" t="s">
        <v>6256</v>
      </c>
      <c r="AJ330" s="10"/>
      <c r="AK330" s="10"/>
      <c r="AL330" s="10"/>
      <c r="AM330" s="10" t="s">
        <v>5205</v>
      </c>
      <c r="AN330" s="10"/>
      <c r="AO330" s="49">
        <v>50</v>
      </c>
      <c r="AP330" s="49">
        <v>0</v>
      </c>
      <c r="AQ330" s="49">
        <v>50</v>
      </c>
      <c r="AR330" s="49">
        <v>0</v>
      </c>
      <c r="AS330" s="49">
        <v>0</v>
      </c>
      <c r="AT330" s="49">
        <v>0</v>
      </c>
      <c r="AU330" s="49">
        <v>0</v>
      </c>
      <c r="AV330" s="49">
        <v>0</v>
      </c>
      <c r="AW330" s="50">
        <v>0</v>
      </c>
      <c r="AX330" s="49">
        <v>0</v>
      </c>
      <c r="AY330" s="49">
        <v>0</v>
      </c>
      <c r="AZ330" s="49">
        <v>0</v>
      </c>
      <c r="BA330" s="49">
        <v>50</v>
      </c>
      <c r="BB330" s="49">
        <v>50</v>
      </c>
      <c r="BC330" s="49">
        <v>0</v>
      </c>
      <c r="BD330" s="49">
        <v>50</v>
      </c>
      <c r="BE330" s="49">
        <v>0</v>
      </c>
      <c r="BF330" s="49">
        <v>0</v>
      </c>
      <c r="BG330" s="49">
        <v>0</v>
      </c>
      <c r="BH330" s="49">
        <v>0</v>
      </c>
      <c r="BI330" s="49">
        <v>0</v>
      </c>
      <c r="BJ330" s="50">
        <v>0</v>
      </c>
      <c r="BK330" s="49">
        <v>0</v>
      </c>
      <c r="BL330" s="49">
        <v>0</v>
      </c>
      <c r="BM330" s="49">
        <v>0</v>
      </c>
      <c r="BN330" s="49">
        <v>50</v>
      </c>
      <c r="BO330" s="49">
        <v>0</v>
      </c>
      <c r="BP330" s="49">
        <v>0</v>
      </c>
      <c r="BQ330" s="49">
        <v>0</v>
      </c>
      <c r="BR330" s="49">
        <v>0</v>
      </c>
      <c r="BS330" s="49">
        <v>0</v>
      </c>
      <c r="BT330" s="49">
        <v>0</v>
      </c>
      <c r="BU330" s="50">
        <v>0</v>
      </c>
      <c r="BV330" s="49">
        <v>0</v>
      </c>
      <c r="BW330" s="50">
        <v>0</v>
      </c>
      <c r="BX330" s="49">
        <v>0</v>
      </c>
      <c r="BY330" s="49">
        <v>0</v>
      </c>
      <c r="BZ330" s="49">
        <v>0</v>
      </c>
      <c r="CA330" s="49">
        <v>0</v>
      </c>
      <c r="CB330" s="49">
        <v>0</v>
      </c>
      <c r="CC330" s="49">
        <v>0</v>
      </c>
      <c r="CD330" s="49">
        <v>0</v>
      </c>
      <c r="CE330" s="49">
        <v>0</v>
      </c>
      <c r="CF330" s="49">
        <v>0</v>
      </c>
      <c r="CG330" s="49">
        <v>0</v>
      </c>
      <c r="CH330" s="50">
        <v>0</v>
      </c>
      <c r="CI330" s="49">
        <v>0</v>
      </c>
      <c r="CJ330" s="50">
        <v>0</v>
      </c>
      <c r="CK330" s="49">
        <v>0</v>
      </c>
      <c r="CL330" s="49">
        <v>0</v>
      </c>
      <c r="CM330" s="49">
        <v>0</v>
      </c>
      <c r="CN330" s="49">
        <v>0</v>
      </c>
      <c r="CO330" s="10"/>
      <c r="CP330" s="51" t="s">
        <v>6257</v>
      </c>
    </row>
    <row r="331" spans="1:94" ht="70.349999999999994" customHeight="1" x14ac:dyDescent="0.25">
      <c r="A331" s="48" t="s">
        <v>3990</v>
      </c>
      <c r="B331" s="48" t="s">
        <v>3990</v>
      </c>
      <c r="C331" s="10" t="s">
        <v>254</v>
      </c>
      <c r="D331" s="10" t="s">
        <v>2914</v>
      </c>
      <c r="E331" s="10" t="s">
        <v>3948</v>
      </c>
      <c r="F331" s="10" t="s">
        <v>3949</v>
      </c>
      <c r="G331" s="10" t="s">
        <v>2214</v>
      </c>
      <c r="H331" s="10" t="s">
        <v>552</v>
      </c>
      <c r="I331" s="10" t="s">
        <v>3950</v>
      </c>
      <c r="J331" s="10" t="s">
        <v>3951</v>
      </c>
      <c r="K331" s="10" t="s">
        <v>3890</v>
      </c>
      <c r="L331" s="10" t="s">
        <v>3891</v>
      </c>
      <c r="M331" s="10" t="s">
        <v>3952</v>
      </c>
      <c r="N331" s="10" t="s">
        <v>3953</v>
      </c>
      <c r="O331" s="10" t="s">
        <v>3894</v>
      </c>
      <c r="P331" s="10" t="s">
        <v>831</v>
      </c>
      <c r="Q331" s="10" t="s">
        <v>3991</v>
      </c>
      <c r="R331" s="10" t="s">
        <v>3992</v>
      </c>
      <c r="S331" s="10" t="s">
        <v>3993</v>
      </c>
      <c r="T331" s="10" t="s">
        <v>3994</v>
      </c>
      <c r="U331" s="10" t="s">
        <v>3995</v>
      </c>
      <c r="V331" s="10" t="s">
        <v>3996</v>
      </c>
      <c r="W331" s="10" t="s">
        <v>3997</v>
      </c>
      <c r="X331" s="10" t="s">
        <v>3998</v>
      </c>
      <c r="Y331" s="10" t="s">
        <v>125</v>
      </c>
      <c r="Z331" s="10" t="s">
        <v>126</v>
      </c>
      <c r="AA331" s="49">
        <v>4</v>
      </c>
      <c r="AB331" s="10" t="s">
        <v>127</v>
      </c>
      <c r="AC331" s="10" t="s">
        <v>3903</v>
      </c>
      <c r="AD331" s="49">
        <v>1</v>
      </c>
      <c r="AE331" s="49">
        <v>1</v>
      </c>
      <c r="AF331" s="49">
        <v>1</v>
      </c>
      <c r="AG331" s="49">
        <v>1</v>
      </c>
      <c r="AH331" s="10" t="s">
        <v>6258</v>
      </c>
      <c r="AI331" s="10" t="s">
        <v>6259</v>
      </c>
      <c r="AJ331" s="10" t="s">
        <v>6260</v>
      </c>
      <c r="AK331" s="10" t="s">
        <v>6261</v>
      </c>
      <c r="AL331" s="10" t="s">
        <v>6261</v>
      </c>
      <c r="AM331" s="10" t="s">
        <v>5205</v>
      </c>
      <c r="AN331" s="10"/>
      <c r="AO331" s="49">
        <v>21</v>
      </c>
      <c r="AP331" s="49">
        <v>0</v>
      </c>
      <c r="AQ331" s="49">
        <v>21</v>
      </c>
      <c r="AR331" s="49">
        <v>0</v>
      </c>
      <c r="AS331" s="49">
        <v>0</v>
      </c>
      <c r="AT331" s="49">
        <v>0</v>
      </c>
      <c r="AU331" s="49">
        <v>0</v>
      </c>
      <c r="AV331" s="49">
        <v>0</v>
      </c>
      <c r="AW331" s="50">
        <v>0</v>
      </c>
      <c r="AX331" s="49">
        <v>0</v>
      </c>
      <c r="AY331" s="49">
        <v>0</v>
      </c>
      <c r="AZ331" s="49">
        <v>0</v>
      </c>
      <c r="BA331" s="49">
        <v>21</v>
      </c>
      <c r="BB331" s="49">
        <v>21</v>
      </c>
      <c r="BC331" s="49">
        <v>0</v>
      </c>
      <c r="BD331" s="49">
        <v>21</v>
      </c>
      <c r="BE331" s="49">
        <v>0</v>
      </c>
      <c r="BF331" s="49">
        <v>0</v>
      </c>
      <c r="BG331" s="49">
        <v>0</v>
      </c>
      <c r="BH331" s="49">
        <v>0</v>
      </c>
      <c r="BI331" s="49">
        <v>0</v>
      </c>
      <c r="BJ331" s="50">
        <v>0</v>
      </c>
      <c r="BK331" s="49">
        <v>0</v>
      </c>
      <c r="BL331" s="49">
        <v>0</v>
      </c>
      <c r="BM331" s="49">
        <v>0</v>
      </c>
      <c r="BN331" s="49">
        <v>21</v>
      </c>
      <c r="BO331" s="49">
        <v>21</v>
      </c>
      <c r="BP331" s="49">
        <v>0</v>
      </c>
      <c r="BQ331" s="49">
        <v>21</v>
      </c>
      <c r="BR331" s="49">
        <v>0</v>
      </c>
      <c r="BS331" s="49">
        <v>0</v>
      </c>
      <c r="BT331" s="49">
        <v>0</v>
      </c>
      <c r="BU331" s="50">
        <v>0</v>
      </c>
      <c r="BV331" s="49">
        <v>0</v>
      </c>
      <c r="BW331" s="50">
        <v>0</v>
      </c>
      <c r="BX331" s="49">
        <v>0</v>
      </c>
      <c r="BY331" s="49">
        <v>0</v>
      </c>
      <c r="BZ331" s="49">
        <v>0</v>
      </c>
      <c r="CA331" s="49">
        <v>21</v>
      </c>
      <c r="CB331" s="49">
        <v>21</v>
      </c>
      <c r="CC331" s="49">
        <v>0</v>
      </c>
      <c r="CD331" s="49">
        <v>21</v>
      </c>
      <c r="CE331" s="49">
        <v>0</v>
      </c>
      <c r="CF331" s="49">
        <v>0</v>
      </c>
      <c r="CG331" s="49">
        <v>0</v>
      </c>
      <c r="CH331" s="50">
        <v>0</v>
      </c>
      <c r="CI331" s="49">
        <v>0</v>
      </c>
      <c r="CJ331" s="50">
        <v>0</v>
      </c>
      <c r="CK331" s="49">
        <v>0</v>
      </c>
      <c r="CL331" s="49">
        <v>0</v>
      </c>
      <c r="CM331" s="49">
        <v>0</v>
      </c>
      <c r="CN331" s="49">
        <v>21</v>
      </c>
      <c r="CO331" s="10"/>
      <c r="CP331" s="51" t="s">
        <v>4003</v>
      </c>
    </row>
    <row r="332" spans="1:94" ht="70.349999999999994" customHeight="1" x14ac:dyDescent="0.25">
      <c r="A332" s="48" t="s">
        <v>4004</v>
      </c>
      <c r="B332" s="48" t="s">
        <v>4004</v>
      </c>
      <c r="C332" s="10" t="s">
        <v>374</v>
      </c>
      <c r="D332" s="10" t="s">
        <v>2914</v>
      </c>
      <c r="E332" s="10" t="s">
        <v>3948</v>
      </c>
      <c r="F332" s="10" t="s">
        <v>3949</v>
      </c>
      <c r="G332" s="10" t="s">
        <v>2214</v>
      </c>
      <c r="H332" s="10" t="s">
        <v>552</v>
      </c>
      <c r="I332" s="10" t="s">
        <v>3950</v>
      </c>
      <c r="J332" s="10" t="s">
        <v>3951</v>
      </c>
      <c r="K332" s="10" t="s">
        <v>3890</v>
      </c>
      <c r="L332" s="10" t="s">
        <v>3891</v>
      </c>
      <c r="M332" s="10" t="s">
        <v>3952</v>
      </c>
      <c r="N332" s="10" t="s">
        <v>3953</v>
      </c>
      <c r="O332" s="10" t="s">
        <v>3894</v>
      </c>
      <c r="P332" s="10" t="s">
        <v>831</v>
      </c>
      <c r="Q332" s="10" t="s">
        <v>3991</v>
      </c>
      <c r="R332" s="10" t="s">
        <v>3992</v>
      </c>
      <c r="S332" s="10" t="s">
        <v>4005</v>
      </c>
      <c r="T332" s="10" t="s">
        <v>4006</v>
      </c>
      <c r="U332" s="10" t="s">
        <v>4007</v>
      </c>
      <c r="V332" s="10" t="s">
        <v>4008</v>
      </c>
      <c r="W332" s="10" t="s">
        <v>4009</v>
      </c>
      <c r="X332" s="10" t="s">
        <v>4010</v>
      </c>
      <c r="Y332" s="10" t="s">
        <v>125</v>
      </c>
      <c r="Z332" s="10" t="s">
        <v>126</v>
      </c>
      <c r="AA332" s="49">
        <v>100</v>
      </c>
      <c r="AB332" s="10" t="s">
        <v>127</v>
      </c>
      <c r="AC332" s="10" t="s">
        <v>3903</v>
      </c>
      <c r="AD332" s="49">
        <v>25</v>
      </c>
      <c r="AE332" s="49">
        <v>25</v>
      </c>
      <c r="AF332" s="49">
        <v>25</v>
      </c>
      <c r="AG332" s="49">
        <v>25</v>
      </c>
      <c r="AH332" s="10" t="s">
        <v>6262</v>
      </c>
      <c r="AI332" s="10" t="s">
        <v>6263</v>
      </c>
      <c r="AJ332" s="10" t="s">
        <v>6264</v>
      </c>
      <c r="AK332" s="10" t="s">
        <v>6265</v>
      </c>
      <c r="AL332" s="10" t="s">
        <v>6265</v>
      </c>
      <c r="AM332" s="10" t="s">
        <v>5205</v>
      </c>
      <c r="AN332" s="10"/>
      <c r="AO332" s="49">
        <v>30</v>
      </c>
      <c r="AP332" s="49">
        <v>0</v>
      </c>
      <c r="AQ332" s="49">
        <v>30</v>
      </c>
      <c r="AR332" s="49">
        <v>0</v>
      </c>
      <c r="AS332" s="49">
        <v>0</v>
      </c>
      <c r="AT332" s="49">
        <v>0</v>
      </c>
      <c r="AU332" s="49">
        <v>0</v>
      </c>
      <c r="AV332" s="49">
        <v>0</v>
      </c>
      <c r="AW332" s="50">
        <v>0</v>
      </c>
      <c r="AX332" s="49">
        <v>0</v>
      </c>
      <c r="AY332" s="49">
        <v>0</v>
      </c>
      <c r="AZ332" s="49">
        <v>0</v>
      </c>
      <c r="BA332" s="49">
        <v>30</v>
      </c>
      <c r="BB332" s="49">
        <v>30</v>
      </c>
      <c r="BC332" s="49">
        <v>0</v>
      </c>
      <c r="BD332" s="49">
        <v>30</v>
      </c>
      <c r="BE332" s="49">
        <v>0</v>
      </c>
      <c r="BF332" s="49">
        <v>0</v>
      </c>
      <c r="BG332" s="49">
        <v>0</v>
      </c>
      <c r="BH332" s="49">
        <v>0</v>
      </c>
      <c r="BI332" s="49">
        <v>0</v>
      </c>
      <c r="BJ332" s="50">
        <v>0</v>
      </c>
      <c r="BK332" s="49">
        <v>0</v>
      </c>
      <c r="BL332" s="49">
        <v>0</v>
      </c>
      <c r="BM332" s="49">
        <v>0</v>
      </c>
      <c r="BN332" s="49">
        <v>30</v>
      </c>
      <c r="BO332" s="49">
        <v>30</v>
      </c>
      <c r="BP332" s="49">
        <v>0</v>
      </c>
      <c r="BQ332" s="49">
        <v>30</v>
      </c>
      <c r="BR332" s="49">
        <v>0</v>
      </c>
      <c r="BS332" s="49">
        <v>0</v>
      </c>
      <c r="BT332" s="49">
        <v>0</v>
      </c>
      <c r="BU332" s="50">
        <v>0</v>
      </c>
      <c r="BV332" s="49">
        <v>0</v>
      </c>
      <c r="BW332" s="50">
        <v>0</v>
      </c>
      <c r="BX332" s="49">
        <v>0</v>
      </c>
      <c r="BY332" s="49">
        <v>0</v>
      </c>
      <c r="BZ332" s="49">
        <v>0</v>
      </c>
      <c r="CA332" s="49">
        <v>30</v>
      </c>
      <c r="CB332" s="49">
        <v>30</v>
      </c>
      <c r="CC332" s="49">
        <v>0</v>
      </c>
      <c r="CD332" s="49">
        <v>30</v>
      </c>
      <c r="CE332" s="49">
        <v>0</v>
      </c>
      <c r="CF332" s="49">
        <v>0</v>
      </c>
      <c r="CG332" s="49">
        <v>0</v>
      </c>
      <c r="CH332" s="50">
        <v>0</v>
      </c>
      <c r="CI332" s="49">
        <v>0</v>
      </c>
      <c r="CJ332" s="50">
        <v>0</v>
      </c>
      <c r="CK332" s="49">
        <v>0</v>
      </c>
      <c r="CL332" s="49">
        <v>0</v>
      </c>
      <c r="CM332" s="49">
        <v>0</v>
      </c>
      <c r="CN332" s="49">
        <v>30</v>
      </c>
      <c r="CO332" s="10"/>
      <c r="CP332" s="51" t="s">
        <v>4016</v>
      </c>
    </row>
    <row r="333" spans="1:94" ht="70.349999999999994" customHeight="1" x14ac:dyDescent="0.25">
      <c r="A333" s="48" t="s">
        <v>4017</v>
      </c>
      <c r="B333" s="48" t="s">
        <v>4017</v>
      </c>
      <c r="C333" s="10" t="s">
        <v>444</v>
      </c>
      <c r="D333" s="10" t="s">
        <v>2914</v>
      </c>
      <c r="E333" s="10" t="s">
        <v>3948</v>
      </c>
      <c r="F333" s="10" t="s">
        <v>3949</v>
      </c>
      <c r="G333" s="10" t="s">
        <v>2214</v>
      </c>
      <c r="H333" s="10" t="s">
        <v>552</v>
      </c>
      <c r="I333" s="10" t="s">
        <v>3950</v>
      </c>
      <c r="J333" s="10" t="s">
        <v>3951</v>
      </c>
      <c r="K333" s="10" t="s">
        <v>3890</v>
      </c>
      <c r="L333" s="10" t="s">
        <v>3891</v>
      </c>
      <c r="M333" s="10" t="s">
        <v>3952</v>
      </c>
      <c r="N333" s="10" t="s">
        <v>3953</v>
      </c>
      <c r="O333" s="10" t="s">
        <v>3894</v>
      </c>
      <c r="P333" s="10" t="s">
        <v>831</v>
      </c>
      <c r="Q333" s="10" t="s">
        <v>3991</v>
      </c>
      <c r="R333" s="10" t="s">
        <v>3992</v>
      </c>
      <c r="S333" s="10" t="s">
        <v>4018</v>
      </c>
      <c r="T333" s="10" t="s">
        <v>4019</v>
      </c>
      <c r="U333" s="10" t="s">
        <v>4020</v>
      </c>
      <c r="V333" s="10" t="s">
        <v>4021</v>
      </c>
      <c r="W333" s="10" t="s">
        <v>4022</v>
      </c>
      <c r="X333" s="10" t="s">
        <v>4023</v>
      </c>
      <c r="Y333" s="10" t="s">
        <v>125</v>
      </c>
      <c r="Z333" s="10" t="s">
        <v>126</v>
      </c>
      <c r="AA333" s="49">
        <v>2</v>
      </c>
      <c r="AB333" s="10" t="s">
        <v>127</v>
      </c>
      <c r="AC333" s="10" t="s">
        <v>3903</v>
      </c>
      <c r="AD333" s="49">
        <v>0</v>
      </c>
      <c r="AE333" s="49">
        <v>1</v>
      </c>
      <c r="AF333" s="49">
        <v>1</v>
      </c>
      <c r="AG333" s="49">
        <v>0</v>
      </c>
      <c r="AH333" s="10"/>
      <c r="AI333" s="10" t="s">
        <v>6266</v>
      </c>
      <c r="AJ333" s="10" t="s">
        <v>6267</v>
      </c>
      <c r="AK333" s="10" t="s">
        <v>6268</v>
      </c>
      <c r="AL333" s="10"/>
      <c r="AM333" s="10" t="s">
        <v>5426</v>
      </c>
      <c r="AN333" s="10" t="s">
        <v>6269</v>
      </c>
      <c r="AO333" s="49">
        <v>0</v>
      </c>
      <c r="AP333" s="49">
        <v>0</v>
      </c>
      <c r="AQ333" s="49">
        <v>0</v>
      </c>
      <c r="AR333" s="49">
        <v>0</v>
      </c>
      <c r="AS333" s="49">
        <v>0</v>
      </c>
      <c r="AT333" s="49">
        <v>0</v>
      </c>
      <c r="AU333" s="49">
        <v>0</v>
      </c>
      <c r="AV333" s="49">
        <v>0</v>
      </c>
      <c r="AW333" s="50">
        <v>0</v>
      </c>
      <c r="AX333" s="49">
        <v>3500</v>
      </c>
      <c r="AY333" s="49">
        <v>0</v>
      </c>
      <c r="AZ333" s="49">
        <v>0</v>
      </c>
      <c r="BA333" s="49">
        <v>3500</v>
      </c>
      <c r="BB333" s="49">
        <v>0</v>
      </c>
      <c r="BC333" s="49">
        <v>0</v>
      </c>
      <c r="BD333" s="49">
        <v>0</v>
      </c>
      <c r="BE333" s="49">
        <v>0</v>
      </c>
      <c r="BF333" s="49">
        <v>0</v>
      </c>
      <c r="BG333" s="49">
        <v>0</v>
      </c>
      <c r="BH333" s="49">
        <v>0</v>
      </c>
      <c r="BI333" s="49">
        <v>0</v>
      </c>
      <c r="BJ333" s="50">
        <v>0</v>
      </c>
      <c r="BK333" s="49">
        <v>0</v>
      </c>
      <c r="BL333" s="49">
        <v>0</v>
      </c>
      <c r="BM333" s="49">
        <v>0</v>
      </c>
      <c r="BN333" s="49">
        <v>0</v>
      </c>
      <c r="BO333" s="49">
        <v>0</v>
      </c>
      <c r="BP333" s="49">
        <v>0</v>
      </c>
      <c r="BQ333" s="49">
        <v>0</v>
      </c>
      <c r="BR333" s="49">
        <v>0</v>
      </c>
      <c r="BS333" s="49">
        <v>0</v>
      </c>
      <c r="BT333" s="49">
        <v>0</v>
      </c>
      <c r="BU333" s="50">
        <v>0</v>
      </c>
      <c r="BV333" s="49">
        <v>0</v>
      </c>
      <c r="BW333" s="50">
        <v>0</v>
      </c>
      <c r="BX333" s="49">
        <v>0</v>
      </c>
      <c r="BY333" s="49">
        <v>0</v>
      </c>
      <c r="BZ333" s="49">
        <v>0</v>
      </c>
      <c r="CA333" s="49">
        <v>0</v>
      </c>
      <c r="CB333" s="49">
        <v>0</v>
      </c>
      <c r="CC333" s="49">
        <v>0</v>
      </c>
      <c r="CD333" s="49">
        <v>0</v>
      </c>
      <c r="CE333" s="49">
        <v>0</v>
      </c>
      <c r="CF333" s="49">
        <v>0</v>
      </c>
      <c r="CG333" s="49">
        <v>0</v>
      </c>
      <c r="CH333" s="50">
        <v>0</v>
      </c>
      <c r="CI333" s="49">
        <v>0</v>
      </c>
      <c r="CJ333" s="50">
        <v>0</v>
      </c>
      <c r="CK333" s="49">
        <v>0</v>
      </c>
      <c r="CL333" s="49">
        <v>0</v>
      </c>
      <c r="CM333" s="49">
        <v>0</v>
      </c>
      <c r="CN333" s="49">
        <v>0</v>
      </c>
      <c r="CO333" s="10"/>
      <c r="CP333" s="51" t="s">
        <v>6270</v>
      </c>
    </row>
    <row r="334" spans="1:94" ht="70.349999999999994" customHeight="1" x14ac:dyDescent="0.25">
      <c r="A334" s="48" t="s">
        <v>4028</v>
      </c>
      <c r="B334" s="48" t="s">
        <v>4028</v>
      </c>
      <c r="C334" s="10" t="s">
        <v>463</v>
      </c>
      <c r="D334" s="10" t="s">
        <v>2914</v>
      </c>
      <c r="E334" s="10" t="s">
        <v>4029</v>
      </c>
      <c r="F334" s="10" t="s">
        <v>4030</v>
      </c>
      <c r="G334" s="10" t="s">
        <v>2214</v>
      </c>
      <c r="H334" s="10" t="s">
        <v>108</v>
      </c>
      <c r="I334" s="10" t="s">
        <v>2215</v>
      </c>
      <c r="J334" s="10" t="s">
        <v>4031</v>
      </c>
      <c r="K334" s="10" t="s">
        <v>4032</v>
      </c>
      <c r="L334" s="10" t="s">
        <v>3891</v>
      </c>
      <c r="M334" s="10" t="s">
        <v>3952</v>
      </c>
      <c r="N334" s="10" t="s">
        <v>3953</v>
      </c>
      <c r="O334" s="10" t="s">
        <v>3894</v>
      </c>
      <c r="P334" s="10" t="s">
        <v>831</v>
      </c>
      <c r="Q334" s="10" t="s">
        <v>3991</v>
      </c>
      <c r="R334" s="10" t="s">
        <v>3992</v>
      </c>
      <c r="S334" s="10" t="s">
        <v>4033</v>
      </c>
      <c r="T334" s="10" t="s">
        <v>4034</v>
      </c>
      <c r="U334" s="10" t="s">
        <v>4035</v>
      </c>
      <c r="V334" s="10" t="s">
        <v>4036</v>
      </c>
      <c r="W334" s="10" t="s">
        <v>4037</v>
      </c>
      <c r="X334" s="10" t="s">
        <v>674</v>
      </c>
      <c r="Y334" s="10" t="s">
        <v>125</v>
      </c>
      <c r="Z334" s="10" t="s">
        <v>126</v>
      </c>
      <c r="AA334" s="49">
        <v>12</v>
      </c>
      <c r="AB334" s="10" t="s">
        <v>5172</v>
      </c>
      <c r="AC334" s="10" t="s">
        <v>3903</v>
      </c>
      <c r="AD334" s="49">
        <v>12</v>
      </c>
      <c r="AE334" s="49">
        <v>12</v>
      </c>
      <c r="AF334" s="49">
        <v>12</v>
      </c>
      <c r="AG334" s="49">
        <v>12</v>
      </c>
      <c r="AH334" s="10" t="s">
        <v>6271</v>
      </c>
      <c r="AI334" s="10" t="s">
        <v>6272</v>
      </c>
      <c r="AJ334" s="10" t="s">
        <v>6273</v>
      </c>
      <c r="AK334" s="10" t="s">
        <v>6274</v>
      </c>
      <c r="AL334" s="10" t="s">
        <v>6275</v>
      </c>
      <c r="AM334" s="10" t="s">
        <v>5205</v>
      </c>
      <c r="AN334" s="10" t="s">
        <v>6276</v>
      </c>
      <c r="AO334" s="49">
        <v>240</v>
      </c>
      <c r="AP334" s="49">
        <v>0</v>
      </c>
      <c r="AQ334" s="49">
        <v>240</v>
      </c>
      <c r="AR334" s="49">
        <v>0</v>
      </c>
      <c r="AS334" s="49">
        <v>0</v>
      </c>
      <c r="AT334" s="49">
        <v>0</v>
      </c>
      <c r="AU334" s="49">
        <v>0</v>
      </c>
      <c r="AV334" s="49">
        <v>0</v>
      </c>
      <c r="AW334" s="50">
        <v>0</v>
      </c>
      <c r="AX334" s="49">
        <v>0</v>
      </c>
      <c r="AY334" s="49">
        <v>0</v>
      </c>
      <c r="AZ334" s="49">
        <v>0</v>
      </c>
      <c r="BA334" s="49">
        <v>240</v>
      </c>
      <c r="BB334" s="49">
        <v>240</v>
      </c>
      <c r="BC334" s="49">
        <v>0</v>
      </c>
      <c r="BD334" s="49">
        <v>240</v>
      </c>
      <c r="BE334" s="49">
        <v>0</v>
      </c>
      <c r="BF334" s="49">
        <v>0</v>
      </c>
      <c r="BG334" s="49">
        <v>0</v>
      </c>
      <c r="BH334" s="49">
        <v>0</v>
      </c>
      <c r="BI334" s="49">
        <v>0</v>
      </c>
      <c r="BJ334" s="50">
        <v>0</v>
      </c>
      <c r="BK334" s="49">
        <v>0</v>
      </c>
      <c r="BL334" s="49">
        <v>0</v>
      </c>
      <c r="BM334" s="49">
        <v>0</v>
      </c>
      <c r="BN334" s="49">
        <v>240</v>
      </c>
      <c r="BO334" s="49">
        <v>240</v>
      </c>
      <c r="BP334" s="49">
        <v>0</v>
      </c>
      <c r="BQ334" s="49">
        <v>240</v>
      </c>
      <c r="BR334" s="49">
        <v>0</v>
      </c>
      <c r="BS334" s="49">
        <v>0</v>
      </c>
      <c r="BT334" s="49">
        <v>0</v>
      </c>
      <c r="BU334" s="50">
        <v>0</v>
      </c>
      <c r="BV334" s="49">
        <v>0</v>
      </c>
      <c r="BW334" s="50">
        <v>0</v>
      </c>
      <c r="BX334" s="49">
        <v>0</v>
      </c>
      <c r="BY334" s="49">
        <v>0</v>
      </c>
      <c r="BZ334" s="49">
        <v>0</v>
      </c>
      <c r="CA334" s="49">
        <v>240</v>
      </c>
      <c r="CB334" s="49">
        <v>240</v>
      </c>
      <c r="CC334" s="49">
        <v>0</v>
      </c>
      <c r="CD334" s="49">
        <v>240</v>
      </c>
      <c r="CE334" s="49">
        <v>0</v>
      </c>
      <c r="CF334" s="49">
        <v>0</v>
      </c>
      <c r="CG334" s="49">
        <v>0</v>
      </c>
      <c r="CH334" s="50">
        <v>0</v>
      </c>
      <c r="CI334" s="49">
        <v>0</v>
      </c>
      <c r="CJ334" s="50">
        <v>0</v>
      </c>
      <c r="CK334" s="49">
        <v>0</v>
      </c>
      <c r="CL334" s="49">
        <v>0</v>
      </c>
      <c r="CM334" s="49">
        <v>0</v>
      </c>
      <c r="CN334" s="49">
        <v>240</v>
      </c>
      <c r="CO334" s="10"/>
      <c r="CP334" s="51" t="s">
        <v>4043</v>
      </c>
    </row>
    <row r="335" spans="1:94" ht="70.349999999999994" customHeight="1" x14ac:dyDescent="0.25">
      <c r="A335" s="48" t="s">
        <v>4044</v>
      </c>
      <c r="B335" s="48" t="s">
        <v>4044</v>
      </c>
      <c r="C335" s="10" t="s">
        <v>478</v>
      </c>
      <c r="D335" s="10" t="s">
        <v>2914</v>
      </c>
      <c r="E335" s="10" t="s">
        <v>4029</v>
      </c>
      <c r="F335" s="10" t="s">
        <v>4030</v>
      </c>
      <c r="G335" s="10" t="s">
        <v>2214</v>
      </c>
      <c r="H335" s="10" t="s">
        <v>108</v>
      </c>
      <c r="I335" s="10" t="s">
        <v>2215</v>
      </c>
      <c r="J335" s="10" t="s">
        <v>4031</v>
      </c>
      <c r="K335" s="10" t="s">
        <v>4032</v>
      </c>
      <c r="L335" s="10" t="s">
        <v>3891</v>
      </c>
      <c r="M335" s="10" t="s">
        <v>3952</v>
      </c>
      <c r="N335" s="10" t="s">
        <v>3953</v>
      </c>
      <c r="O335" s="10" t="s">
        <v>3894</v>
      </c>
      <c r="P335" s="10" t="s">
        <v>831</v>
      </c>
      <c r="Q335" s="10" t="s">
        <v>3991</v>
      </c>
      <c r="R335" s="10" t="s">
        <v>3992</v>
      </c>
      <c r="S335" s="10" t="s">
        <v>4045</v>
      </c>
      <c r="T335" s="10" t="s">
        <v>4046</v>
      </c>
      <c r="U335" s="10" t="s">
        <v>4047</v>
      </c>
      <c r="V335" s="10" t="s">
        <v>4048</v>
      </c>
      <c r="W335" s="10" t="s">
        <v>4049</v>
      </c>
      <c r="X335" s="10" t="s">
        <v>4050</v>
      </c>
      <c r="Y335" s="10" t="s">
        <v>125</v>
      </c>
      <c r="Z335" s="10" t="s">
        <v>126</v>
      </c>
      <c r="AA335" s="49">
        <v>1</v>
      </c>
      <c r="AB335" s="10" t="s">
        <v>127</v>
      </c>
      <c r="AC335" s="10" t="s">
        <v>3903</v>
      </c>
      <c r="AD335" s="49">
        <v>0</v>
      </c>
      <c r="AE335" s="49">
        <v>1</v>
      </c>
      <c r="AF335" s="49">
        <v>0</v>
      </c>
      <c r="AG335" s="49">
        <v>0</v>
      </c>
      <c r="AH335" s="10" t="s">
        <v>6277</v>
      </c>
      <c r="AI335" s="10"/>
      <c r="AJ335" s="10"/>
      <c r="AK335" s="10"/>
      <c r="AL335" s="10"/>
      <c r="AM335" s="10" t="s">
        <v>5205</v>
      </c>
      <c r="AN335" s="10" t="s">
        <v>6278</v>
      </c>
      <c r="AO335" s="49">
        <v>0</v>
      </c>
      <c r="AP335" s="49">
        <v>0</v>
      </c>
      <c r="AQ335" s="49">
        <v>0</v>
      </c>
      <c r="AR335" s="49">
        <v>0</v>
      </c>
      <c r="AS335" s="49">
        <v>0</v>
      </c>
      <c r="AT335" s="49">
        <v>0</v>
      </c>
      <c r="AU335" s="49">
        <v>0</v>
      </c>
      <c r="AV335" s="49">
        <v>0</v>
      </c>
      <c r="AW335" s="50">
        <v>0</v>
      </c>
      <c r="AX335" s="49">
        <v>0</v>
      </c>
      <c r="AY335" s="49">
        <v>0</v>
      </c>
      <c r="AZ335" s="49">
        <v>0</v>
      </c>
      <c r="BA335" s="49">
        <v>0</v>
      </c>
      <c r="BB335" s="49">
        <v>500</v>
      </c>
      <c r="BC335" s="49">
        <v>0</v>
      </c>
      <c r="BD335" s="49">
        <v>500</v>
      </c>
      <c r="BE335" s="49">
        <v>0</v>
      </c>
      <c r="BF335" s="49">
        <v>0</v>
      </c>
      <c r="BG335" s="49">
        <v>0</v>
      </c>
      <c r="BH335" s="49">
        <v>0</v>
      </c>
      <c r="BI335" s="49">
        <v>500</v>
      </c>
      <c r="BJ335" s="50">
        <v>0</v>
      </c>
      <c r="BK335" s="49">
        <v>0</v>
      </c>
      <c r="BL335" s="49">
        <v>0</v>
      </c>
      <c r="BM335" s="49">
        <v>0</v>
      </c>
      <c r="BN335" s="49">
        <v>1000</v>
      </c>
      <c r="BO335" s="49">
        <v>0</v>
      </c>
      <c r="BP335" s="49">
        <v>0</v>
      </c>
      <c r="BQ335" s="49">
        <v>0</v>
      </c>
      <c r="BR335" s="49">
        <v>0</v>
      </c>
      <c r="BS335" s="49">
        <v>0</v>
      </c>
      <c r="BT335" s="49">
        <v>0</v>
      </c>
      <c r="BU335" s="50">
        <v>0</v>
      </c>
      <c r="BV335" s="49">
        <v>0</v>
      </c>
      <c r="BW335" s="50">
        <v>0</v>
      </c>
      <c r="BX335" s="49">
        <v>0</v>
      </c>
      <c r="BY335" s="49">
        <v>0</v>
      </c>
      <c r="BZ335" s="49">
        <v>0</v>
      </c>
      <c r="CA335" s="49">
        <v>0</v>
      </c>
      <c r="CB335" s="49">
        <v>0</v>
      </c>
      <c r="CC335" s="49">
        <v>0</v>
      </c>
      <c r="CD335" s="49">
        <v>0</v>
      </c>
      <c r="CE335" s="49">
        <v>0</v>
      </c>
      <c r="CF335" s="49">
        <v>0</v>
      </c>
      <c r="CG335" s="49">
        <v>0</v>
      </c>
      <c r="CH335" s="50">
        <v>0</v>
      </c>
      <c r="CI335" s="49">
        <v>0</v>
      </c>
      <c r="CJ335" s="50">
        <v>0</v>
      </c>
      <c r="CK335" s="49">
        <v>0</v>
      </c>
      <c r="CL335" s="49">
        <v>0</v>
      </c>
      <c r="CM335" s="49">
        <v>0</v>
      </c>
      <c r="CN335" s="49">
        <v>0</v>
      </c>
      <c r="CO335" s="10"/>
      <c r="CP335" s="51" t="s">
        <v>6279</v>
      </c>
    </row>
    <row r="336" spans="1:94" ht="70.349999999999994" customHeight="1" x14ac:dyDescent="0.25">
      <c r="A336" s="48" t="s">
        <v>4053</v>
      </c>
      <c r="B336" s="48" t="s">
        <v>4053</v>
      </c>
      <c r="C336" s="10" t="s">
        <v>113</v>
      </c>
      <c r="D336" s="10" t="s">
        <v>4054</v>
      </c>
      <c r="E336" s="10" t="s">
        <v>4055</v>
      </c>
      <c r="F336" s="10" t="s">
        <v>2213</v>
      </c>
      <c r="G336" s="10" t="s">
        <v>2214</v>
      </c>
      <c r="H336" s="10" t="s">
        <v>552</v>
      </c>
      <c r="I336" s="10" t="s">
        <v>2215</v>
      </c>
      <c r="J336" s="10" t="s">
        <v>4056</v>
      </c>
      <c r="K336" s="10" t="s">
        <v>4057</v>
      </c>
      <c r="L336" s="10" t="s">
        <v>4058</v>
      </c>
      <c r="M336" s="10" t="s">
        <v>4059</v>
      </c>
      <c r="N336" s="10" t="s">
        <v>4060</v>
      </c>
      <c r="O336" s="10" t="s">
        <v>140</v>
      </c>
      <c r="P336" s="10" t="s">
        <v>141</v>
      </c>
      <c r="Q336" s="10" t="s">
        <v>1042</v>
      </c>
      <c r="R336" s="10" t="s">
        <v>1043</v>
      </c>
      <c r="S336" s="10" t="s">
        <v>4061</v>
      </c>
      <c r="T336" s="10" t="s">
        <v>4062</v>
      </c>
      <c r="U336" s="10" t="s">
        <v>4061</v>
      </c>
      <c r="V336" s="10" t="s">
        <v>4063</v>
      </c>
      <c r="W336" s="10" t="s">
        <v>4064</v>
      </c>
      <c r="X336" s="10" t="s">
        <v>837</v>
      </c>
      <c r="Y336" s="10" t="s">
        <v>247</v>
      </c>
      <c r="Z336" s="10" t="s">
        <v>126</v>
      </c>
      <c r="AA336" s="49">
        <v>2</v>
      </c>
      <c r="AB336" s="10" t="s">
        <v>127</v>
      </c>
      <c r="AC336" s="10" t="s">
        <v>4074</v>
      </c>
      <c r="AD336" s="49">
        <v>2</v>
      </c>
      <c r="AE336" s="49">
        <v>0</v>
      </c>
      <c r="AF336" s="49">
        <v>0</v>
      </c>
      <c r="AG336" s="49">
        <v>0</v>
      </c>
      <c r="AH336" s="10" t="s">
        <v>6280</v>
      </c>
      <c r="AI336" s="10" t="s">
        <v>6281</v>
      </c>
      <c r="AJ336" s="10"/>
      <c r="AK336" s="10" t="s">
        <v>6282</v>
      </c>
      <c r="AL336" s="10"/>
      <c r="AM336" s="10" t="s">
        <v>5205</v>
      </c>
      <c r="AN336" s="10" t="s">
        <v>6283</v>
      </c>
      <c r="AO336" s="49">
        <v>300</v>
      </c>
      <c r="AP336" s="49">
        <v>0</v>
      </c>
      <c r="AQ336" s="49">
        <v>300</v>
      </c>
      <c r="AR336" s="49">
        <v>0</v>
      </c>
      <c r="AS336" s="49">
        <v>0</v>
      </c>
      <c r="AT336" s="49">
        <v>0</v>
      </c>
      <c r="AU336" s="49">
        <v>0</v>
      </c>
      <c r="AV336" s="49">
        <v>0</v>
      </c>
      <c r="AW336" s="50">
        <v>0</v>
      </c>
      <c r="AX336" s="49">
        <v>0</v>
      </c>
      <c r="AY336" s="49">
        <v>0</v>
      </c>
      <c r="AZ336" s="49">
        <v>0</v>
      </c>
      <c r="BA336" s="49">
        <v>300</v>
      </c>
      <c r="BB336" s="49">
        <v>250</v>
      </c>
      <c r="BC336" s="49">
        <v>0</v>
      </c>
      <c r="BD336" s="49">
        <v>250</v>
      </c>
      <c r="BE336" s="49">
        <v>0</v>
      </c>
      <c r="BF336" s="49">
        <v>0</v>
      </c>
      <c r="BG336" s="49">
        <v>0</v>
      </c>
      <c r="BH336" s="49">
        <v>0</v>
      </c>
      <c r="BI336" s="49">
        <v>0</v>
      </c>
      <c r="BJ336" s="50">
        <v>0</v>
      </c>
      <c r="BK336" s="49">
        <v>0</v>
      </c>
      <c r="BL336" s="49">
        <v>0</v>
      </c>
      <c r="BM336" s="49">
        <v>0</v>
      </c>
      <c r="BN336" s="49">
        <v>250</v>
      </c>
      <c r="BO336" s="49">
        <v>500</v>
      </c>
      <c r="BP336" s="49">
        <v>0</v>
      </c>
      <c r="BQ336" s="49">
        <v>500</v>
      </c>
      <c r="BR336" s="49">
        <v>0</v>
      </c>
      <c r="BS336" s="49">
        <v>0</v>
      </c>
      <c r="BT336" s="49">
        <v>0</v>
      </c>
      <c r="BU336" s="50">
        <v>0</v>
      </c>
      <c r="BV336" s="49">
        <v>0</v>
      </c>
      <c r="BW336" s="50">
        <v>0</v>
      </c>
      <c r="BX336" s="49">
        <v>0</v>
      </c>
      <c r="BY336" s="49">
        <v>0</v>
      </c>
      <c r="BZ336" s="49">
        <v>0</v>
      </c>
      <c r="CA336" s="49">
        <v>500</v>
      </c>
      <c r="CB336" s="49">
        <v>500</v>
      </c>
      <c r="CC336" s="49">
        <v>0</v>
      </c>
      <c r="CD336" s="49">
        <v>500</v>
      </c>
      <c r="CE336" s="49">
        <v>0</v>
      </c>
      <c r="CF336" s="49">
        <v>0</v>
      </c>
      <c r="CG336" s="49">
        <v>0</v>
      </c>
      <c r="CH336" s="50">
        <v>0</v>
      </c>
      <c r="CI336" s="49">
        <v>0</v>
      </c>
      <c r="CJ336" s="50">
        <v>0</v>
      </c>
      <c r="CK336" s="49">
        <v>0</v>
      </c>
      <c r="CL336" s="49">
        <v>0</v>
      </c>
      <c r="CM336" s="49">
        <v>0</v>
      </c>
      <c r="CN336" s="49">
        <v>500</v>
      </c>
      <c r="CO336" s="10"/>
      <c r="CP336" s="51"/>
    </row>
    <row r="337" spans="1:94" ht="70.349999999999994" customHeight="1" x14ac:dyDescent="0.25">
      <c r="A337" s="48" t="s">
        <v>4069</v>
      </c>
      <c r="B337" s="48" t="s">
        <v>4069</v>
      </c>
      <c r="C337" s="10" t="s">
        <v>103</v>
      </c>
      <c r="D337" s="10" t="s">
        <v>4054</v>
      </c>
      <c r="E337" s="10" t="s">
        <v>4055</v>
      </c>
      <c r="F337" s="10" t="s">
        <v>2213</v>
      </c>
      <c r="G337" s="10" t="s">
        <v>2214</v>
      </c>
      <c r="H337" s="10" t="s">
        <v>552</v>
      </c>
      <c r="I337" s="10" t="s">
        <v>2215</v>
      </c>
      <c r="J337" s="10" t="s">
        <v>4056</v>
      </c>
      <c r="K337" s="10" t="s">
        <v>4057</v>
      </c>
      <c r="L337" s="10" t="s">
        <v>4058</v>
      </c>
      <c r="M337" s="10" t="s">
        <v>4059</v>
      </c>
      <c r="N337" s="10" t="s">
        <v>4060</v>
      </c>
      <c r="O337" s="10" t="s">
        <v>140</v>
      </c>
      <c r="P337" s="10" t="s">
        <v>141</v>
      </c>
      <c r="Q337" s="10" t="s">
        <v>1042</v>
      </c>
      <c r="R337" s="10" t="s">
        <v>1043</v>
      </c>
      <c r="S337" s="10" t="s">
        <v>4070</v>
      </c>
      <c r="T337" s="10" t="s">
        <v>4071</v>
      </c>
      <c r="U337" s="10" t="s">
        <v>4070</v>
      </c>
      <c r="V337" s="10" t="s">
        <v>4072</v>
      </c>
      <c r="W337" s="10" t="s">
        <v>4073</v>
      </c>
      <c r="X337" s="10" t="s">
        <v>837</v>
      </c>
      <c r="Y337" s="10" t="s">
        <v>125</v>
      </c>
      <c r="Z337" s="10" t="s">
        <v>126</v>
      </c>
      <c r="AA337" s="49">
        <v>1</v>
      </c>
      <c r="AB337" s="10" t="s">
        <v>127</v>
      </c>
      <c r="AC337" s="10" t="s">
        <v>4074</v>
      </c>
      <c r="AD337" s="49">
        <v>0</v>
      </c>
      <c r="AE337" s="49">
        <v>0</v>
      </c>
      <c r="AF337" s="49">
        <v>1</v>
      </c>
      <c r="AG337" s="49">
        <v>0</v>
      </c>
      <c r="AH337" s="10"/>
      <c r="AI337" s="10"/>
      <c r="AJ337" s="10"/>
      <c r="AK337" s="10" t="s">
        <v>6284</v>
      </c>
      <c r="AL337" s="10"/>
      <c r="AM337" s="10" t="s">
        <v>5205</v>
      </c>
      <c r="AN337" s="10"/>
      <c r="AO337" s="49">
        <v>200</v>
      </c>
      <c r="AP337" s="49">
        <v>0</v>
      </c>
      <c r="AQ337" s="49">
        <v>200</v>
      </c>
      <c r="AR337" s="49">
        <v>0</v>
      </c>
      <c r="AS337" s="49">
        <v>0</v>
      </c>
      <c r="AT337" s="49">
        <v>0</v>
      </c>
      <c r="AU337" s="49">
        <v>0</v>
      </c>
      <c r="AV337" s="49">
        <v>0</v>
      </c>
      <c r="AW337" s="50">
        <v>0</v>
      </c>
      <c r="AX337" s="49">
        <v>0</v>
      </c>
      <c r="AY337" s="49">
        <v>0</v>
      </c>
      <c r="AZ337" s="49">
        <v>0</v>
      </c>
      <c r="BA337" s="49">
        <v>200</v>
      </c>
      <c r="BB337" s="49">
        <v>0</v>
      </c>
      <c r="BC337" s="49">
        <v>0</v>
      </c>
      <c r="BD337" s="49">
        <v>0</v>
      </c>
      <c r="BE337" s="49">
        <v>0</v>
      </c>
      <c r="BF337" s="49">
        <v>0</v>
      </c>
      <c r="BG337" s="49">
        <v>0</v>
      </c>
      <c r="BH337" s="49">
        <v>0</v>
      </c>
      <c r="BI337" s="49">
        <v>0</v>
      </c>
      <c r="BJ337" s="50">
        <v>0</v>
      </c>
      <c r="BK337" s="49">
        <v>0</v>
      </c>
      <c r="BL337" s="49">
        <v>0</v>
      </c>
      <c r="BM337" s="49">
        <v>0</v>
      </c>
      <c r="BN337" s="49">
        <v>0</v>
      </c>
      <c r="BO337" s="49">
        <v>220</v>
      </c>
      <c r="BP337" s="49">
        <v>0</v>
      </c>
      <c r="BQ337" s="49">
        <v>220</v>
      </c>
      <c r="BR337" s="49">
        <v>0</v>
      </c>
      <c r="BS337" s="49">
        <v>0</v>
      </c>
      <c r="BT337" s="49">
        <v>0</v>
      </c>
      <c r="BU337" s="50">
        <v>0</v>
      </c>
      <c r="BV337" s="49">
        <v>0</v>
      </c>
      <c r="BW337" s="50">
        <v>0</v>
      </c>
      <c r="BX337" s="49">
        <v>0</v>
      </c>
      <c r="BY337" s="49">
        <v>0</v>
      </c>
      <c r="BZ337" s="49">
        <v>0</v>
      </c>
      <c r="CA337" s="49">
        <v>220</v>
      </c>
      <c r="CB337" s="49">
        <v>0</v>
      </c>
      <c r="CC337" s="49">
        <v>0</v>
      </c>
      <c r="CD337" s="49">
        <v>0</v>
      </c>
      <c r="CE337" s="49">
        <v>0</v>
      </c>
      <c r="CF337" s="49">
        <v>0</v>
      </c>
      <c r="CG337" s="49">
        <v>0</v>
      </c>
      <c r="CH337" s="50">
        <v>0</v>
      </c>
      <c r="CI337" s="49">
        <v>0</v>
      </c>
      <c r="CJ337" s="50">
        <v>0</v>
      </c>
      <c r="CK337" s="49">
        <v>0</v>
      </c>
      <c r="CL337" s="49">
        <v>0</v>
      </c>
      <c r="CM337" s="49">
        <v>0</v>
      </c>
      <c r="CN337" s="49">
        <v>0</v>
      </c>
      <c r="CO337" s="10"/>
      <c r="CP337" s="51"/>
    </row>
    <row r="338" spans="1:94" ht="70.349999999999994" customHeight="1" x14ac:dyDescent="0.25">
      <c r="A338" s="48" t="s">
        <v>4076</v>
      </c>
      <c r="B338" s="48" t="s">
        <v>4076</v>
      </c>
      <c r="C338" s="10" t="s">
        <v>139</v>
      </c>
      <c r="D338" s="10" t="s">
        <v>4054</v>
      </c>
      <c r="E338" s="10" t="s">
        <v>4055</v>
      </c>
      <c r="F338" s="10" t="s">
        <v>2213</v>
      </c>
      <c r="G338" s="10" t="s">
        <v>2214</v>
      </c>
      <c r="H338" s="10" t="s">
        <v>552</v>
      </c>
      <c r="I338" s="10" t="s">
        <v>2215</v>
      </c>
      <c r="J338" s="10" t="s">
        <v>4056</v>
      </c>
      <c r="K338" s="10" t="s">
        <v>4057</v>
      </c>
      <c r="L338" s="10" t="s">
        <v>4058</v>
      </c>
      <c r="M338" s="10" t="s">
        <v>4059</v>
      </c>
      <c r="N338" s="10" t="s">
        <v>4060</v>
      </c>
      <c r="O338" s="10" t="s">
        <v>140</v>
      </c>
      <c r="P338" s="10" t="s">
        <v>141</v>
      </c>
      <c r="Q338" s="10" t="s">
        <v>1042</v>
      </c>
      <c r="R338" s="10" t="s">
        <v>1043</v>
      </c>
      <c r="S338" s="10" t="s">
        <v>1044</v>
      </c>
      <c r="T338" s="10" t="s">
        <v>1045</v>
      </c>
      <c r="U338" s="10" t="s">
        <v>1046</v>
      </c>
      <c r="V338" s="10" t="s">
        <v>1047</v>
      </c>
      <c r="W338" s="10" t="s">
        <v>1048</v>
      </c>
      <c r="X338" s="10" t="s">
        <v>1049</v>
      </c>
      <c r="Y338" s="10" t="s">
        <v>247</v>
      </c>
      <c r="Z338" s="10" t="s">
        <v>126</v>
      </c>
      <c r="AA338" s="49">
        <v>1</v>
      </c>
      <c r="AB338" s="10" t="s">
        <v>127</v>
      </c>
      <c r="AC338" s="10" t="s">
        <v>4074</v>
      </c>
      <c r="AD338" s="49">
        <v>0</v>
      </c>
      <c r="AE338" s="49">
        <v>0</v>
      </c>
      <c r="AF338" s="49">
        <v>1</v>
      </c>
      <c r="AG338" s="49">
        <v>0</v>
      </c>
      <c r="AH338" s="10"/>
      <c r="AI338" s="10"/>
      <c r="AJ338" s="10"/>
      <c r="AK338" s="10" t="s">
        <v>6285</v>
      </c>
      <c r="AL338" s="10"/>
      <c r="AM338" s="10" t="s">
        <v>5237</v>
      </c>
      <c r="AN338" s="10" t="s">
        <v>6286</v>
      </c>
      <c r="AO338" s="49">
        <v>0</v>
      </c>
      <c r="AP338" s="49">
        <v>0</v>
      </c>
      <c r="AQ338" s="49">
        <v>0</v>
      </c>
      <c r="AR338" s="49">
        <v>0</v>
      </c>
      <c r="AS338" s="49">
        <v>0</v>
      </c>
      <c r="AT338" s="49">
        <v>0</v>
      </c>
      <c r="AU338" s="49">
        <v>0</v>
      </c>
      <c r="AV338" s="49">
        <v>0</v>
      </c>
      <c r="AW338" s="50">
        <v>0</v>
      </c>
      <c r="AX338" s="49">
        <v>0</v>
      </c>
      <c r="AY338" s="49">
        <v>0</v>
      </c>
      <c r="AZ338" s="49">
        <v>0</v>
      </c>
      <c r="BA338" s="49">
        <v>0</v>
      </c>
      <c r="BB338" s="49">
        <v>0</v>
      </c>
      <c r="BC338" s="49">
        <v>0</v>
      </c>
      <c r="BD338" s="49">
        <v>0</v>
      </c>
      <c r="BE338" s="49">
        <v>0</v>
      </c>
      <c r="BF338" s="49">
        <v>0</v>
      </c>
      <c r="BG338" s="49">
        <v>0</v>
      </c>
      <c r="BH338" s="49">
        <v>0</v>
      </c>
      <c r="BI338" s="49">
        <v>0</v>
      </c>
      <c r="BJ338" s="50">
        <v>0</v>
      </c>
      <c r="BK338" s="49">
        <v>0</v>
      </c>
      <c r="BL338" s="49">
        <v>0</v>
      </c>
      <c r="BM338" s="49">
        <v>0</v>
      </c>
      <c r="BN338" s="49">
        <v>0</v>
      </c>
      <c r="BO338" s="49">
        <v>0</v>
      </c>
      <c r="BP338" s="49">
        <v>0</v>
      </c>
      <c r="BQ338" s="49">
        <v>0</v>
      </c>
      <c r="BR338" s="49">
        <v>0</v>
      </c>
      <c r="BS338" s="49">
        <v>0</v>
      </c>
      <c r="BT338" s="49">
        <v>0</v>
      </c>
      <c r="BU338" s="50">
        <v>0</v>
      </c>
      <c r="BV338" s="49">
        <v>0</v>
      </c>
      <c r="BW338" s="50">
        <v>0</v>
      </c>
      <c r="BX338" s="49">
        <v>0</v>
      </c>
      <c r="BY338" s="49">
        <v>0</v>
      </c>
      <c r="BZ338" s="49">
        <v>0</v>
      </c>
      <c r="CA338" s="49">
        <v>0</v>
      </c>
      <c r="CB338" s="49">
        <v>0</v>
      </c>
      <c r="CC338" s="49">
        <v>0</v>
      </c>
      <c r="CD338" s="49">
        <v>0</v>
      </c>
      <c r="CE338" s="49">
        <v>0</v>
      </c>
      <c r="CF338" s="49">
        <v>0</v>
      </c>
      <c r="CG338" s="49">
        <v>0</v>
      </c>
      <c r="CH338" s="50">
        <v>0</v>
      </c>
      <c r="CI338" s="49">
        <v>0</v>
      </c>
      <c r="CJ338" s="50">
        <v>0</v>
      </c>
      <c r="CK338" s="49">
        <v>0</v>
      </c>
      <c r="CL338" s="49">
        <v>0</v>
      </c>
      <c r="CM338" s="49">
        <v>0</v>
      </c>
      <c r="CN338" s="49">
        <v>0</v>
      </c>
      <c r="CO338" s="10"/>
      <c r="CP338" s="51" t="s">
        <v>4078</v>
      </c>
    </row>
    <row r="339" spans="1:94" ht="70.349999999999994" customHeight="1" x14ac:dyDescent="0.25">
      <c r="A339" s="48" t="s">
        <v>4079</v>
      </c>
      <c r="B339" s="48" t="s">
        <v>4079</v>
      </c>
      <c r="C339" s="10" t="s">
        <v>179</v>
      </c>
      <c r="D339" s="10" t="s">
        <v>4054</v>
      </c>
      <c r="E339" s="10" t="s">
        <v>4055</v>
      </c>
      <c r="F339" s="10" t="s">
        <v>2213</v>
      </c>
      <c r="G339" s="10" t="s">
        <v>2214</v>
      </c>
      <c r="H339" s="10" t="s">
        <v>552</v>
      </c>
      <c r="I339" s="10" t="s">
        <v>2215</v>
      </c>
      <c r="J339" s="10" t="s">
        <v>4056</v>
      </c>
      <c r="K339" s="10" t="s">
        <v>4057</v>
      </c>
      <c r="L339" s="10" t="s">
        <v>4058</v>
      </c>
      <c r="M339" s="10" t="s">
        <v>4059</v>
      </c>
      <c r="N339" s="10" t="s">
        <v>4060</v>
      </c>
      <c r="O339" s="10" t="s">
        <v>140</v>
      </c>
      <c r="P339" s="10" t="s">
        <v>141</v>
      </c>
      <c r="Q339" s="10" t="s">
        <v>1042</v>
      </c>
      <c r="R339" s="10" t="s">
        <v>1043</v>
      </c>
      <c r="S339" s="10" t="s">
        <v>525</v>
      </c>
      <c r="T339" s="10" t="s">
        <v>4080</v>
      </c>
      <c r="U339" s="10" t="s">
        <v>527</v>
      </c>
      <c r="V339" s="10" t="s">
        <v>4081</v>
      </c>
      <c r="W339" s="10" t="s">
        <v>4082</v>
      </c>
      <c r="X339" s="10" t="s">
        <v>530</v>
      </c>
      <c r="Y339" s="10" t="s">
        <v>247</v>
      </c>
      <c r="Z339" s="10" t="s">
        <v>126</v>
      </c>
      <c r="AA339" s="49">
        <v>5</v>
      </c>
      <c r="AB339" s="10" t="s">
        <v>127</v>
      </c>
      <c r="AC339" s="10" t="s">
        <v>4083</v>
      </c>
      <c r="AD339" s="49">
        <v>0</v>
      </c>
      <c r="AE339" s="49">
        <v>2</v>
      </c>
      <c r="AF339" s="49">
        <v>0</v>
      </c>
      <c r="AG339" s="49">
        <v>3</v>
      </c>
      <c r="AH339" s="10"/>
      <c r="AI339" s="10" t="s">
        <v>6287</v>
      </c>
      <c r="AJ339" s="10"/>
      <c r="AK339" s="10"/>
      <c r="AL339" s="10" t="s">
        <v>6288</v>
      </c>
      <c r="AM339" s="10" t="s">
        <v>5205</v>
      </c>
      <c r="AN339" s="10" t="s">
        <v>6289</v>
      </c>
      <c r="AO339" s="49">
        <v>13</v>
      </c>
      <c r="AP339" s="49">
        <v>0</v>
      </c>
      <c r="AQ339" s="49">
        <v>13</v>
      </c>
      <c r="AR339" s="49">
        <v>0</v>
      </c>
      <c r="AS339" s="49">
        <v>0</v>
      </c>
      <c r="AT339" s="49">
        <v>0</v>
      </c>
      <c r="AU339" s="49">
        <v>0</v>
      </c>
      <c r="AV339" s="49">
        <v>0</v>
      </c>
      <c r="AW339" s="50">
        <v>0</v>
      </c>
      <c r="AX339" s="49">
        <v>0</v>
      </c>
      <c r="AY339" s="49">
        <v>0</v>
      </c>
      <c r="AZ339" s="49">
        <v>0</v>
      </c>
      <c r="BA339" s="49">
        <v>13</v>
      </c>
      <c r="BB339" s="49">
        <v>13</v>
      </c>
      <c r="BC339" s="49">
        <v>0</v>
      </c>
      <c r="BD339" s="49">
        <v>13</v>
      </c>
      <c r="BE339" s="49">
        <v>0</v>
      </c>
      <c r="BF339" s="49">
        <v>0</v>
      </c>
      <c r="BG339" s="49">
        <v>0</v>
      </c>
      <c r="BH339" s="49">
        <v>0</v>
      </c>
      <c r="BI339" s="49">
        <v>0</v>
      </c>
      <c r="BJ339" s="50">
        <v>0</v>
      </c>
      <c r="BK339" s="49">
        <v>0</v>
      </c>
      <c r="BL339" s="49">
        <v>0</v>
      </c>
      <c r="BM339" s="49">
        <v>0</v>
      </c>
      <c r="BN339" s="49">
        <v>13</v>
      </c>
      <c r="BO339" s="49">
        <v>13</v>
      </c>
      <c r="BP339" s="49">
        <v>0</v>
      </c>
      <c r="BQ339" s="49">
        <v>13</v>
      </c>
      <c r="BR339" s="49">
        <v>0</v>
      </c>
      <c r="BS339" s="49">
        <v>0</v>
      </c>
      <c r="BT339" s="49">
        <v>0</v>
      </c>
      <c r="BU339" s="50">
        <v>0</v>
      </c>
      <c r="BV339" s="49">
        <v>0</v>
      </c>
      <c r="BW339" s="50">
        <v>0</v>
      </c>
      <c r="BX339" s="49">
        <v>0</v>
      </c>
      <c r="BY339" s="49">
        <v>0</v>
      </c>
      <c r="BZ339" s="49">
        <v>0</v>
      </c>
      <c r="CA339" s="49">
        <v>13</v>
      </c>
      <c r="CB339" s="49">
        <v>13</v>
      </c>
      <c r="CC339" s="49">
        <v>0</v>
      </c>
      <c r="CD339" s="49">
        <v>13</v>
      </c>
      <c r="CE339" s="49">
        <v>0</v>
      </c>
      <c r="CF339" s="49">
        <v>0</v>
      </c>
      <c r="CG339" s="49">
        <v>0</v>
      </c>
      <c r="CH339" s="50">
        <v>0</v>
      </c>
      <c r="CI339" s="49">
        <v>0</v>
      </c>
      <c r="CJ339" s="50">
        <v>0</v>
      </c>
      <c r="CK339" s="49">
        <v>0</v>
      </c>
      <c r="CL339" s="49">
        <v>0</v>
      </c>
      <c r="CM339" s="49">
        <v>0</v>
      </c>
      <c r="CN339" s="49">
        <v>13</v>
      </c>
      <c r="CO339" s="10"/>
      <c r="CP339" s="51" t="s">
        <v>4089</v>
      </c>
    </row>
    <row r="340" spans="1:94" ht="70.349999999999994" customHeight="1" x14ac:dyDescent="0.25">
      <c r="A340" s="48" t="s">
        <v>4090</v>
      </c>
      <c r="B340" s="48" t="s">
        <v>4090</v>
      </c>
      <c r="C340" s="10" t="s">
        <v>254</v>
      </c>
      <c r="D340" s="10" t="s">
        <v>4054</v>
      </c>
      <c r="E340" s="10" t="s">
        <v>4055</v>
      </c>
      <c r="F340" s="10" t="s">
        <v>2213</v>
      </c>
      <c r="G340" s="10" t="s">
        <v>2214</v>
      </c>
      <c r="H340" s="10" t="s">
        <v>552</v>
      </c>
      <c r="I340" s="10" t="s">
        <v>2215</v>
      </c>
      <c r="J340" s="10" t="s">
        <v>4056</v>
      </c>
      <c r="K340" s="10" t="s">
        <v>4057</v>
      </c>
      <c r="L340" s="10" t="s">
        <v>4058</v>
      </c>
      <c r="M340" s="10" t="s">
        <v>4059</v>
      </c>
      <c r="N340" s="10" t="s">
        <v>4060</v>
      </c>
      <c r="O340" s="10" t="s">
        <v>140</v>
      </c>
      <c r="P340" s="10" t="s">
        <v>141</v>
      </c>
      <c r="Q340" s="10" t="s">
        <v>1042</v>
      </c>
      <c r="R340" s="10" t="s">
        <v>1043</v>
      </c>
      <c r="S340" s="10" t="s">
        <v>376</v>
      </c>
      <c r="T340" s="10" t="s">
        <v>4091</v>
      </c>
      <c r="U340" s="10" t="s">
        <v>378</v>
      </c>
      <c r="V340" s="10" t="s">
        <v>4092</v>
      </c>
      <c r="W340" s="10" t="s">
        <v>380</v>
      </c>
      <c r="X340" s="10" t="s">
        <v>381</v>
      </c>
      <c r="Y340" s="10" t="s">
        <v>125</v>
      </c>
      <c r="Z340" s="10" t="s">
        <v>126</v>
      </c>
      <c r="AA340" s="49">
        <v>4</v>
      </c>
      <c r="AB340" s="10" t="s">
        <v>127</v>
      </c>
      <c r="AC340" s="10" t="s">
        <v>4074</v>
      </c>
      <c r="AD340" s="49">
        <v>1</v>
      </c>
      <c r="AE340" s="49">
        <v>1</v>
      </c>
      <c r="AF340" s="49">
        <v>1</v>
      </c>
      <c r="AG340" s="49">
        <v>1</v>
      </c>
      <c r="AH340" s="10" t="s">
        <v>6290</v>
      </c>
      <c r="AI340" s="10" t="s">
        <v>6291</v>
      </c>
      <c r="AJ340" s="10" t="s">
        <v>6292</v>
      </c>
      <c r="AK340" s="10" t="s">
        <v>6293</v>
      </c>
      <c r="AL340" s="10" t="s">
        <v>6294</v>
      </c>
      <c r="AM340" s="10" t="s">
        <v>5205</v>
      </c>
      <c r="AN340" s="10" t="s">
        <v>6295</v>
      </c>
      <c r="AO340" s="49">
        <v>500</v>
      </c>
      <c r="AP340" s="49">
        <v>0</v>
      </c>
      <c r="AQ340" s="49">
        <v>500</v>
      </c>
      <c r="AR340" s="49">
        <v>0</v>
      </c>
      <c r="AS340" s="49">
        <v>0</v>
      </c>
      <c r="AT340" s="49">
        <v>0</v>
      </c>
      <c r="AU340" s="49">
        <v>0</v>
      </c>
      <c r="AV340" s="49">
        <v>0</v>
      </c>
      <c r="AW340" s="50">
        <v>0</v>
      </c>
      <c r="AX340" s="49">
        <v>0</v>
      </c>
      <c r="AY340" s="49">
        <v>0</v>
      </c>
      <c r="AZ340" s="49">
        <v>0</v>
      </c>
      <c r="BA340" s="49">
        <v>500</v>
      </c>
      <c r="BB340" s="49">
        <v>550</v>
      </c>
      <c r="BC340" s="49">
        <v>0</v>
      </c>
      <c r="BD340" s="49">
        <v>550</v>
      </c>
      <c r="BE340" s="49">
        <v>0</v>
      </c>
      <c r="BF340" s="49">
        <v>0</v>
      </c>
      <c r="BG340" s="49">
        <v>0</v>
      </c>
      <c r="BH340" s="49">
        <v>0</v>
      </c>
      <c r="BI340" s="49">
        <v>0</v>
      </c>
      <c r="BJ340" s="50">
        <v>0</v>
      </c>
      <c r="BK340" s="49">
        <v>0</v>
      </c>
      <c r="BL340" s="49">
        <v>0</v>
      </c>
      <c r="BM340" s="49">
        <v>0</v>
      </c>
      <c r="BN340" s="49">
        <v>550</v>
      </c>
      <c r="BO340" s="49">
        <v>580</v>
      </c>
      <c r="BP340" s="49">
        <v>0</v>
      </c>
      <c r="BQ340" s="49">
        <v>580</v>
      </c>
      <c r="BR340" s="49">
        <v>0</v>
      </c>
      <c r="BS340" s="49">
        <v>0</v>
      </c>
      <c r="BT340" s="49">
        <v>0</v>
      </c>
      <c r="BU340" s="50">
        <v>0</v>
      </c>
      <c r="BV340" s="49">
        <v>0</v>
      </c>
      <c r="BW340" s="50">
        <v>0</v>
      </c>
      <c r="BX340" s="49">
        <v>0</v>
      </c>
      <c r="BY340" s="49">
        <v>0</v>
      </c>
      <c r="BZ340" s="49">
        <v>0</v>
      </c>
      <c r="CA340" s="49">
        <v>580</v>
      </c>
      <c r="CB340" s="49">
        <v>600</v>
      </c>
      <c r="CC340" s="49">
        <v>0</v>
      </c>
      <c r="CD340" s="49">
        <v>600</v>
      </c>
      <c r="CE340" s="49">
        <v>0</v>
      </c>
      <c r="CF340" s="49">
        <v>0</v>
      </c>
      <c r="CG340" s="49">
        <v>0</v>
      </c>
      <c r="CH340" s="50">
        <v>0</v>
      </c>
      <c r="CI340" s="49">
        <v>0</v>
      </c>
      <c r="CJ340" s="50">
        <v>0</v>
      </c>
      <c r="CK340" s="49">
        <v>0</v>
      </c>
      <c r="CL340" s="49">
        <v>0</v>
      </c>
      <c r="CM340" s="49">
        <v>0</v>
      </c>
      <c r="CN340" s="49">
        <v>600</v>
      </c>
      <c r="CO340" s="10"/>
      <c r="CP340" s="51" t="s">
        <v>4098</v>
      </c>
    </row>
    <row r="341" spans="1:94" ht="70.349999999999994" customHeight="1" x14ac:dyDescent="0.25">
      <c r="A341" s="48" t="s">
        <v>4099</v>
      </c>
      <c r="B341" s="48" t="s">
        <v>4099</v>
      </c>
      <c r="C341" s="10" t="s">
        <v>374</v>
      </c>
      <c r="D341" s="10" t="s">
        <v>4054</v>
      </c>
      <c r="E341" s="10" t="s">
        <v>4055</v>
      </c>
      <c r="F341" s="10" t="s">
        <v>2213</v>
      </c>
      <c r="G341" s="10" t="s">
        <v>2214</v>
      </c>
      <c r="H341" s="10" t="s">
        <v>552</v>
      </c>
      <c r="I341" s="10" t="s">
        <v>2215</v>
      </c>
      <c r="J341" s="10" t="s">
        <v>4056</v>
      </c>
      <c r="K341" s="10" t="s">
        <v>4057</v>
      </c>
      <c r="L341" s="10" t="s">
        <v>4058</v>
      </c>
      <c r="M341" s="10" t="s">
        <v>4059</v>
      </c>
      <c r="N341" s="10" t="s">
        <v>4060</v>
      </c>
      <c r="O341" s="10" t="s">
        <v>140</v>
      </c>
      <c r="P341" s="10" t="s">
        <v>141</v>
      </c>
      <c r="Q341" s="10" t="s">
        <v>1042</v>
      </c>
      <c r="R341" s="10" t="s">
        <v>1043</v>
      </c>
      <c r="S341" s="10" t="s">
        <v>144</v>
      </c>
      <c r="T341" s="10" t="s">
        <v>3048</v>
      </c>
      <c r="U341" s="10" t="s">
        <v>257</v>
      </c>
      <c r="V341" s="10" t="s">
        <v>3049</v>
      </c>
      <c r="W341" s="10" t="s">
        <v>148</v>
      </c>
      <c r="X341" s="10" t="s">
        <v>149</v>
      </c>
      <c r="Y341" s="10" t="s">
        <v>125</v>
      </c>
      <c r="Z341" s="10" t="s">
        <v>126</v>
      </c>
      <c r="AA341" s="49">
        <v>300</v>
      </c>
      <c r="AB341" s="10" t="s">
        <v>186</v>
      </c>
      <c r="AC341" s="10" t="s">
        <v>4074</v>
      </c>
      <c r="AD341" s="49">
        <v>300</v>
      </c>
      <c r="AE341" s="49">
        <v>300</v>
      </c>
      <c r="AF341" s="49">
        <v>300</v>
      </c>
      <c r="AG341" s="49">
        <v>300</v>
      </c>
      <c r="AH341" s="10" t="s">
        <v>6296</v>
      </c>
      <c r="AI341" s="10" t="s">
        <v>6297</v>
      </c>
      <c r="AJ341" s="10" t="s">
        <v>6298</v>
      </c>
      <c r="AK341" s="10" t="s">
        <v>6299</v>
      </c>
      <c r="AL341" s="10" t="s">
        <v>6300</v>
      </c>
      <c r="AM341" s="10" t="s">
        <v>5205</v>
      </c>
      <c r="AN341" s="10" t="s">
        <v>6301</v>
      </c>
      <c r="AO341" s="49">
        <v>100</v>
      </c>
      <c r="AP341" s="49">
        <v>0</v>
      </c>
      <c r="AQ341" s="49">
        <v>100</v>
      </c>
      <c r="AR341" s="49">
        <v>0</v>
      </c>
      <c r="AS341" s="49">
        <v>0</v>
      </c>
      <c r="AT341" s="49">
        <v>0</v>
      </c>
      <c r="AU341" s="49">
        <v>0</v>
      </c>
      <c r="AV341" s="49">
        <v>0</v>
      </c>
      <c r="AW341" s="50">
        <v>0</v>
      </c>
      <c r="AX341" s="49">
        <v>0</v>
      </c>
      <c r="AY341" s="49">
        <v>0</v>
      </c>
      <c r="AZ341" s="49">
        <v>0</v>
      </c>
      <c r="BA341" s="49">
        <v>100</v>
      </c>
      <c r="BB341" s="49">
        <v>90</v>
      </c>
      <c r="BC341" s="49">
        <v>0</v>
      </c>
      <c r="BD341" s="49">
        <v>90</v>
      </c>
      <c r="BE341" s="49">
        <v>0</v>
      </c>
      <c r="BF341" s="49">
        <v>0</v>
      </c>
      <c r="BG341" s="49">
        <v>0</v>
      </c>
      <c r="BH341" s="49">
        <v>0</v>
      </c>
      <c r="BI341" s="49">
        <v>0</v>
      </c>
      <c r="BJ341" s="50">
        <v>0</v>
      </c>
      <c r="BK341" s="49">
        <v>0</v>
      </c>
      <c r="BL341" s="49">
        <v>0</v>
      </c>
      <c r="BM341" s="49">
        <v>0</v>
      </c>
      <c r="BN341" s="49">
        <v>90</v>
      </c>
      <c r="BO341" s="49">
        <v>120</v>
      </c>
      <c r="BP341" s="49">
        <v>0</v>
      </c>
      <c r="BQ341" s="49">
        <v>120</v>
      </c>
      <c r="BR341" s="49">
        <v>0</v>
      </c>
      <c r="BS341" s="49">
        <v>0</v>
      </c>
      <c r="BT341" s="49">
        <v>0</v>
      </c>
      <c r="BU341" s="50">
        <v>0</v>
      </c>
      <c r="BV341" s="49">
        <v>0</v>
      </c>
      <c r="BW341" s="50">
        <v>0</v>
      </c>
      <c r="BX341" s="49">
        <v>0</v>
      </c>
      <c r="BY341" s="49">
        <v>0</v>
      </c>
      <c r="BZ341" s="49">
        <v>0</v>
      </c>
      <c r="CA341" s="49">
        <v>120</v>
      </c>
      <c r="CB341" s="49">
        <v>130</v>
      </c>
      <c r="CC341" s="49">
        <v>0</v>
      </c>
      <c r="CD341" s="49">
        <v>130</v>
      </c>
      <c r="CE341" s="49">
        <v>0</v>
      </c>
      <c r="CF341" s="49">
        <v>0</v>
      </c>
      <c r="CG341" s="49">
        <v>0</v>
      </c>
      <c r="CH341" s="50">
        <v>0</v>
      </c>
      <c r="CI341" s="49">
        <v>0</v>
      </c>
      <c r="CJ341" s="50">
        <v>0</v>
      </c>
      <c r="CK341" s="49">
        <v>0</v>
      </c>
      <c r="CL341" s="49">
        <v>0</v>
      </c>
      <c r="CM341" s="49">
        <v>0</v>
      </c>
      <c r="CN341" s="49">
        <v>130</v>
      </c>
      <c r="CO341" s="10"/>
      <c r="CP341" s="51"/>
    </row>
    <row r="342" spans="1:94" ht="70.349999999999994" customHeight="1" x14ac:dyDescent="0.25">
      <c r="A342" s="48" t="s">
        <v>4105</v>
      </c>
      <c r="B342" s="48" t="s">
        <v>4105</v>
      </c>
      <c r="C342" s="10" t="s">
        <v>444</v>
      </c>
      <c r="D342" s="10" t="s">
        <v>4054</v>
      </c>
      <c r="E342" s="10" t="s">
        <v>4055</v>
      </c>
      <c r="F342" s="10" t="s">
        <v>2213</v>
      </c>
      <c r="G342" s="10" t="s">
        <v>2214</v>
      </c>
      <c r="H342" s="10" t="s">
        <v>552</v>
      </c>
      <c r="I342" s="10" t="s">
        <v>2215</v>
      </c>
      <c r="J342" s="10" t="s">
        <v>4056</v>
      </c>
      <c r="K342" s="10" t="s">
        <v>4057</v>
      </c>
      <c r="L342" s="10" t="s">
        <v>4058</v>
      </c>
      <c r="M342" s="10" t="s">
        <v>4059</v>
      </c>
      <c r="N342" s="10" t="s">
        <v>4060</v>
      </c>
      <c r="O342" s="10" t="s">
        <v>140</v>
      </c>
      <c r="P342" s="10" t="s">
        <v>141</v>
      </c>
      <c r="Q342" s="10" t="s">
        <v>1042</v>
      </c>
      <c r="R342" s="10" t="s">
        <v>1043</v>
      </c>
      <c r="S342" s="10" t="s">
        <v>981</v>
      </c>
      <c r="T342" s="10" t="s">
        <v>4106</v>
      </c>
      <c r="U342" s="10" t="s">
        <v>981</v>
      </c>
      <c r="V342" s="10" t="s">
        <v>4107</v>
      </c>
      <c r="W342" s="10" t="s">
        <v>4108</v>
      </c>
      <c r="X342" s="10" t="s">
        <v>837</v>
      </c>
      <c r="Y342" s="10" t="s">
        <v>247</v>
      </c>
      <c r="Z342" s="10" t="s">
        <v>126</v>
      </c>
      <c r="AA342" s="49">
        <v>2</v>
      </c>
      <c r="AB342" s="10" t="s">
        <v>127</v>
      </c>
      <c r="AC342" s="10" t="s">
        <v>4109</v>
      </c>
      <c r="AD342" s="49">
        <v>1</v>
      </c>
      <c r="AE342" s="49">
        <v>1</v>
      </c>
      <c r="AF342" s="49">
        <v>0</v>
      </c>
      <c r="AG342" s="49">
        <v>0</v>
      </c>
      <c r="AH342" s="10" t="s">
        <v>6302</v>
      </c>
      <c r="AI342" s="10" t="s">
        <v>6303</v>
      </c>
      <c r="AJ342" s="10" t="s">
        <v>6304</v>
      </c>
      <c r="AK342" s="10" t="s">
        <v>6305</v>
      </c>
      <c r="AL342" s="10"/>
      <c r="AM342" s="10" t="s">
        <v>5205</v>
      </c>
      <c r="AN342" s="10" t="s">
        <v>6306</v>
      </c>
      <c r="AO342" s="49">
        <v>100</v>
      </c>
      <c r="AP342" s="49">
        <v>200</v>
      </c>
      <c r="AQ342" s="49">
        <v>300</v>
      </c>
      <c r="AR342" s="49">
        <v>0</v>
      </c>
      <c r="AS342" s="49">
        <v>0</v>
      </c>
      <c r="AT342" s="49">
        <v>0</v>
      </c>
      <c r="AU342" s="49">
        <v>0</v>
      </c>
      <c r="AV342" s="49">
        <v>0</v>
      </c>
      <c r="AW342" s="50">
        <v>0</v>
      </c>
      <c r="AX342" s="49">
        <v>0</v>
      </c>
      <c r="AY342" s="49">
        <v>0</v>
      </c>
      <c r="AZ342" s="49">
        <v>0</v>
      </c>
      <c r="BA342" s="49">
        <v>300</v>
      </c>
      <c r="BB342" s="49">
        <v>0</v>
      </c>
      <c r="BC342" s="49">
        <v>300</v>
      </c>
      <c r="BD342" s="49">
        <v>300</v>
      </c>
      <c r="BE342" s="49">
        <v>0</v>
      </c>
      <c r="BF342" s="49">
        <v>0</v>
      </c>
      <c r="BG342" s="49">
        <v>0</v>
      </c>
      <c r="BH342" s="49">
        <v>0</v>
      </c>
      <c r="BI342" s="49">
        <v>0</v>
      </c>
      <c r="BJ342" s="50">
        <v>0</v>
      </c>
      <c r="BK342" s="49">
        <v>0</v>
      </c>
      <c r="BL342" s="49">
        <v>0</v>
      </c>
      <c r="BM342" s="49">
        <v>0</v>
      </c>
      <c r="BN342" s="49">
        <v>300</v>
      </c>
      <c r="BO342" s="49">
        <v>100</v>
      </c>
      <c r="BP342" s="49">
        <v>0</v>
      </c>
      <c r="BQ342" s="49">
        <v>100</v>
      </c>
      <c r="BR342" s="49">
        <v>0</v>
      </c>
      <c r="BS342" s="49">
        <v>0</v>
      </c>
      <c r="BT342" s="49">
        <v>0</v>
      </c>
      <c r="BU342" s="50">
        <v>0</v>
      </c>
      <c r="BV342" s="49">
        <v>0</v>
      </c>
      <c r="BW342" s="50">
        <v>0</v>
      </c>
      <c r="BX342" s="49">
        <v>0</v>
      </c>
      <c r="BY342" s="49">
        <v>0</v>
      </c>
      <c r="BZ342" s="49">
        <v>0</v>
      </c>
      <c r="CA342" s="49">
        <v>100</v>
      </c>
      <c r="CB342" s="49">
        <v>50</v>
      </c>
      <c r="CC342" s="49">
        <v>0</v>
      </c>
      <c r="CD342" s="49">
        <v>50</v>
      </c>
      <c r="CE342" s="49">
        <v>0</v>
      </c>
      <c r="CF342" s="49">
        <v>0</v>
      </c>
      <c r="CG342" s="49">
        <v>0</v>
      </c>
      <c r="CH342" s="50">
        <v>0</v>
      </c>
      <c r="CI342" s="49">
        <v>0</v>
      </c>
      <c r="CJ342" s="50">
        <v>0</v>
      </c>
      <c r="CK342" s="49">
        <v>0</v>
      </c>
      <c r="CL342" s="49">
        <v>0</v>
      </c>
      <c r="CM342" s="49">
        <v>0</v>
      </c>
      <c r="CN342" s="49">
        <v>50</v>
      </c>
      <c r="CO342" s="10"/>
      <c r="CP342" s="51" t="s">
        <v>6307</v>
      </c>
    </row>
    <row r="343" spans="1:94" ht="70.349999999999994" customHeight="1" x14ac:dyDescent="0.25">
      <c r="A343" s="48" t="s">
        <v>4115</v>
      </c>
      <c r="B343" s="48" t="s">
        <v>4115</v>
      </c>
      <c r="C343" s="10" t="s">
        <v>463</v>
      </c>
      <c r="D343" s="10" t="s">
        <v>4054</v>
      </c>
      <c r="E343" s="10" t="s">
        <v>4055</v>
      </c>
      <c r="F343" s="10" t="s">
        <v>2213</v>
      </c>
      <c r="G343" s="10" t="s">
        <v>2214</v>
      </c>
      <c r="H343" s="10" t="s">
        <v>552</v>
      </c>
      <c r="I343" s="10" t="s">
        <v>2215</v>
      </c>
      <c r="J343" s="10" t="s">
        <v>4056</v>
      </c>
      <c r="K343" s="10" t="s">
        <v>4057</v>
      </c>
      <c r="L343" s="10" t="s">
        <v>4058</v>
      </c>
      <c r="M343" s="10" t="s">
        <v>4059</v>
      </c>
      <c r="N343" s="10" t="s">
        <v>4060</v>
      </c>
      <c r="O343" s="10" t="s">
        <v>140</v>
      </c>
      <c r="P343" s="10" t="s">
        <v>141</v>
      </c>
      <c r="Q343" s="10" t="s">
        <v>1042</v>
      </c>
      <c r="R343" s="10" t="s">
        <v>1043</v>
      </c>
      <c r="S343" s="10" t="s">
        <v>4116</v>
      </c>
      <c r="T343" s="10" t="s">
        <v>4117</v>
      </c>
      <c r="U343" s="10" t="s">
        <v>4118</v>
      </c>
      <c r="V343" s="10" t="s">
        <v>4119</v>
      </c>
      <c r="W343" s="10" t="s">
        <v>4120</v>
      </c>
      <c r="X343" s="10" t="s">
        <v>1049</v>
      </c>
      <c r="Y343" s="10" t="s">
        <v>247</v>
      </c>
      <c r="Z343" s="10" t="s">
        <v>126</v>
      </c>
      <c r="AA343" s="49">
        <v>1</v>
      </c>
      <c r="AB343" s="10" t="s">
        <v>127</v>
      </c>
      <c r="AC343" s="10" t="s">
        <v>4074</v>
      </c>
      <c r="AD343" s="49">
        <v>0</v>
      </c>
      <c r="AE343" s="49">
        <v>1</v>
      </c>
      <c r="AF343" s="49">
        <v>0</v>
      </c>
      <c r="AG343" s="49">
        <v>0</v>
      </c>
      <c r="AH343" s="10"/>
      <c r="AI343" s="10" t="s">
        <v>6308</v>
      </c>
      <c r="AJ343" s="10"/>
      <c r="AK343" s="10"/>
      <c r="AL343" s="10"/>
      <c r="AM343" s="10" t="s">
        <v>5205</v>
      </c>
      <c r="AN343" s="10"/>
      <c r="AO343" s="49">
        <v>300</v>
      </c>
      <c r="AP343" s="49">
        <v>0</v>
      </c>
      <c r="AQ343" s="49">
        <v>300</v>
      </c>
      <c r="AR343" s="49">
        <v>0</v>
      </c>
      <c r="AS343" s="49">
        <v>0</v>
      </c>
      <c r="AT343" s="49">
        <v>0</v>
      </c>
      <c r="AU343" s="49">
        <v>0</v>
      </c>
      <c r="AV343" s="49">
        <v>0</v>
      </c>
      <c r="AW343" s="50">
        <v>0</v>
      </c>
      <c r="AX343" s="49">
        <v>0</v>
      </c>
      <c r="AY343" s="49">
        <v>0</v>
      </c>
      <c r="AZ343" s="49">
        <v>0</v>
      </c>
      <c r="BA343" s="49">
        <v>300</v>
      </c>
      <c r="BB343" s="49">
        <v>350</v>
      </c>
      <c r="BC343" s="49">
        <v>0</v>
      </c>
      <c r="BD343" s="49">
        <v>350</v>
      </c>
      <c r="BE343" s="49">
        <v>0</v>
      </c>
      <c r="BF343" s="49">
        <v>0</v>
      </c>
      <c r="BG343" s="49">
        <v>0</v>
      </c>
      <c r="BH343" s="49">
        <v>0</v>
      </c>
      <c r="BI343" s="49">
        <v>0</v>
      </c>
      <c r="BJ343" s="50">
        <v>0</v>
      </c>
      <c r="BK343" s="49">
        <v>0</v>
      </c>
      <c r="BL343" s="49">
        <v>0</v>
      </c>
      <c r="BM343" s="49">
        <v>0</v>
      </c>
      <c r="BN343" s="49">
        <v>350</v>
      </c>
      <c r="BO343" s="49">
        <v>500</v>
      </c>
      <c r="BP343" s="49">
        <v>0</v>
      </c>
      <c r="BQ343" s="49">
        <v>500</v>
      </c>
      <c r="BR343" s="49">
        <v>0</v>
      </c>
      <c r="BS343" s="49">
        <v>0</v>
      </c>
      <c r="BT343" s="49">
        <v>0</v>
      </c>
      <c r="BU343" s="50">
        <v>0</v>
      </c>
      <c r="BV343" s="49">
        <v>0</v>
      </c>
      <c r="BW343" s="50">
        <v>0</v>
      </c>
      <c r="BX343" s="49">
        <v>0</v>
      </c>
      <c r="BY343" s="49">
        <v>0</v>
      </c>
      <c r="BZ343" s="49">
        <v>0</v>
      </c>
      <c r="CA343" s="49">
        <v>500</v>
      </c>
      <c r="CB343" s="49">
        <v>530</v>
      </c>
      <c r="CC343" s="49">
        <v>0</v>
      </c>
      <c r="CD343" s="49">
        <v>530</v>
      </c>
      <c r="CE343" s="49">
        <v>0</v>
      </c>
      <c r="CF343" s="49">
        <v>0</v>
      </c>
      <c r="CG343" s="49">
        <v>0</v>
      </c>
      <c r="CH343" s="50">
        <v>0</v>
      </c>
      <c r="CI343" s="49">
        <v>0</v>
      </c>
      <c r="CJ343" s="50">
        <v>0</v>
      </c>
      <c r="CK343" s="49">
        <v>0</v>
      </c>
      <c r="CL343" s="49">
        <v>0</v>
      </c>
      <c r="CM343" s="49">
        <v>0</v>
      </c>
      <c r="CN343" s="49">
        <v>530</v>
      </c>
      <c r="CO343" s="10"/>
      <c r="CP343" s="51"/>
    </row>
    <row r="344" spans="1:94" ht="70.349999999999994" customHeight="1" x14ac:dyDescent="0.25">
      <c r="A344" s="48" t="s">
        <v>4122</v>
      </c>
      <c r="B344" s="48" t="s">
        <v>4122</v>
      </c>
      <c r="C344" s="10" t="s">
        <v>478</v>
      </c>
      <c r="D344" s="10" t="s">
        <v>4054</v>
      </c>
      <c r="E344" s="10" t="s">
        <v>4055</v>
      </c>
      <c r="F344" s="10" t="s">
        <v>2213</v>
      </c>
      <c r="G344" s="10" t="s">
        <v>2214</v>
      </c>
      <c r="H344" s="10" t="s">
        <v>552</v>
      </c>
      <c r="I344" s="10" t="s">
        <v>2215</v>
      </c>
      <c r="J344" s="10" t="s">
        <v>4056</v>
      </c>
      <c r="K344" s="10" t="s">
        <v>4057</v>
      </c>
      <c r="L344" s="10" t="s">
        <v>4058</v>
      </c>
      <c r="M344" s="10" t="s">
        <v>4059</v>
      </c>
      <c r="N344" s="10" t="s">
        <v>4060</v>
      </c>
      <c r="O344" s="10" t="s">
        <v>140</v>
      </c>
      <c r="P344" s="10" t="s">
        <v>141</v>
      </c>
      <c r="Q344" s="10" t="s">
        <v>1042</v>
      </c>
      <c r="R344" s="10" t="s">
        <v>1043</v>
      </c>
      <c r="S344" s="10" t="s">
        <v>4123</v>
      </c>
      <c r="T344" s="10" t="s">
        <v>4124</v>
      </c>
      <c r="U344" s="10" t="s">
        <v>4125</v>
      </c>
      <c r="V344" s="10" t="s">
        <v>4126</v>
      </c>
      <c r="W344" s="10" t="s">
        <v>4127</v>
      </c>
      <c r="X344" s="10" t="s">
        <v>4128</v>
      </c>
      <c r="Y344" s="10" t="s">
        <v>125</v>
      </c>
      <c r="Z344" s="10" t="s">
        <v>126</v>
      </c>
      <c r="AA344" s="49">
        <v>1086</v>
      </c>
      <c r="AB344" s="10" t="s">
        <v>127</v>
      </c>
      <c r="AC344" s="10" t="s">
        <v>4074</v>
      </c>
      <c r="AD344" s="49">
        <v>195</v>
      </c>
      <c r="AE344" s="49">
        <v>5</v>
      </c>
      <c r="AF344" s="49">
        <v>5</v>
      </c>
      <c r="AG344" s="49">
        <v>881</v>
      </c>
      <c r="AH344" s="10" t="s">
        <v>6309</v>
      </c>
      <c r="AI344" s="10" t="s">
        <v>6310</v>
      </c>
      <c r="AJ344" s="10"/>
      <c r="AK344" s="10" t="s">
        <v>6311</v>
      </c>
      <c r="AL344" s="10" t="s">
        <v>6312</v>
      </c>
      <c r="AM344" s="10" t="s">
        <v>5205</v>
      </c>
      <c r="AN344" s="10"/>
      <c r="AO344" s="49">
        <v>120</v>
      </c>
      <c r="AP344" s="49">
        <v>0</v>
      </c>
      <c r="AQ344" s="49">
        <v>120</v>
      </c>
      <c r="AR344" s="49">
        <v>0</v>
      </c>
      <c r="AS344" s="49">
        <v>0</v>
      </c>
      <c r="AT344" s="49">
        <v>0</v>
      </c>
      <c r="AU344" s="49">
        <v>0</v>
      </c>
      <c r="AV344" s="49">
        <v>0</v>
      </c>
      <c r="AW344" s="50">
        <v>0</v>
      </c>
      <c r="AX344" s="49">
        <v>0</v>
      </c>
      <c r="AY344" s="49">
        <v>0</v>
      </c>
      <c r="AZ344" s="49">
        <v>0</v>
      </c>
      <c r="BA344" s="49">
        <v>120</v>
      </c>
      <c r="BB344" s="49">
        <v>140</v>
      </c>
      <c r="BC344" s="49">
        <v>0</v>
      </c>
      <c r="BD344" s="49">
        <v>140</v>
      </c>
      <c r="BE344" s="49">
        <v>0</v>
      </c>
      <c r="BF344" s="49">
        <v>0</v>
      </c>
      <c r="BG344" s="49">
        <v>0</v>
      </c>
      <c r="BH344" s="49">
        <v>0</v>
      </c>
      <c r="BI344" s="49">
        <v>0</v>
      </c>
      <c r="BJ344" s="50">
        <v>0</v>
      </c>
      <c r="BK344" s="49">
        <v>0</v>
      </c>
      <c r="BL344" s="49">
        <v>0</v>
      </c>
      <c r="BM344" s="49">
        <v>0</v>
      </c>
      <c r="BN344" s="49">
        <v>140</v>
      </c>
      <c r="BO344" s="49">
        <v>160</v>
      </c>
      <c r="BP344" s="49">
        <v>0</v>
      </c>
      <c r="BQ344" s="49">
        <v>160</v>
      </c>
      <c r="BR344" s="49">
        <v>0</v>
      </c>
      <c r="BS344" s="49">
        <v>0</v>
      </c>
      <c r="BT344" s="49">
        <v>0</v>
      </c>
      <c r="BU344" s="50">
        <v>0</v>
      </c>
      <c r="BV344" s="49">
        <v>0</v>
      </c>
      <c r="BW344" s="50">
        <v>0</v>
      </c>
      <c r="BX344" s="49">
        <v>0</v>
      </c>
      <c r="BY344" s="49">
        <v>0</v>
      </c>
      <c r="BZ344" s="49">
        <v>0</v>
      </c>
      <c r="CA344" s="49">
        <v>160</v>
      </c>
      <c r="CB344" s="49">
        <v>180</v>
      </c>
      <c r="CC344" s="49">
        <v>0</v>
      </c>
      <c r="CD344" s="49">
        <v>180</v>
      </c>
      <c r="CE344" s="49">
        <v>0</v>
      </c>
      <c r="CF344" s="49">
        <v>0</v>
      </c>
      <c r="CG344" s="49">
        <v>0</v>
      </c>
      <c r="CH344" s="50">
        <v>0</v>
      </c>
      <c r="CI344" s="49">
        <v>0</v>
      </c>
      <c r="CJ344" s="50">
        <v>0</v>
      </c>
      <c r="CK344" s="49">
        <v>0</v>
      </c>
      <c r="CL344" s="49">
        <v>0</v>
      </c>
      <c r="CM344" s="49">
        <v>0</v>
      </c>
      <c r="CN344" s="49">
        <v>180</v>
      </c>
      <c r="CO344" s="10"/>
      <c r="CP344" s="51" t="s">
        <v>6313</v>
      </c>
    </row>
    <row r="345" spans="1:94" ht="70.349999999999994" customHeight="1" x14ac:dyDescent="0.25">
      <c r="A345" s="48" t="s">
        <v>4135</v>
      </c>
      <c r="B345" s="48" t="s">
        <v>4135</v>
      </c>
      <c r="C345" s="10" t="s">
        <v>668</v>
      </c>
      <c r="D345" s="10" t="s">
        <v>4054</v>
      </c>
      <c r="E345" s="10" t="s">
        <v>4055</v>
      </c>
      <c r="F345" s="10" t="s">
        <v>2213</v>
      </c>
      <c r="G345" s="10" t="s">
        <v>2214</v>
      </c>
      <c r="H345" s="10" t="s">
        <v>552</v>
      </c>
      <c r="I345" s="10" t="s">
        <v>2215</v>
      </c>
      <c r="J345" s="10" t="s">
        <v>4056</v>
      </c>
      <c r="K345" s="10" t="s">
        <v>4057</v>
      </c>
      <c r="L345" s="10" t="s">
        <v>4058</v>
      </c>
      <c r="M345" s="10" t="s">
        <v>4059</v>
      </c>
      <c r="N345" s="10" t="s">
        <v>4060</v>
      </c>
      <c r="O345" s="10" t="s">
        <v>140</v>
      </c>
      <c r="P345" s="10" t="s">
        <v>141</v>
      </c>
      <c r="Q345" s="10" t="s">
        <v>1042</v>
      </c>
      <c r="R345" s="10" t="s">
        <v>2287</v>
      </c>
      <c r="S345" s="10" t="s">
        <v>2286</v>
      </c>
      <c r="T345" s="10" t="s">
        <v>4136</v>
      </c>
      <c r="U345" s="10" t="s">
        <v>4137</v>
      </c>
      <c r="V345" s="10" t="s">
        <v>4138</v>
      </c>
      <c r="W345" s="10" t="s">
        <v>4139</v>
      </c>
      <c r="X345" s="10" t="s">
        <v>2037</v>
      </c>
      <c r="Y345" s="10" t="s">
        <v>125</v>
      </c>
      <c r="Z345" s="10" t="s">
        <v>126</v>
      </c>
      <c r="AA345" s="49">
        <v>2</v>
      </c>
      <c r="AB345" s="10" t="s">
        <v>127</v>
      </c>
      <c r="AC345" s="10" t="s">
        <v>4140</v>
      </c>
      <c r="AD345" s="49">
        <v>1</v>
      </c>
      <c r="AE345" s="49">
        <v>1</v>
      </c>
      <c r="AF345" s="49">
        <v>0</v>
      </c>
      <c r="AG345" s="49">
        <v>0</v>
      </c>
      <c r="AH345" s="10" t="s">
        <v>6314</v>
      </c>
      <c r="AI345" s="10" t="s">
        <v>6315</v>
      </c>
      <c r="AJ345" s="10" t="s">
        <v>6316</v>
      </c>
      <c r="AK345" s="10"/>
      <c r="AL345" s="10"/>
      <c r="AM345" s="10" t="s">
        <v>5237</v>
      </c>
      <c r="AN345" s="10" t="s">
        <v>6317</v>
      </c>
      <c r="AO345" s="49">
        <v>0</v>
      </c>
      <c r="AP345" s="49">
        <v>0</v>
      </c>
      <c r="AQ345" s="49">
        <v>0</v>
      </c>
      <c r="AR345" s="49">
        <v>0</v>
      </c>
      <c r="AS345" s="49">
        <v>0</v>
      </c>
      <c r="AT345" s="49">
        <v>0</v>
      </c>
      <c r="AU345" s="49">
        <v>0</v>
      </c>
      <c r="AV345" s="49">
        <v>0</v>
      </c>
      <c r="AW345" s="50">
        <v>0</v>
      </c>
      <c r="AX345" s="49">
        <v>0</v>
      </c>
      <c r="AY345" s="49">
        <v>0</v>
      </c>
      <c r="AZ345" s="49">
        <v>0</v>
      </c>
      <c r="BA345" s="49">
        <v>0</v>
      </c>
      <c r="BB345" s="49">
        <v>0</v>
      </c>
      <c r="BC345" s="49">
        <v>0</v>
      </c>
      <c r="BD345" s="49">
        <v>0</v>
      </c>
      <c r="BE345" s="49">
        <v>0</v>
      </c>
      <c r="BF345" s="49">
        <v>0</v>
      </c>
      <c r="BG345" s="49">
        <v>0</v>
      </c>
      <c r="BH345" s="49">
        <v>0</v>
      </c>
      <c r="BI345" s="49">
        <v>0</v>
      </c>
      <c r="BJ345" s="50">
        <v>0</v>
      </c>
      <c r="BK345" s="49">
        <v>0</v>
      </c>
      <c r="BL345" s="49">
        <v>0</v>
      </c>
      <c r="BM345" s="49">
        <v>0</v>
      </c>
      <c r="BN345" s="49">
        <v>0</v>
      </c>
      <c r="BO345" s="49">
        <v>0</v>
      </c>
      <c r="BP345" s="49">
        <v>0</v>
      </c>
      <c r="BQ345" s="49">
        <v>0</v>
      </c>
      <c r="BR345" s="49">
        <v>0</v>
      </c>
      <c r="BS345" s="49">
        <v>0</v>
      </c>
      <c r="BT345" s="49">
        <v>0</v>
      </c>
      <c r="BU345" s="50">
        <v>0</v>
      </c>
      <c r="BV345" s="49">
        <v>0</v>
      </c>
      <c r="BW345" s="50">
        <v>0</v>
      </c>
      <c r="BX345" s="49">
        <v>0</v>
      </c>
      <c r="BY345" s="49">
        <v>0</v>
      </c>
      <c r="BZ345" s="49">
        <v>0</v>
      </c>
      <c r="CA345" s="49">
        <v>0</v>
      </c>
      <c r="CB345" s="49">
        <v>0</v>
      </c>
      <c r="CC345" s="49">
        <v>0</v>
      </c>
      <c r="CD345" s="49">
        <v>0</v>
      </c>
      <c r="CE345" s="49">
        <v>0</v>
      </c>
      <c r="CF345" s="49">
        <v>0</v>
      </c>
      <c r="CG345" s="49">
        <v>0</v>
      </c>
      <c r="CH345" s="50">
        <v>0</v>
      </c>
      <c r="CI345" s="49">
        <v>0</v>
      </c>
      <c r="CJ345" s="50">
        <v>0</v>
      </c>
      <c r="CK345" s="49">
        <v>0</v>
      </c>
      <c r="CL345" s="49">
        <v>0</v>
      </c>
      <c r="CM345" s="49">
        <v>0</v>
      </c>
      <c r="CN345" s="49">
        <v>0</v>
      </c>
      <c r="CO345" s="10" t="s">
        <v>4144</v>
      </c>
      <c r="CP345" s="51" t="s">
        <v>4144</v>
      </c>
    </row>
    <row r="346" spans="1:94" ht="70.349999999999994" customHeight="1" x14ac:dyDescent="0.25">
      <c r="A346" s="48" t="s">
        <v>4145</v>
      </c>
      <c r="B346" s="48" t="s">
        <v>4145</v>
      </c>
      <c r="C346" s="10" t="s">
        <v>113</v>
      </c>
      <c r="D346" s="10" t="s">
        <v>4054</v>
      </c>
      <c r="E346" s="10" t="s">
        <v>4146</v>
      </c>
      <c r="F346" s="10" t="s">
        <v>2213</v>
      </c>
      <c r="G346" s="10" t="s">
        <v>2214</v>
      </c>
      <c r="H346" s="10" t="s">
        <v>552</v>
      </c>
      <c r="I346" s="10" t="s">
        <v>2215</v>
      </c>
      <c r="J346" s="10" t="s">
        <v>4056</v>
      </c>
      <c r="K346" s="10" t="s">
        <v>4147</v>
      </c>
      <c r="L346" s="10" t="s">
        <v>4058</v>
      </c>
      <c r="M346" s="10" t="s">
        <v>4148</v>
      </c>
      <c r="N346" s="10" t="s">
        <v>4149</v>
      </c>
      <c r="O346" s="10" t="s">
        <v>140</v>
      </c>
      <c r="P346" s="10" t="s">
        <v>141</v>
      </c>
      <c r="Q346" s="10" t="s">
        <v>1042</v>
      </c>
      <c r="R346" s="10" t="s">
        <v>1043</v>
      </c>
      <c r="S346" s="10" t="s">
        <v>4150</v>
      </c>
      <c r="T346" s="10" t="s">
        <v>4151</v>
      </c>
      <c r="U346" s="10" t="s">
        <v>4152</v>
      </c>
      <c r="V346" s="10" t="s">
        <v>4153</v>
      </c>
      <c r="W346" s="10" t="s">
        <v>4154</v>
      </c>
      <c r="X346" s="10" t="s">
        <v>1049</v>
      </c>
      <c r="Y346" s="10" t="s">
        <v>125</v>
      </c>
      <c r="Z346" s="10" t="s">
        <v>126</v>
      </c>
      <c r="AA346" s="49">
        <v>1</v>
      </c>
      <c r="AB346" s="10" t="s">
        <v>127</v>
      </c>
      <c r="AC346" s="10" t="s">
        <v>2994</v>
      </c>
      <c r="AD346" s="49">
        <v>0</v>
      </c>
      <c r="AE346" s="49">
        <v>1</v>
      </c>
      <c r="AF346" s="49">
        <v>0</v>
      </c>
      <c r="AG346" s="49">
        <v>0</v>
      </c>
      <c r="AH346" s="10"/>
      <c r="AI346" s="10" t="s">
        <v>6318</v>
      </c>
      <c r="AJ346" s="10"/>
      <c r="AK346" s="10"/>
      <c r="AL346" s="10"/>
      <c r="AM346" s="10" t="s">
        <v>5205</v>
      </c>
      <c r="AN346" s="10" t="s">
        <v>6319</v>
      </c>
      <c r="AO346" s="49">
        <v>60</v>
      </c>
      <c r="AP346" s="49">
        <v>0</v>
      </c>
      <c r="AQ346" s="49">
        <v>60</v>
      </c>
      <c r="AR346" s="49">
        <v>0</v>
      </c>
      <c r="AS346" s="49">
        <v>0</v>
      </c>
      <c r="AT346" s="49">
        <v>0</v>
      </c>
      <c r="AU346" s="49">
        <v>0</v>
      </c>
      <c r="AV346" s="49">
        <v>0</v>
      </c>
      <c r="AW346" s="50">
        <v>0</v>
      </c>
      <c r="AX346" s="49">
        <v>0</v>
      </c>
      <c r="AY346" s="49">
        <v>0</v>
      </c>
      <c r="AZ346" s="49">
        <v>0</v>
      </c>
      <c r="BA346" s="49">
        <v>60</v>
      </c>
      <c r="BB346" s="49">
        <v>70</v>
      </c>
      <c r="BC346" s="49">
        <v>0</v>
      </c>
      <c r="BD346" s="49">
        <v>70</v>
      </c>
      <c r="BE346" s="49">
        <v>0</v>
      </c>
      <c r="BF346" s="49">
        <v>0</v>
      </c>
      <c r="BG346" s="49">
        <v>0</v>
      </c>
      <c r="BH346" s="49">
        <v>0</v>
      </c>
      <c r="BI346" s="49">
        <v>0</v>
      </c>
      <c r="BJ346" s="50">
        <v>0</v>
      </c>
      <c r="BK346" s="49">
        <v>0</v>
      </c>
      <c r="BL346" s="49">
        <v>0</v>
      </c>
      <c r="BM346" s="49">
        <v>0</v>
      </c>
      <c r="BN346" s="49">
        <v>70</v>
      </c>
      <c r="BO346" s="49">
        <v>80</v>
      </c>
      <c r="BP346" s="49">
        <v>0</v>
      </c>
      <c r="BQ346" s="49">
        <v>80</v>
      </c>
      <c r="BR346" s="49">
        <v>0</v>
      </c>
      <c r="BS346" s="49">
        <v>0</v>
      </c>
      <c r="BT346" s="49">
        <v>0</v>
      </c>
      <c r="BU346" s="50">
        <v>0</v>
      </c>
      <c r="BV346" s="49">
        <v>0</v>
      </c>
      <c r="BW346" s="50">
        <v>0</v>
      </c>
      <c r="BX346" s="49">
        <v>0</v>
      </c>
      <c r="BY346" s="49">
        <v>0</v>
      </c>
      <c r="BZ346" s="49">
        <v>0</v>
      </c>
      <c r="CA346" s="49">
        <v>80</v>
      </c>
      <c r="CB346" s="49">
        <v>90</v>
      </c>
      <c r="CC346" s="49">
        <v>0</v>
      </c>
      <c r="CD346" s="49">
        <v>90</v>
      </c>
      <c r="CE346" s="49">
        <v>0</v>
      </c>
      <c r="CF346" s="49">
        <v>0</v>
      </c>
      <c r="CG346" s="49">
        <v>0</v>
      </c>
      <c r="CH346" s="50">
        <v>0</v>
      </c>
      <c r="CI346" s="49">
        <v>0</v>
      </c>
      <c r="CJ346" s="50">
        <v>0</v>
      </c>
      <c r="CK346" s="49">
        <v>0</v>
      </c>
      <c r="CL346" s="49">
        <v>0</v>
      </c>
      <c r="CM346" s="49">
        <v>0</v>
      </c>
      <c r="CN346" s="49">
        <v>90</v>
      </c>
      <c r="CO346" s="10"/>
      <c r="CP346" s="51" t="s">
        <v>4156</v>
      </c>
    </row>
    <row r="347" spans="1:94" ht="70.349999999999994" customHeight="1" x14ac:dyDescent="0.25">
      <c r="A347" s="48" t="s">
        <v>4157</v>
      </c>
      <c r="B347" s="48" t="s">
        <v>4157</v>
      </c>
      <c r="C347" s="10" t="s">
        <v>103</v>
      </c>
      <c r="D347" s="10" t="s">
        <v>4054</v>
      </c>
      <c r="E347" s="10" t="s">
        <v>4158</v>
      </c>
      <c r="F347" s="10" t="s">
        <v>1454</v>
      </c>
      <c r="G347" s="10" t="s">
        <v>2214</v>
      </c>
      <c r="H347" s="10" t="s">
        <v>552</v>
      </c>
      <c r="I347" s="10" t="s">
        <v>2215</v>
      </c>
      <c r="J347" s="10" t="s">
        <v>1598</v>
      </c>
      <c r="K347" s="10" t="s">
        <v>4147</v>
      </c>
      <c r="L347" s="10" t="s">
        <v>4058</v>
      </c>
      <c r="M347" s="10" t="s">
        <v>4148</v>
      </c>
      <c r="N347" s="10" t="s">
        <v>4149</v>
      </c>
      <c r="O347" s="10" t="s">
        <v>140</v>
      </c>
      <c r="P347" s="10" t="s">
        <v>141</v>
      </c>
      <c r="Q347" s="10" t="s">
        <v>1042</v>
      </c>
      <c r="R347" s="10" t="s">
        <v>1043</v>
      </c>
      <c r="S347" s="10" t="s">
        <v>874</v>
      </c>
      <c r="T347" s="10" t="s">
        <v>2989</v>
      </c>
      <c r="U347" s="10" t="s">
        <v>2990</v>
      </c>
      <c r="V347" s="10" t="s">
        <v>2991</v>
      </c>
      <c r="W347" s="10" t="s">
        <v>2992</v>
      </c>
      <c r="X347" s="10" t="s">
        <v>2993</v>
      </c>
      <c r="Y347" s="10" t="s">
        <v>125</v>
      </c>
      <c r="Z347" s="10" t="s">
        <v>126</v>
      </c>
      <c r="AA347" s="49">
        <v>30</v>
      </c>
      <c r="AB347" s="10" t="s">
        <v>127</v>
      </c>
      <c r="AC347" s="10" t="s">
        <v>5149</v>
      </c>
      <c r="AD347" s="49">
        <v>6</v>
      </c>
      <c r="AE347" s="49">
        <v>10</v>
      </c>
      <c r="AF347" s="49">
        <v>9</v>
      </c>
      <c r="AG347" s="49">
        <v>5</v>
      </c>
      <c r="AH347" s="10" t="s">
        <v>6320</v>
      </c>
      <c r="AI347" s="10" t="s">
        <v>6321</v>
      </c>
      <c r="AJ347" s="10" t="s">
        <v>6322</v>
      </c>
      <c r="AK347" s="10" t="s">
        <v>6323</v>
      </c>
      <c r="AL347" s="10" t="s">
        <v>6324</v>
      </c>
      <c r="AM347" s="10" t="s">
        <v>5205</v>
      </c>
      <c r="AN347" s="10" t="s">
        <v>6325</v>
      </c>
      <c r="AO347" s="49">
        <v>200</v>
      </c>
      <c r="AP347" s="49">
        <v>0</v>
      </c>
      <c r="AQ347" s="49">
        <v>200</v>
      </c>
      <c r="AR347" s="49">
        <v>0</v>
      </c>
      <c r="AS347" s="49">
        <v>0</v>
      </c>
      <c r="AT347" s="49">
        <v>0</v>
      </c>
      <c r="AU347" s="49">
        <v>0</v>
      </c>
      <c r="AV347" s="49">
        <v>0</v>
      </c>
      <c r="AW347" s="50">
        <v>0</v>
      </c>
      <c r="AX347" s="49">
        <v>0</v>
      </c>
      <c r="AY347" s="49">
        <v>0</v>
      </c>
      <c r="AZ347" s="49">
        <v>0</v>
      </c>
      <c r="BA347" s="49">
        <v>200</v>
      </c>
      <c r="BB347" s="49">
        <v>220</v>
      </c>
      <c r="BC347" s="49">
        <v>0</v>
      </c>
      <c r="BD347" s="49">
        <v>220</v>
      </c>
      <c r="BE347" s="49">
        <v>0</v>
      </c>
      <c r="BF347" s="49">
        <v>0</v>
      </c>
      <c r="BG347" s="49">
        <v>0</v>
      </c>
      <c r="BH347" s="49">
        <v>0</v>
      </c>
      <c r="BI347" s="49">
        <v>0</v>
      </c>
      <c r="BJ347" s="50">
        <v>0</v>
      </c>
      <c r="BK347" s="49">
        <v>0</v>
      </c>
      <c r="BL347" s="49">
        <v>0</v>
      </c>
      <c r="BM347" s="49">
        <v>0</v>
      </c>
      <c r="BN347" s="49">
        <v>220</v>
      </c>
      <c r="BO347" s="49">
        <v>240</v>
      </c>
      <c r="BP347" s="49">
        <v>0</v>
      </c>
      <c r="BQ347" s="49">
        <v>240</v>
      </c>
      <c r="BR347" s="49">
        <v>0</v>
      </c>
      <c r="BS347" s="49">
        <v>0</v>
      </c>
      <c r="BT347" s="49">
        <v>0</v>
      </c>
      <c r="BU347" s="50">
        <v>0</v>
      </c>
      <c r="BV347" s="49">
        <v>0</v>
      </c>
      <c r="BW347" s="50">
        <v>0</v>
      </c>
      <c r="BX347" s="49">
        <v>0</v>
      </c>
      <c r="BY347" s="49">
        <v>0</v>
      </c>
      <c r="BZ347" s="49">
        <v>0</v>
      </c>
      <c r="CA347" s="49">
        <v>240</v>
      </c>
      <c r="CB347" s="49">
        <v>260</v>
      </c>
      <c r="CC347" s="49">
        <v>0</v>
      </c>
      <c r="CD347" s="49">
        <v>260</v>
      </c>
      <c r="CE347" s="49">
        <v>0</v>
      </c>
      <c r="CF347" s="49">
        <v>0</v>
      </c>
      <c r="CG347" s="49">
        <v>0</v>
      </c>
      <c r="CH347" s="50">
        <v>0</v>
      </c>
      <c r="CI347" s="49">
        <v>0</v>
      </c>
      <c r="CJ347" s="50">
        <v>0</v>
      </c>
      <c r="CK347" s="49">
        <v>0</v>
      </c>
      <c r="CL347" s="49">
        <v>0</v>
      </c>
      <c r="CM347" s="49">
        <v>0</v>
      </c>
      <c r="CN347" s="49">
        <v>260</v>
      </c>
      <c r="CO347" s="10"/>
      <c r="CP347" s="51" t="s">
        <v>6326</v>
      </c>
    </row>
    <row r="348" spans="1:94" ht="70.349999999999994" customHeight="1" x14ac:dyDescent="0.25">
      <c r="A348" s="48" t="s">
        <v>4167</v>
      </c>
      <c r="B348" s="48" t="s">
        <v>4167</v>
      </c>
      <c r="C348" s="10" t="s">
        <v>139</v>
      </c>
      <c r="D348" s="10" t="s">
        <v>4054</v>
      </c>
      <c r="E348" s="10" t="s">
        <v>4158</v>
      </c>
      <c r="F348" s="10" t="s">
        <v>1454</v>
      </c>
      <c r="G348" s="10" t="s">
        <v>2214</v>
      </c>
      <c r="H348" s="10" t="s">
        <v>552</v>
      </c>
      <c r="I348" s="10" t="s">
        <v>2215</v>
      </c>
      <c r="J348" s="10" t="s">
        <v>1598</v>
      </c>
      <c r="K348" s="10" t="s">
        <v>4147</v>
      </c>
      <c r="L348" s="10" t="s">
        <v>4058</v>
      </c>
      <c r="M348" s="10" t="s">
        <v>4148</v>
      </c>
      <c r="N348" s="10" t="s">
        <v>4149</v>
      </c>
      <c r="O348" s="10" t="s">
        <v>140</v>
      </c>
      <c r="P348" s="10" t="s">
        <v>141</v>
      </c>
      <c r="Q348" s="10" t="s">
        <v>1042</v>
      </c>
      <c r="R348" s="10" t="s">
        <v>1043</v>
      </c>
      <c r="S348" s="10" t="s">
        <v>981</v>
      </c>
      <c r="T348" s="10" t="s">
        <v>4106</v>
      </c>
      <c r="U348" s="10" t="s">
        <v>981</v>
      </c>
      <c r="V348" s="10" t="s">
        <v>4107</v>
      </c>
      <c r="W348" s="10" t="s">
        <v>4108</v>
      </c>
      <c r="X348" s="10" t="s">
        <v>837</v>
      </c>
      <c r="Y348" s="10" t="s">
        <v>247</v>
      </c>
      <c r="Z348" s="10" t="s">
        <v>126</v>
      </c>
      <c r="AA348" s="49">
        <v>25</v>
      </c>
      <c r="AB348" s="10" t="s">
        <v>127</v>
      </c>
      <c r="AC348" s="10" t="s">
        <v>2994</v>
      </c>
      <c r="AD348" s="49">
        <v>0</v>
      </c>
      <c r="AE348" s="49">
        <v>16</v>
      </c>
      <c r="AF348" s="49">
        <v>9</v>
      </c>
      <c r="AG348" s="49">
        <v>0</v>
      </c>
      <c r="AH348" s="10"/>
      <c r="AI348" s="10" t="s">
        <v>6327</v>
      </c>
      <c r="AJ348" s="10"/>
      <c r="AK348" s="10" t="s">
        <v>6328</v>
      </c>
      <c r="AL348" s="10"/>
      <c r="AM348" s="10" t="s">
        <v>5205</v>
      </c>
      <c r="AN348" s="10" t="s">
        <v>6329</v>
      </c>
      <c r="AO348" s="49">
        <v>120</v>
      </c>
      <c r="AP348" s="49">
        <v>0</v>
      </c>
      <c r="AQ348" s="49">
        <v>120</v>
      </c>
      <c r="AR348" s="49">
        <v>0</v>
      </c>
      <c r="AS348" s="49">
        <v>0</v>
      </c>
      <c r="AT348" s="49">
        <v>0</v>
      </c>
      <c r="AU348" s="49">
        <v>0</v>
      </c>
      <c r="AV348" s="49">
        <v>0</v>
      </c>
      <c r="AW348" s="50">
        <v>0</v>
      </c>
      <c r="AX348" s="49">
        <v>0</v>
      </c>
      <c r="AY348" s="49">
        <v>0</v>
      </c>
      <c r="AZ348" s="49">
        <v>0</v>
      </c>
      <c r="BA348" s="49">
        <v>120</v>
      </c>
      <c r="BB348" s="49">
        <v>0</v>
      </c>
      <c r="BC348" s="49">
        <v>0</v>
      </c>
      <c r="BD348" s="49">
        <v>0</v>
      </c>
      <c r="BE348" s="49">
        <v>0</v>
      </c>
      <c r="BF348" s="49">
        <v>0</v>
      </c>
      <c r="BG348" s="49">
        <v>0</v>
      </c>
      <c r="BH348" s="49">
        <v>0</v>
      </c>
      <c r="BI348" s="49">
        <v>0</v>
      </c>
      <c r="BJ348" s="50">
        <v>0</v>
      </c>
      <c r="BK348" s="49">
        <v>0</v>
      </c>
      <c r="BL348" s="49">
        <v>0</v>
      </c>
      <c r="BM348" s="49">
        <v>0</v>
      </c>
      <c r="BN348" s="49">
        <v>0</v>
      </c>
      <c r="BO348" s="49">
        <v>0</v>
      </c>
      <c r="BP348" s="49">
        <v>0</v>
      </c>
      <c r="BQ348" s="49">
        <v>0</v>
      </c>
      <c r="BR348" s="49">
        <v>0</v>
      </c>
      <c r="BS348" s="49">
        <v>0</v>
      </c>
      <c r="BT348" s="49">
        <v>0</v>
      </c>
      <c r="BU348" s="50">
        <v>0</v>
      </c>
      <c r="BV348" s="49">
        <v>0</v>
      </c>
      <c r="BW348" s="50">
        <v>0</v>
      </c>
      <c r="BX348" s="49">
        <v>0</v>
      </c>
      <c r="BY348" s="49">
        <v>0</v>
      </c>
      <c r="BZ348" s="49">
        <v>0</v>
      </c>
      <c r="CA348" s="49">
        <v>0</v>
      </c>
      <c r="CB348" s="49">
        <v>0</v>
      </c>
      <c r="CC348" s="49">
        <v>0</v>
      </c>
      <c r="CD348" s="49">
        <v>0</v>
      </c>
      <c r="CE348" s="49">
        <v>0</v>
      </c>
      <c r="CF348" s="49">
        <v>0</v>
      </c>
      <c r="CG348" s="49">
        <v>0</v>
      </c>
      <c r="CH348" s="50">
        <v>0</v>
      </c>
      <c r="CI348" s="49">
        <v>0</v>
      </c>
      <c r="CJ348" s="50">
        <v>0</v>
      </c>
      <c r="CK348" s="49">
        <v>0</v>
      </c>
      <c r="CL348" s="49">
        <v>0</v>
      </c>
      <c r="CM348" s="49">
        <v>0</v>
      </c>
      <c r="CN348" s="49">
        <v>0</v>
      </c>
      <c r="CO348" s="10"/>
      <c r="CP348" s="51" t="s">
        <v>4170</v>
      </c>
    </row>
    <row r="349" spans="1:94" ht="70.349999999999994" customHeight="1" x14ac:dyDescent="0.25">
      <c r="A349" s="48" t="s">
        <v>4171</v>
      </c>
      <c r="B349" s="48" t="s">
        <v>4171</v>
      </c>
      <c r="C349" s="10" t="s">
        <v>179</v>
      </c>
      <c r="D349" s="10" t="s">
        <v>4054</v>
      </c>
      <c r="E349" s="10" t="s">
        <v>4158</v>
      </c>
      <c r="F349" s="10" t="s">
        <v>1454</v>
      </c>
      <c r="G349" s="10" t="s">
        <v>2214</v>
      </c>
      <c r="H349" s="10" t="s">
        <v>552</v>
      </c>
      <c r="I349" s="10" t="s">
        <v>2215</v>
      </c>
      <c r="J349" s="10" t="s">
        <v>1598</v>
      </c>
      <c r="K349" s="10" t="s">
        <v>4147</v>
      </c>
      <c r="L349" s="10" t="s">
        <v>4058</v>
      </c>
      <c r="M349" s="10" t="s">
        <v>4148</v>
      </c>
      <c r="N349" s="10" t="s">
        <v>4149</v>
      </c>
      <c r="O349" s="10" t="s">
        <v>140</v>
      </c>
      <c r="P349" s="10" t="s">
        <v>141</v>
      </c>
      <c r="Q349" s="10" t="s">
        <v>1042</v>
      </c>
      <c r="R349" s="10" t="s">
        <v>1043</v>
      </c>
      <c r="S349" s="10" t="s">
        <v>785</v>
      </c>
      <c r="T349" s="10" t="s">
        <v>4172</v>
      </c>
      <c r="U349" s="10" t="s">
        <v>3247</v>
      </c>
      <c r="V349" s="10" t="s">
        <v>4173</v>
      </c>
      <c r="W349" s="10" t="s">
        <v>2870</v>
      </c>
      <c r="X349" s="10" t="s">
        <v>1292</v>
      </c>
      <c r="Y349" s="10" t="s">
        <v>125</v>
      </c>
      <c r="Z349" s="10" t="s">
        <v>126</v>
      </c>
      <c r="AA349" s="49">
        <v>5</v>
      </c>
      <c r="AB349" s="10" t="s">
        <v>127</v>
      </c>
      <c r="AC349" s="10" t="s">
        <v>2994</v>
      </c>
      <c r="AD349" s="49">
        <v>0</v>
      </c>
      <c r="AE349" s="49">
        <v>2</v>
      </c>
      <c r="AF349" s="49">
        <v>2</v>
      </c>
      <c r="AG349" s="49">
        <v>1</v>
      </c>
      <c r="AH349" s="10"/>
      <c r="AI349" s="10" t="s">
        <v>6330</v>
      </c>
      <c r="AJ349" s="10"/>
      <c r="AK349" s="10" t="s">
        <v>6331</v>
      </c>
      <c r="AL349" s="10" t="s">
        <v>6332</v>
      </c>
      <c r="AM349" s="10" t="s">
        <v>5426</v>
      </c>
      <c r="AN349" s="10"/>
      <c r="AO349" s="49">
        <v>0</v>
      </c>
      <c r="AP349" s="49">
        <v>0</v>
      </c>
      <c r="AQ349" s="49">
        <v>0</v>
      </c>
      <c r="AR349" s="49">
        <v>0</v>
      </c>
      <c r="AS349" s="49">
        <v>0</v>
      </c>
      <c r="AT349" s="49">
        <v>0</v>
      </c>
      <c r="AU349" s="49">
        <v>0</v>
      </c>
      <c r="AV349" s="49">
        <v>0</v>
      </c>
      <c r="AW349" s="50">
        <v>0</v>
      </c>
      <c r="AX349" s="49">
        <v>2000</v>
      </c>
      <c r="AY349" s="49">
        <v>0</v>
      </c>
      <c r="AZ349" s="49">
        <v>0</v>
      </c>
      <c r="BA349" s="49">
        <v>2000</v>
      </c>
      <c r="BB349" s="49">
        <v>0</v>
      </c>
      <c r="BC349" s="49">
        <v>0</v>
      </c>
      <c r="BD349" s="49">
        <v>0</v>
      </c>
      <c r="BE349" s="49">
        <v>0</v>
      </c>
      <c r="BF349" s="49">
        <v>0</v>
      </c>
      <c r="BG349" s="49">
        <v>0</v>
      </c>
      <c r="BH349" s="49">
        <v>0</v>
      </c>
      <c r="BI349" s="49">
        <v>0</v>
      </c>
      <c r="BJ349" s="50">
        <v>0</v>
      </c>
      <c r="BK349" s="49">
        <v>0</v>
      </c>
      <c r="BL349" s="49">
        <v>0</v>
      </c>
      <c r="BM349" s="49">
        <v>0</v>
      </c>
      <c r="BN349" s="49">
        <v>0</v>
      </c>
      <c r="BO349" s="49">
        <v>0</v>
      </c>
      <c r="BP349" s="49">
        <v>0</v>
      </c>
      <c r="BQ349" s="49">
        <v>0</v>
      </c>
      <c r="BR349" s="49">
        <v>0</v>
      </c>
      <c r="BS349" s="49">
        <v>0</v>
      </c>
      <c r="BT349" s="49">
        <v>0</v>
      </c>
      <c r="BU349" s="50">
        <v>0</v>
      </c>
      <c r="BV349" s="49">
        <v>0</v>
      </c>
      <c r="BW349" s="50">
        <v>0</v>
      </c>
      <c r="BX349" s="49">
        <v>0</v>
      </c>
      <c r="BY349" s="49">
        <v>0</v>
      </c>
      <c r="BZ349" s="49">
        <v>0</v>
      </c>
      <c r="CA349" s="49">
        <v>0</v>
      </c>
      <c r="CB349" s="49">
        <v>0</v>
      </c>
      <c r="CC349" s="49">
        <v>0</v>
      </c>
      <c r="CD349" s="49">
        <v>0</v>
      </c>
      <c r="CE349" s="49">
        <v>0</v>
      </c>
      <c r="CF349" s="49">
        <v>0</v>
      </c>
      <c r="CG349" s="49">
        <v>0</v>
      </c>
      <c r="CH349" s="50">
        <v>0</v>
      </c>
      <c r="CI349" s="49">
        <v>0</v>
      </c>
      <c r="CJ349" s="50">
        <v>0</v>
      </c>
      <c r="CK349" s="49">
        <v>0</v>
      </c>
      <c r="CL349" s="49">
        <v>0</v>
      </c>
      <c r="CM349" s="49">
        <v>0</v>
      </c>
      <c r="CN349" s="49">
        <v>0</v>
      </c>
      <c r="CO349" s="10"/>
      <c r="CP349" s="51" t="s">
        <v>4177</v>
      </c>
    </row>
    <row r="350" spans="1:94" ht="70.349999999999994" customHeight="1" x14ac:dyDescent="0.25">
      <c r="A350" s="48" t="s">
        <v>4178</v>
      </c>
      <c r="B350" s="48" t="s">
        <v>4178</v>
      </c>
      <c r="C350" s="10" t="s">
        <v>254</v>
      </c>
      <c r="D350" s="10" t="s">
        <v>4054</v>
      </c>
      <c r="E350" s="10" t="s">
        <v>4158</v>
      </c>
      <c r="F350" s="10" t="s">
        <v>1454</v>
      </c>
      <c r="G350" s="10" t="s">
        <v>2214</v>
      </c>
      <c r="H350" s="10" t="s">
        <v>552</v>
      </c>
      <c r="I350" s="10" t="s">
        <v>2215</v>
      </c>
      <c r="J350" s="10" t="s">
        <v>1598</v>
      </c>
      <c r="K350" s="10" t="s">
        <v>4147</v>
      </c>
      <c r="L350" s="10" t="s">
        <v>4058</v>
      </c>
      <c r="M350" s="10" t="s">
        <v>4148</v>
      </c>
      <c r="N350" s="10" t="s">
        <v>4149</v>
      </c>
      <c r="O350" s="10" t="s">
        <v>140</v>
      </c>
      <c r="P350" s="10" t="s">
        <v>141</v>
      </c>
      <c r="Q350" s="10" t="s">
        <v>1042</v>
      </c>
      <c r="R350" s="10" t="s">
        <v>1043</v>
      </c>
      <c r="S350" s="10" t="s">
        <v>241</v>
      </c>
      <c r="T350" s="10" t="s">
        <v>2239</v>
      </c>
      <c r="U350" s="10" t="s">
        <v>1487</v>
      </c>
      <c r="V350" s="10" t="s">
        <v>2240</v>
      </c>
      <c r="W350" s="10" t="s">
        <v>1489</v>
      </c>
      <c r="X350" s="10" t="s">
        <v>1490</v>
      </c>
      <c r="Y350" s="10" t="s">
        <v>247</v>
      </c>
      <c r="Z350" s="10" t="s">
        <v>126</v>
      </c>
      <c r="AA350" s="49">
        <v>2</v>
      </c>
      <c r="AB350" s="10" t="s">
        <v>127</v>
      </c>
      <c r="AC350" s="10" t="s">
        <v>2994</v>
      </c>
      <c r="AD350" s="49">
        <v>0</v>
      </c>
      <c r="AE350" s="49">
        <v>1</v>
      </c>
      <c r="AF350" s="49">
        <v>1</v>
      </c>
      <c r="AG350" s="49">
        <v>0</v>
      </c>
      <c r="AH350" s="10"/>
      <c r="AI350" s="10" t="s">
        <v>6333</v>
      </c>
      <c r="AJ350" s="10"/>
      <c r="AK350" s="10" t="s">
        <v>6334</v>
      </c>
      <c r="AL350" s="10" t="s">
        <v>6335</v>
      </c>
      <c r="AM350" s="10" t="s">
        <v>5205</v>
      </c>
      <c r="AN350" s="10" t="s">
        <v>6336</v>
      </c>
      <c r="AO350" s="49">
        <v>200</v>
      </c>
      <c r="AP350" s="49">
        <v>0</v>
      </c>
      <c r="AQ350" s="49">
        <v>200</v>
      </c>
      <c r="AR350" s="49">
        <v>0</v>
      </c>
      <c r="AS350" s="49">
        <v>0</v>
      </c>
      <c r="AT350" s="49">
        <v>0</v>
      </c>
      <c r="AU350" s="49">
        <v>0</v>
      </c>
      <c r="AV350" s="49">
        <v>0</v>
      </c>
      <c r="AW350" s="50">
        <v>0</v>
      </c>
      <c r="AX350" s="49">
        <v>0</v>
      </c>
      <c r="AY350" s="49">
        <v>0</v>
      </c>
      <c r="AZ350" s="49">
        <v>0</v>
      </c>
      <c r="BA350" s="49">
        <v>200</v>
      </c>
      <c r="BB350" s="49">
        <v>0</v>
      </c>
      <c r="BC350" s="49">
        <v>0</v>
      </c>
      <c r="BD350" s="49">
        <v>0</v>
      </c>
      <c r="BE350" s="49">
        <v>0</v>
      </c>
      <c r="BF350" s="49">
        <v>0</v>
      </c>
      <c r="BG350" s="49">
        <v>0</v>
      </c>
      <c r="BH350" s="49">
        <v>0</v>
      </c>
      <c r="BI350" s="49">
        <v>0</v>
      </c>
      <c r="BJ350" s="50">
        <v>0</v>
      </c>
      <c r="BK350" s="49">
        <v>0</v>
      </c>
      <c r="BL350" s="49">
        <v>0</v>
      </c>
      <c r="BM350" s="49">
        <v>0</v>
      </c>
      <c r="BN350" s="49">
        <v>0</v>
      </c>
      <c r="BO350" s="49">
        <v>0</v>
      </c>
      <c r="BP350" s="49">
        <v>0</v>
      </c>
      <c r="BQ350" s="49">
        <v>0</v>
      </c>
      <c r="BR350" s="49">
        <v>0</v>
      </c>
      <c r="BS350" s="49">
        <v>0</v>
      </c>
      <c r="BT350" s="49">
        <v>0</v>
      </c>
      <c r="BU350" s="50">
        <v>0</v>
      </c>
      <c r="BV350" s="49">
        <v>0</v>
      </c>
      <c r="BW350" s="50">
        <v>0</v>
      </c>
      <c r="BX350" s="49">
        <v>0</v>
      </c>
      <c r="BY350" s="49">
        <v>0</v>
      </c>
      <c r="BZ350" s="49">
        <v>0</v>
      </c>
      <c r="CA350" s="49">
        <v>0</v>
      </c>
      <c r="CB350" s="49">
        <v>0</v>
      </c>
      <c r="CC350" s="49">
        <v>0</v>
      </c>
      <c r="CD350" s="49">
        <v>0</v>
      </c>
      <c r="CE350" s="49">
        <v>0</v>
      </c>
      <c r="CF350" s="49">
        <v>0</v>
      </c>
      <c r="CG350" s="49">
        <v>0</v>
      </c>
      <c r="CH350" s="50">
        <v>0</v>
      </c>
      <c r="CI350" s="49">
        <v>0</v>
      </c>
      <c r="CJ350" s="50">
        <v>0</v>
      </c>
      <c r="CK350" s="49">
        <v>0</v>
      </c>
      <c r="CL350" s="49">
        <v>0</v>
      </c>
      <c r="CM350" s="49">
        <v>0</v>
      </c>
      <c r="CN350" s="49">
        <v>0</v>
      </c>
      <c r="CO350" s="10"/>
      <c r="CP350" s="51" t="s">
        <v>4182</v>
      </c>
    </row>
    <row r="351" spans="1:94" ht="70.349999999999994" customHeight="1" x14ac:dyDescent="0.25">
      <c r="A351" s="48" t="s">
        <v>4183</v>
      </c>
      <c r="B351" s="48" t="s">
        <v>4183</v>
      </c>
      <c r="C351" s="10" t="s">
        <v>113</v>
      </c>
      <c r="D351" s="10" t="s">
        <v>4054</v>
      </c>
      <c r="E351" s="10" t="s">
        <v>4184</v>
      </c>
      <c r="F351" s="10" t="s">
        <v>2213</v>
      </c>
      <c r="G351" s="10" t="s">
        <v>2214</v>
      </c>
      <c r="H351" s="10" t="s">
        <v>552</v>
      </c>
      <c r="I351" s="10" t="s">
        <v>2215</v>
      </c>
      <c r="J351" s="10" t="s">
        <v>4056</v>
      </c>
      <c r="K351" s="10" t="s">
        <v>4057</v>
      </c>
      <c r="L351" s="10" t="s">
        <v>4058</v>
      </c>
      <c r="M351" s="10" t="s">
        <v>4185</v>
      </c>
      <c r="N351" s="10" t="s">
        <v>4186</v>
      </c>
      <c r="O351" s="10" t="s">
        <v>4187</v>
      </c>
      <c r="P351" s="10" t="s">
        <v>4188</v>
      </c>
      <c r="Q351" s="10" t="s">
        <v>4189</v>
      </c>
      <c r="R351" s="10" t="s">
        <v>4190</v>
      </c>
      <c r="S351" s="10" t="s">
        <v>241</v>
      </c>
      <c r="T351" s="10" t="s">
        <v>4191</v>
      </c>
      <c r="U351" s="10" t="s">
        <v>1487</v>
      </c>
      <c r="V351" s="10" t="s">
        <v>4192</v>
      </c>
      <c r="W351" s="10" t="s">
        <v>1489</v>
      </c>
      <c r="X351" s="10" t="s">
        <v>1049</v>
      </c>
      <c r="Y351" s="10" t="s">
        <v>247</v>
      </c>
      <c r="Z351" s="10" t="s">
        <v>126</v>
      </c>
      <c r="AA351" s="49">
        <v>6</v>
      </c>
      <c r="AB351" s="10" t="s">
        <v>127</v>
      </c>
      <c r="AC351" s="10" t="s">
        <v>2994</v>
      </c>
      <c r="AD351" s="49">
        <v>0</v>
      </c>
      <c r="AE351" s="49">
        <v>2</v>
      </c>
      <c r="AF351" s="49">
        <v>2</v>
      </c>
      <c r="AG351" s="49">
        <v>2</v>
      </c>
      <c r="AH351" s="10"/>
      <c r="AI351" s="10" t="s">
        <v>6337</v>
      </c>
      <c r="AJ351" s="10" t="s">
        <v>6338</v>
      </c>
      <c r="AK351" s="10" t="s">
        <v>6339</v>
      </c>
      <c r="AL351" s="10" t="s">
        <v>6340</v>
      </c>
      <c r="AM351" s="10" t="s">
        <v>5205</v>
      </c>
      <c r="AN351" s="10"/>
      <c r="AO351" s="49">
        <v>1000</v>
      </c>
      <c r="AP351" s="49">
        <v>0</v>
      </c>
      <c r="AQ351" s="49">
        <v>1000</v>
      </c>
      <c r="AR351" s="49">
        <v>0</v>
      </c>
      <c r="AS351" s="49">
        <v>0</v>
      </c>
      <c r="AT351" s="49">
        <v>0</v>
      </c>
      <c r="AU351" s="49">
        <v>0</v>
      </c>
      <c r="AV351" s="49">
        <v>0</v>
      </c>
      <c r="AW351" s="50">
        <v>0</v>
      </c>
      <c r="AX351" s="49">
        <v>0</v>
      </c>
      <c r="AY351" s="49">
        <v>0</v>
      </c>
      <c r="AZ351" s="49">
        <v>0</v>
      </c>
      <c r="BA351" s="49">
        <v>1000</v>
      </c>
      <c r="BB351" s="49">
        <v>60</v>
      </c>
      <c r="BC351" s="49">
        <v>0</v>
      </c>
      <c r="BD351" s="49">
        <v>60</v>
      </c>
      <c r="BE351" s="49">
        <v>0</v>
      </c>
      <c r="BF351" s="49">
        <v>0</v>
      </c>
      <c r="BG351" s="49">
        <v>0</v>
      </c>
      <c r="BH351" s="49">
        <v>0</v>
      </c>
      <c r="BI351" s="49">
        <v>0</v>
      </c>
      <c r="BJ351" s="50">
        <v>0</v>
      </c>
      <c r="BK351" s="49">
        <v>0</v>
      </c>
      <c r="BL351" s="49">
        <v>0</v>
      </c>
      <c r="BM351" s="49">
        <v>0</v>
      </c>
      <c r="BN351" s="49">
        <v>60</v>
      </c>
      <c r="BO351" s="49">
        <v>60</v>
      </c>
      <c r="BP351" s="49">
        <v>0</v>
      </c>
      <c r="BQ351" s="49">
        <v>60</v>
      </c>
      <c r="BR351" s="49">
        <v>0</v>
      </c>
      <c r="BS351" s="49">
        <v>0</v>
      </c>
      <c r="BT351" s="49">
        <v>0</v>
      </c>
      <c r="BU351" s="50">
        <v>0</v>
      </c>
      <c r="BV351" s="49">
        <v>0</v>
      </c>
      <c r="BW351" s="50">
        <v>0</v>
      </c>
      <c r="BX351" s="49">
        <v>0</v>
      </c>
      <c r="BY351" s="49">
        <v>0</v>
      </c>
      <c r="BZ351" s="49">
        <v>0</v>
      </c>
      <c r="CA351" s="49">
        <v>60</v>
      </c>
      <c r="CB351" s="49">
        <v>60</v>
      </c>
      <c r="CC351" s="49">
        <v>0</v>
      </c>
      <c r="CD351" s="49">
        <v>60</v>
      </c>
      <c r="CE351" s="49">
        <v>0</v>
      </c>
      <c r="CF351" s="49">
        <v>0</v>
      </c>
      <c r="CG351" s="49">
        <v>0</v>
      </c>
      <c r="CH351" s="50">
        <v>0</v>
      </c>
      <c r="CI351" s="49">
        <v>0</v>
      </c>
      <c r="CJ351" s="50">
        <v>0</v>
      </c>
      <c r="CK351" s="49">
        <v>0</v>
      </c>
      <c r="CL351" s="49">
        <v>0</v>
      </c>
      <c r="CM351" s="49">
        <v>0</v>
      </c>
      <c r="CN351" s="49">
        <v>60</v>
      </c>
      <c r="CO351" s="10"/>
      <c r="CP351" s="51" t="s">
        <v>4197</v>
      </c>
    </row>
    <row r="352" spans="1:94" ht="70.349999999999994" customHeight="1" x14ac:dyDescent="0.25">
      <c r="A352" s="48" t="s">
        <v>4198</v>
      </c>
      <c r="B352" s="48" t="s">
        <v>4198</v>
      </c>
      <c r="C352" s="10" t="s">
        <v>103</v>
      </c>
      <c r="D352" s="10" t="s">
        <v>4054</v>
      </c>
      <c r="E352" s="10" t="s">
        <v>4184</v>
      </c>
      <c r="F352" s="10" t="s">
        <v>2213</v>
      </c>
      <c r="G352" s="10" t="s">
        <v>2214</v>
      </c>
      <c r="H352" s="10" t="s">
        <v>552</v>
      </c>
      <c r="I352" s="10" t="s">
        <v>2215</v>
      </c>
      <c r="J352" s="10" t="s">
        <v>4056</v>
      </c>
      <c r="K352" s="10" t="s">
        <v>4057</v>
      </c>
      <c r="L352" s="10" t="s">
        <v>4058</v>
      </c>
      <c r="M352" s="10" t="s">
        <v>4185</v>
      </c>
      <c r="N352" s="10" t="s">
        <v>4186</v>
      </c>
      <c r="O352" s="10" t="s">
        <v>4187</v>
      </c>
      <c r="P352" s="10" t="s">
        <v>4188</v>
      </c>
      <c r="Q352" s="10" t="s">
        <v>4189</v>
      </c>
      <c r="R352" s="10" t="s">
        <v>4190</v>
      </c>
      <c r="S352" s="10" t="s">
        <v>4199</v>
      </c>
      <c r="T352" s="10" t="s">
        <v>4200</v>
      </c>
      <c r="U352" s="10" t="s">
        <v>4201</v>
      </c>
      <c r="V352" s="10" t="s">
        <v>4202</v>
      </c>
      <c r="W352" s="10" t="s">
        <v>4203</v>
      </c>
      <c r="X352" s="10" t="s">
        <v>530</v>
      </c>
      <c r="Y352" s="10" t="s">
        <v>247</v>
      </c>
      <c r="Z352" s="10" t="s">
        <v>126</v>
      </c>
      <c r="AA352" s="49">
        <v>1</v>
      </c>
      <c r="AB352" s="10" t="s">
        <v>127</v>
      </c>
      <c r="AC352" s="10" t="s">
        <v>2994</v>
      </c>
      <c r="AD352" s="49">
        <v>0</v>
      </c>
      <c r="AE352" s="49">
        <v>1</v>
      </c>
      <c r="AF352" s="49">
        <v>0</v>
      </c>
      <c r="AG352" s="49">
        <v>0</v>
      </c>
      <c r="AH352" s="10"/>
      <c r="AI352" s="10" t="s">
        <v>6341</v>
      </c>
      <c r="AJ352" s="10" t="s">
        <v>6342</v>
      </c>
      <c r="AK352" s="10"/>
      <c r="AL352" s="10"/>
      <c r="AM352" s="10" t="s">
        <v>5205</v>
      </c>
      <c r="AN352" s="10" t="s">
        <v>6343</v>
      </c>
      <c r="AO352" s="49">
        <v>150</v>
      </c>
      <c r="AP352" s="49">
        <v>0</v>
      </c>
      <c r="AQ352" s="49">
        <v>150</v>
      </c>
      <c r="AR352" s="49">
        <v>0</v>
      </c>
      <c r="AS352" s="49">
        <v>0</v>
      </c>
      <c r="AT352" s="49">
        <v>0</v>
      </c>
      <c r="AU352" s="49">
        <v>0</v>
      </c>
      <c r="AV352" s="49">
        <v>0</v>
      </c>
      <c r="AW352" s="50">
        <v>0</v>
      </c>
      <c r="AX352" s="49">
        <v>0</v>
      </c>
      <c r="AY352" s="49">
        <v>0</v>
      </c>
      <c r="AZ352" s="49">
        <v>0</v>
      </c>
      <c r="BA352" s="49">
        <v>150</v>
      </c>
      <c r="BB352" s="49">
        <v>0</v>
      </c>
      <c r="BC352" s="49">
        <v>0</v>
      </c>
      <c r="BD352" s="49">
        <v>0</v>
      </c>
      <c r="BE352" s="49">
        <v>0</v>
      </c>
      <c r="BF352" s="49">
        <v>0</v>
      </c>
      <c r="BG352" s="49">
        <v>0</v>
      </c>
      <c r="BH352" s="49">
        <v>0</v>
      </c>
      <c r="BI352" s="49">
        <v>0</v>
      </c>
      <c r="BJ352" s="50">
        <v>0</v>
      </c>
      <c r="BK352" s="49">
        <v>0</v>
      </c>
      <c r="BL352" s="49">
        <v>0</v>
      </c>
      <c r="BM352" s="49">
        <v>0</v>
      </c>
      <c r="BN352" s="49">
        <v>0</v>
      </c>
      <c r="BO352" s="49">
        <v>0</v>
      </c>
      <c r="BP352" s="49">
        <v>0</v>
      </c>
      <c r="BQ352" s="49">
        <v>0</v>
      </c>
      <c r="BR352" s="49">
        <v>0</v>
      </c>
      <c r="BS352" s="49">
        <v>0</v>
      </c>
      <c r="BT352" s="49">
        <v>0</v>
      </c>
      <c r="BU352" s="50">
        <v>0</v>
      </c>
      <c r="BV352" s="49">
        <v>0</v>
      </c>
      <c r="BW352" s="50">
        <v>0</v>
      </c>
      <c r="BX352" s="49">
        <v>0</v>
      </c>
      <c r="BY352" s="49">
        <v>0</v>
      </c>
      <c r="BZ352" s="49">
        <v>0</v>
      </c>
      <c r="CA352" s="49">
        <v>0</v>
      </c>
      <c r="CB352" s="49">
        <v>0</v>
      </c>
      <c r="CC352" s="49">
        <v>0</v>
      </c>
      <c r="CD352" s="49">
        <v>0</v>
      </c>
      <c r="CE352" s="49">
        <v>0</v>
      </c>
      <c r="CF352" s="49">
        <v>0</v>
      </c>
      <c r="CG352" s="49">
        <v>0</v>
      </c>
      <c r="CH352" s="50">
        <v>0</v>
      </c>
      <c r="CI352" s="49">
        <v>0</v>
      </c>
      <c r="CJ352" s="50">
        <v>0</v>
      </c>
      <c r="CK352" s="49">
        <v>0</v>
      </c>
      <c r="CL352" s="49">
        <v>0</v>
      </c>
      <c r="CM352" s="49">
        <v>0</v>
      </c>
      <c r="CN352" s="49">
        <v>0</v>
      </c>
      <c r="CO352" s="10"/>
      <c r="CP352" s="51" t="s">
        <v>4206</v>
      </c>
    </row>
    <row r="353" spans="1:94" ht="70.349999999999994" customHeight="1" x14ac:dyDescent="0.25">
      <c r="A353" s="48" t="s">
        <v>4207</v>
      </c>
      <c r="B353" s="48" t="s">
        <v>4207</v>
      </c>
      <c r="C353" s="10" t="s">
        <v>139</v>
      </c>
      <c r="D353" s="10" t="s">
        <v>4054</v>
      </c>
      <c r="E353" s="10" t="s">
        <v>4184</v>
      </c>
      <c r="F353" s="10" t="s">
        <v>2213</v>
      </c>
      <c r="G353" s="10" t="s">
        <v>2214</v>
      </c>
      <c r="H353" s="10" t="s">
        <v>552</v>
      </c>
      <c r="I353" s="10" t="s">
        <v>2215</v>
      </c>
      <c r="J353" s="10" t="s">
        <v>4056</v>
      </c>
      <c r="K353" s="10" t="s">
        <v>4057</v>
      </c>
      <c r="L353" s="10" t="s">
        <v>4058</v>
      </c>
      <c r="M353" s="10" t="s">
        <v>4185</v>
      </c>
      <c r="N353" s="10" t="s">
        <v>4186</v>
      </c>
      <c r="O353" s="10" t="s">
        <v>4187</v>
      </c>
      <c r="P353" s="10" t="s">
        <v>4188</v>
      </c>
      <c r="Q353" s="10" t="s">
        <v>4189</v>
      </c>
      <c r="R353" s="10" t="s">
        <v>4190</v>
      </c>
      <c r="S353" s="10" t="s">
        <v>4208</v>
      </c>
      <c r="T353" s="10" t="s">
        <v>4209</v>
      </c>
      <c r="U353" s="10" t="s">
        <v>4210</v>
      </c>
      <c r="V353" s="10" t="s">
        <v>4211</v>
      </c>
      <c r="W353" s="10" t="s">
        <v>4212</v>
      </c>
      <c r="X353" s="10" t="s">
        <v>367</v>
      </c>
      <c r="Y353" s="10" t="s">
        <v>125</v>
      </c>
      <c r="Z353" s="10" t="s">
        <v>126</v>
      </c>
      <c r="AA353" s="49">
        <v>4</v>
      </c>
      <c r="AB353" s="10" t="s">
        <v>127</v>
      </c>
      <c r="AC353" s="10" t="s">
        <v>2994</v>
      </c>
      <c r="AD353" s="49">
        <v>0</v>
      </c>
      <c r="AE353" s="49">
        <v>2</v>
      </c>
      <c r="AF353" s="49">
        <v>1</v>
      </c>
      <c r="AG353" s="49">
        <v>1</v>
      </c>
      <c r="AH353" s="10"/>
      <c r="AI353" s="10" t="s">
        <v>6344</v>
      </c>
      <c r="AJ353" s="10" t="s">
        <v>6345</v>
      </c>
      <c r="AK353" s="10" t="s">
        <v>6346</v>
      </c>
      <c r="AL353" s="10" t="s">
        <v>6347</v>
      </c>
      <c r="AM353" s="10" t="s">
        <v>5205</v>
      </c>
      <c r="AN353" s="10" t="s">
        <v>6348</v>
      </c>
      <c r="AO353" s="49">
        <v>200</v>
      </c>
      <c r="AP353" s="49">
        <v>0</v>
      </c>
      <c r="AQ353" s="49">
        <v>200</v>
      </c>
      <c r="AR353" s="49">
        <v>0</v>
      </c>
      <c r="AS353" s="49">
        <v>0</v>
      </c>
      <c r="AT353" s="49">
        <v>0</v>
      </c>
      <c r="AU353" s="49">
        <v>0</v>
      </c>
      <c r="AV353" s="49">
        <v>0</v>
      </c>
      <c r="AW353" s="50">
        <v>0</v>
      </c>
      <c r="AX353" s="49">
        <v>0</v>
      </c>
      <c r="AY353" s="49">
        <v>0</v>
      </c>
      <c r="AZ353" s="49">
        <v>0</v>
      </c>
      <c r="BA353" s="49">
        <v>200</v>
      </c>
      <c r="BB353" s="49">
        <v>220</v>
      </c>
      <c r="BC353" s="49">
        <v>0</v>
      </c>
      <c r="BD353" s="49">
        <v>220</v>
      </c>
      <c r="BE353" s="49">
        <v>0</v>
      </c>
      <c r="BF353" s="49">
        <v>0</v>
      </c>
      <c r="BG353" s="49">
        <v>0</v>
      </c>
      <c r="BH353" s="49">
        <v>0</v>
      </c>
      <c r="BI353" s="49">
        <v>0</v>
      </c>
      <c r="BJ353" s="50">
        <v>0</v>
      </c>
      <c r="BK353" s="49">
        <v>0</v>
      </c>
      <c r="BL353" s="49">
        <v>0</v>
      </c>
      <c r="BM353" s="49">
        <v>0</v>
      </c>
      <c r="BN353" s="49">
        <v>220</v>
      </c>
      <c r="BO353" s="49">
        <v>240</v>
      </c>
      <c r="BP353" s="49">
        <v>0</v>
      </c>
      <c r="BQ353" s="49">
        <v>240</v>
      </c>
      <c r="BR353" s="49">
        <v>0</v>
      </c>
      <c r="BS353" s="49">
        <v>0</v>
      </c>
      <c r="BT353" s="49">
        <v>0</v>
      </c>
      <c r="BU353" s="50">
        <v>0</v>
      </c>
      <c r="BV353" s="49">
        <v>0</v>
      </c>
      <c r="BW353" s="50">
        <v>0</v>
      </c>
      <c r="BX353" s="49">
        <v>0</v>
      </c>
      <c r="BY353" s="49">
        <v>0</v>
      </c>
      <c r="BZ353" s="49">
        <v>0</v>
      </c>
      <c r="CA353" s="49">
        <v>240</v>
      </c>
      <c r="CB353" s="49">
        <v>260</v>
      </c>
      <c r="CC353" s="49">
        <v>0</v>
      </c>
      <c r="CD353" s="49">
        <v>260</v>
      </c>
      <c r="CE353" s="49">
        <v>0</v>
      </c>
      <c r="CF353" s="49">
        <v>0</v>
      </c>
      <c r="CG353" s="49">
        <v>0</v>
      </c>
      <c r="CH353" s="50">
        <v>0</v>
      </c>
      <c r="CI353" s="49">
        <v>0</v>
      </c>
      <c r="CJ353" s="50">
        <v>0</v>
      </c>
      <c r="CK353" s="49">
        <v>0</v>
      </c>
      <c r="CL353" s="49">
        <v>0</v>
      </c>
      <c r="CM353" s="49">
        <v>0</v>
      </c>
      <c r="CN353" s="49">
        <v>260</v>
      </c>
      <c r="CO353" s="10"/>
      <c r="CP353" s="51" t="s">
        <v>4217</v>
      </c>
    </row>
    <row r="354" spans="1:94" ht="70.349999999999994" customHeight="1" x14ac:dyDescent="0.25">
      <c r="A354" s="48" t="s">
        <v>4218</v>
      </c>
      <c r="B354" s="48" t="s">
        <v>4218</v>
      </c>
      <c r="C354" s="10" t="s">
        <v>113</v>
      </c>
      <c r="D354" s="10" t="s">
        <v>4054</v>
      </c>
      <c r="E354" s="10" t="s">
        <v>4184</v>
      </c>
      <c r="F354" s="10" t="s">
        <v>2213</v>
      </c>
      <c r="G354" s="10" t="s">
        <v>2214</v>
      </c>
      <c r="H354" s="10" t="s">
        <v>552</v>
      </c>
      <c r="I354" s="10" t="s">
        <v>2215</v>
      </c>
      <c r="J354" s="10" t="s">
        <v>4056</v>
      </c>
      <c r="K354" s="10" t="s">
        <v>4057</v>
      </c>
      <c r="L354" s="10" t="s">
        <v>4058</v>
      </c>
      <c r="M354" s="10" t="s">
        <v>1202</v>
      </c>
      <c r="N354" s="10" t="s">
        <v>4219</v>
      </c>
      <c r="O354" s="10" t="s">
        <v>140</v>
      </c>
      <c r="P354" s="10" t="s">
        <v>141</v>
      </c>
      <c r="Q354" s="10" t="s">
        <v>142</v>
      </c>
      <c r="R354" s="10" t="s">
        <v>143</v>
      </c>
      <c r="S354" s="10" t="s">
        <v>223</v>
      </c>
      <c r="T354" s="10" t="s">
        <v>224</v>
      </c>
      <c r="U354" s="10" t="s">
        <v>225</v>
      </c>
      <c r="V354" s="10" t="s">
        <v>226</v>
      </c>
      <c r="W354" s="10" t="s">
        <v>227</v>
      </c>
      <c r="X354" s="10" t="s">
        <v>228</v>
      </c>
      <c r="Y354" s="10" t="s">
        <v>125</v>
      </c>
      <c r="Z354" s="10" t="s">
        <v>126</v>
      </c>
      <c r="AA354" s="49">
        <v>8</v>
      </c>
      <c r="AB354" s="10" t="s">
        <v>127</v>
      </c>
      <c r="AC354" s="10" t="s">
        <v>2994</v>
      </c>
      <c r="AD354" s="49">
        <v>2</v>
      </c>
      <c r="AE354" s="49">
        <v>2</v>
      </c>
      <c r="AF354" s="49">
        <v>2</v>
      </c>
      <c r="AG354" s="49">
        <v>2</v>
      </c>
      <c r="AH354" s="10" t="s">
        <v>6349</v>
      </c>
      <c r="AI354" s="10" t="s">
        <v>6350</v>
      </c>
      <c r="AJ354" s="10" t="s">
        <v>6351</v>
      </c>
      <c r="AK354" s="10" t="s">
        <v>6352</v>
      </c>
      <c r="AL354" s="10" t="s">
        <v>6353</v>
      </c>
      <c r="AM354" s="10" t="s">
        <v>5205</v>
      </c>
      <c r="AN354" s="10"/>
      <c r="AO354" s="49">
        <v>150</v>
      </c>
      <c r="AP354" s="49">
        <v>0</v>
      </c>
      <c r="AQ354" s="49">
        <v>150</v>
      </c>
      <c r="AR354" s="49">
        <v>0</v>
      </c>
      <c r="AS354" s="49">
        <v>0</v>
      </c>
      <c r="AT354" s="49">
        <v>0</v>
      </c>
      <c r="AU354" s="49">
        <v>0</v>
      </c>
      <c r="AV354" s="49">
        <v>0</v>
      </c>
      <c r="AW354" s="50">
        <v>0</v>
      </c>
      <c r="AX354" s="49">
        <v>0</v>
      </c>
      <c r="AY354" s="49">
        <v>0</v>
      </c>
      <c r="AZ354" s="49">
        <v>0</v>
      </c>
      <c r="BA354" s="49">
        <v>150</v>
      </c>
      <c r="BB354" s="49">
        <v>160</v>
      </c>
      <c r="BC354" s="49">
        <v>0</v>
      </c>
      <c r="BD354" s="49">
        <v>160</v>
      </c>
      <c r="BE354" s="49">
        <v>0</v>
      </c>
      <c r="BF354" s="49">
        <v>0</v>
      </c>
      <c r="BG354" s="49">
        <v>0</v>
      </c>
      <c r="BH354" s="49">
        <v>0</v>
      </c>
      <c r="BI354" s="49">
        <v>0</v>
      </c>
      <c r="BJ354" s="50">
        <v>0</v>
      </c>
      <c r="BK354" s="49">
        <v>0</v>
      </c>
      <c r="BL354" s="49">
        <v>0</v>
      </c>
      <c r="BM354" s="49">
        <v>0</v>
      </c>
      <c r="BN354" s="49">
        <v>160</v>
      </c>
      <c r="BO354" s="49">
        <v>180</v>
      </c>
      <c r="BP354" s="49">
        <v>0</v>
      </c>
      <c r="BQ354" s="49">
        <v>180</v>
      </c>
      <c r="BR354" s="49">
        <v>0</v>
      </c>
      <c r="BS354" s="49">
        <v>0</v>
      </c>
      <c r="BT354" s="49">
        <v>0</v>
      </c>
      <c r="BU354" s="50">
        <v>0</v>
      </c>
      <c r="BV354" s="49">
        <v>0</v>
      </c>
      <c r="BW354" s="50">
        <v>0</v>
      </c>
      <c r="BX354" s="49">
        <v>0</v>
      </c>
      <c r="BY354" s="49">
        <v>0</v>
      </c>
      <c r="BZ354" s="49">
        <v>0</v>
      </c>
      <c r="CA354" s="49">
        <v>180</v>
      </c>
      <c r="CB354" s="49">
        <v>200</v>
      </c>
      <c r="CC354" s="49">
        <v>0</v>
      </c>
      <c r="CD354" s="49">
        <v>200</v>
      </c>
      <c r="CE354" s="49">
        <v>0</v>
      </c>
      <c r="CF354" s="49">
        <v>0</v>
      </c>
      <c r="CG354" s="49">
        <v>0</v>
      </c>
      <c r="CH354" s="50">
        <v>0</v>
      </c>
      <c r="CI354" s="49">
        <v>0</v>
      </c>
      <c r="CJ354" s="50">
        <v>0</v>
      </c>
      <c r="CK354" s="49">
        <v>0</v>
      </c>
      <c r="CL354" s="49">
        <v>0</v>
      </c>
      <c r="CM354" s="49">
        <v>0</v>
      </c>
      <c r="CN354" s="49">
        <v>200</v>
      </c>
      <c r="CO354" s="10"/>
      <c r="CP354" s="51" t="s">
        <v>4225</v>
      </c>
    </row>
    <row r="355" spans="1:94" ht="70.349999999999994" customHeight="1" x14ac:dyDescent="0.25">
      <c r="A355" s="48" t="s">
        <v>4226</v>
      </c>
      <c r="B355" s="48" t="s">
        <v>4226</v>
      </c>
      <c r="C355" s="10" t="s">
        <v>113</v>
      </c>
      <c r="D355" s="10" t="s">
        <v>4054</v>
      </c>
      <c r="E355" s="10" t="s">
        <v>4227</v>
      </c>
      <c r="F355" s="10" t="s">
        <v>2916</v>
      </c>
      <c r="G355" s="10" t="s">
        <v>107</v>
      </c>
      <c r="H355" s="10" t="s">
        <v>2917</v>
      </c>
      <c r="I355" s="10" t="s">
        <v>2256</v>
      </c>
      <c r="J355" s="10" t="s">
        <v>2918</v>
      </c>
      <c r="K355" s="10" t="s">
        <v>4228</v>
      </c>
      <c r="L355" s="10" t="s">
        <v>4058</v>
      </c>
      <c r="M355" s="10" t="s">
        <v>4229</v>
      </c>
      <c r="N355" s="10" t="s">
        <v>4230</v>
      </c>
      <c r="O355" s="10" t="s">
        <v>2922</v>
      </c>
      <c r="P355" s="10" t="s">
        <v>1053</v>
      </c>
      <c r="Q355" s="10" t="s">
        <v>4231</v>
      </c>
      <c r="R355" s="10" t="s">
        <v>4232</v>
      </c>
      <c r="S355" s="10" t="s">
        <v>4233</v>
      </c>
      <c r="T355" s="10" t="s">
        <v>4234</v>
      </c>
      <c r="U355" s="10" t="s">
        <v>4235</v>
      </c>
      <c r="V355" s="10" t="s">
        <v>4236</v>
      </c>
      <c r="W355" s="10" t="s">
        <v>2614</v>
      </c>
      <c r="X355" s="10" t="s">
        <v>530</v>
      </c>
      <c r="Y355" s="10" t="s">
        <v>247</v>
      </c>
      <c r="Z355" s="10" t="s">
        <v>126</v>
      </c>
      <c r="AA355" s="49">
        <v>2</v>
      </c>
      <c r="AB355" s="10" t="s">
        <v>127</v>
      </c>
      <c r="AC355" s="10" t="s">
        <v>2994</v>
      </c>
      <c r="AD355" s="49">
        <v>1</v>
      </c>
      <c r="AE355" s="49">
        <v>1</v>
      </c>
      <c r="AF355" s="49">
        <v>0</v>
      </c>
      <c r="AG355" s="49">
        <v>0</v>
      </c>
      <c r="AH355" s="10" t="s">
        <v>6354</v>
      </c>
      <c r="AI355" s="10" t="s">
        <v>6355</v>
      </c>
      <c r="AJ355" s="10"/>
      <c r="AK355" s="10"/>
      <c r="AL355" s="10"/>
      <c r="AM355" s="10" t="s">
        <v>5205</v>
      </c>
      <c r="AN355" s="10" t="s">
        <v>6356</v>
      </c>
      <c r="AO355" s="49">
        <v>400</v>
      </c>
      <c r="AP355" s="49">
        <v>0</v>
      </c>
      <c r="AQ355" s="49">
        <v>400</v>
      </c>
      <c r="AR355" s="49">
        <v>0</v>
      </c>
      <c r="AS355" s="49">
        <v>0</v>
      </c>
      <c r="AT355" s="49">
        <v>0</v>
      </c>
      <c r="AU355" s="49">
        <v>0</v>
      </c>
      <c r="AV355" s="49">
        <v>0</v>
      </c>
      <c r="AW355" s="50">
        <v>0</v>
      </c>
      <c r="AX355" s="49">
        <v>0</v>
      </c>
      <c r="AY355" s="49">
        <v>0</v>
      </c>
      <c r="AZ355" s="49">
        <v>0</v>
      </c>
      <c r="BA355" s="49">
        <v>400</v>
      </c>
      <c r="BB355" s="49">
        <v>0</v>
      </c>
      <c r="BC355" s="49">
        <v>0</v>
      </c>
      <c r="BD355" s="49">
        <v>0</v>
      </c>
      <c r="BE355" s="49">
        <v>0</v>
      </c>
      <c r="BF355" s="49">
        <v>0</v>
      </c>
      <c r="BG355" s="49">
        <v>0</v>
      </c>
      <c r="BH355" s="49">
        <v>0</v>
      </c>
      <c r="BI355" s="49">
        <v>0</v>
      </c>
      <c r="BJ355" s="50">
        <v>0</v>
      </c>
      <c r="BK355" s="49">
        <v>0</v>
      </c>
      <c r="BL355" s="49">
        <v>0</v>
      </c>
      <c r="BM355" s="49">
        <v>0</v>
      </c>
      <c r="BN355" s="49">
        <v>0</v>
      </c>
      <c r="BO355" s="49">
        <v>0</v>
      </c>
      <c r="BP355" s="49">
        <v>0</v>
      </c>
      <c r="BQ355" s="49">
        <v>0</v>
      </c>
      <c r="BR355" s="49">
        <v>0</v>
      </c>
      <c r="BS355" s="49">
        <v>0</v>
      </c>
      <c r="BT355" s="49">
        <v>0</v>
      </c>
      <c r="BU355" s="50">
        <v>0</v>
      </c>
      <c r="BV355" s="49">
        <v>0</v>
      </c>
      <c r="BW355" s="50">
        <v>0</v>
      </c>
      <c r="BX355" s="49">
        <v>0</v>
      </c>
      <c r="BY355" s="49">
        <v>0</v>
      </c>
      <c r="BZ355" s="49">
        <v>0</v>
      </c>
      <c r="CA355" s="49">
        <v>0</v>
      </c>
      <c r="CB355" s="49">
        <v>0</v>
      </c>
      <c r="CC355" s="49">
        <v>0</v>
      </c>
      <c r="CD355" s="49">
        <v>0</v>
      </c>
      <c r="CE355" s="49">
        <v>0</v>
      </c>
      <c r="CF355" s="49">
        <v>0</v>
      </c>
      <c r="CG355" s="49">
        <v>0</v>
      </c>
      <c r="CH355" s="50">
        <v>0</v>
      </c>
      <c r="CI355" s="49">
        <v>0</v>
      </c>
      <c r="CJ355" s="50">
        <v>0</v>
      </c>
      <c r="CK355" s="49">
        <v>0</v>
      </c>
      <c r="CL355" s="49">
        <v>0</v>
      </c>
      <c r="CM355" s="49">
        <v>0</v>
      </c>
      <c r="CN355" s="49">
        <v>0</v>
      </c>
      <c r="CO355" s="10" t="s">
        <v>4240</v>
      </c>
      <c r="CP355" s="51" t="s">
        <v>4241</v>
      </c>
    </row>
    <row r="356" spans="1:94" ht="70.349999999999994" customHeight="1" x14ac:dyDescent="0.25">
      <c r="A356" s="48" t="s">
        <v>4242</v>
      </c>
      <c r="B356" s="48" t="s">
        <v>4242</v>
      </c>
      <c r="C356" s="10" t="s">
        <v>113</v>
      </c>
      <c r="D356" s="10" t="s">
        <v>4054</v>
      </c>
      <c r="E356" s="10" t="s">
        <v>4243</v>
      </c>
      <c r="F356" s="10" t="s">
        <v>4244</v>
      </c>
      <c r="G356" s="10" t="s">
        <v>2214</v>
      </c>
      <c r="H356" s="10" t="s">
        <v>552</v>
      </c>
      <c r="I356" s="10" t="s">
        <v>4245</v>
      </c>
      <c r="J356" s="10" t="s">
        <v>4246</v>
      </c>
      <c r="K356" s="10" t="s">
        <v>4247</v>
      </c>
      <c r="L356" s="10" t="s">
        <v>4058</v>
      </c>
      <c r="M356" s="10" t="s">
        <v>4248</v>
      </c>
      <c r="N356" s="10" t="s">
        <v>4249</v>
      </c>
      <c r="O356" s="10" t="s">
        <v>140</v>
      </c>
      <c r="P356" s="10" t="s">
        <v>141</v>
      </c>
      <c r="Q356" s="10" t="s">
        <v>1042</v>
      </c>
      <c r="R356" s="10" t="s">
        <v>1043</v>
      </c>
      <c r="S356" s="10" t="s">
        <v>241</v>
      </c>
      <c r="T356" s="10" t="s">
        <v>2239</v>
      </c>
      <c r="U356" s="10" t="s">
        <v>1487</v>
      </c>
      <c r="V356" s="10" t="s">
        <v>2240</v>
      </c>
      <c r="W356" s="10" t="s">
        <v>1489</v>
      </c>
      <c r="X356" s="10" t="s">
        <v>1490</v>
      </c>
      <c r="Y356" s="10" t="s">
        <v>247</v>
      </c>
      <c r="Z356" s="10" t="s">
        <v>126</v>
      </c>
      <c r="AA356" s="49">
        <v>12</v>
      </c>
      <c r="AB356" s="10" t="s">
        <v>127</v>
      </c>
      <c r="AC356" s="10" t="s">
        <v>5145</v>
      </c>
      <c r="AD356" s="49">
        <v>3</v>
      </c>
      <c r="AE356" s="49">
        <v>3</v>
      </c>
      <c r="AF356" s="49">
        <v>3</v>
      </c>
      <c r="AG356" s="49">
        <v>3</v>
      </c>
      <c r="AH356" s="10" t="s">
        <v>6357</v>
      </c>
      <c r="AI356" s="10" t="s">
        <v>6358</v>
      </c>
      <c r="AJ356" s="10" t="s">
        <v>6359</v>
      </c>
      <c r="AK356" s="10" t="s">
        <v>6360</v>
      </c>
      <c r="AL356" s="10" t="s">
        <v>6361</v>
      </c>
      <c r="AM356" s="10" t="s">
        <v>5205</v>
      </c>
      <c r="AN356" s="10" t="s">
        <v>6362</v>
      </c>
      <c r="AO356" s="49">
        <v>3000</v>
      </c>
      <c r="AP356" s="49">
        <v>0</v>
      </c>
      <c r="AQ356" s="49">
        <v>3000</v>
      </c>
      <c r="AR356" s="49">
        <v>0</v>
      </c>
      <c r="AS356" s="49">
        <v>0</v>
      </c>
      <c r="AT356" s="49">
        <v>0</v>
      </c>
      <c r="AU356" s="49">
        <v>0</v>
      </c>
      <c r="AV356" s="49">
        <v>0</v>
      </c>
      <c r="AW356" s="50">
        <v>0</v>
      </c>
      <c r="AX356" s="49">
        <v>0</v>
      </c>
      <c r="AY356" s="49">
        <v>0</v>
      </c>
      <c r="AZ356" s="49">
        <v>0</v>
      </c>
      <c r="BA356" s="49">
        <v>3000</v>
      </c>
      <c r="BB356" s="49">
        <v>3210</v>
      </c>
      <c r="BC356" s="49">
        <v>0</v>
      </c>
      <c r="BD356" s="49">
        <v>3210</v>
      </c>
      <c r="BE356" s="49">
        <v>0</v>
      </c>
      <c r="BF356" s="49">
        <v>0</v>
      </c>
      <c r="BG356" s="49">
        <v>0</v>
      </c>
      <c r="BH356" s="49">
        <v>0</v>
      </c>
      <c r="BI356" s="49">
        <v>0</v>
      </c>
      <c r="BJ356" s="50">
        <v>0</v>
      </c>
      <c r="BK356" s="49">
        <v>0</v>
      </c>
      <c r="BL356" s="49">
        <v>0</v>
      </c>
      <c r="BM356" s="49">
        <v>0</v>
      </c>
      <c r="BN356" s="49">
        <v>3210</v>
      </c>
      <c r="BO356" s="49">
        <v>3370.5</v>
      </c>
      <c r="BP356" s="49">
        <v>0</v>
      </c>
      <c r="BQ356" s="49">
        <v>3370.5</v>
      </c>
      <c r="BR356" s="49">
        <v>0</v>
      </c>
      <c r="BS356" s="49">
        <v>0</v>
      </c>
      <c r="BT356" s="49">
        <v>0</v>
      </c>
      <c r="BU356" s="50">
        <v>0</v>
      </c>
      <c r="BV356" s="49">
        <v>0</v>
      </c>
      <c r="BW356" s="50">
        <v>0</v>
      </c>
      <c r="BX356" s="49">
        <v>0</v>
      </c>
      <c r="BY356" s="49">
        <v>0</v>
      </c>
      <c r="BZ356" s="49">
        <v>0</v>
      </c>
      <c r="CA356" s="49">
        <v>3370.5</v>
      </c>
      <c r="CB356" s="49">
        <v>3539.0250000000001</v>
      </c>
      <c r="CC356" s="49">
        <v>0</v>
      </c>
      <c r="CD356" s="49">
        <v>3539.0250000000001</v>
      </c>
      <c r="CE356" s="49">
        <v>0</v>
      </c>
      <c r="CF356" s="49">
        <v>0</v>
      </c>
      <c r="CG356" s="49">
        <v>0</v>
      </c>
      <c r="CH356" s="50">
        <v>0</v>
      </c>
      <c r="CI356" s="49">
        <v>0</v>
      </c>
      <c r="CJ356" s="50">
        <v>0</v>
      </c>
      <c r="CK356" s="49">
        <v>0</v>
      </c>
      <c r="CL356" s="49">
        <v>0</v>
      </c>
      <c r="CM356" s="49">
        <v>0</v>
      </c>
      <c r="CN356" s="49">
        <v>3539.0250000000001</v>
      </c>
      <c r="CO356" s="10" t="s">
        <v>4255</v>
      </c>
      <c r="CP356" s="51"/>
    </row>
    <row r="357" spans="1:94" ht="70.349999999999994" customHeight="1" x14ac:dyDescent="0.25">
      <c r="A357" s="48" t="s">
        <v>4256</v>
      </c>
      <c r="B357" s="48" t="s">
        <v>4256</v>
      </c>
      <c r="C357" s="10" t="s">
        <v>103</v>
      </c>
      <c r="D357" s="10" t="s">
        <v>4054</v>
      </c>
      <c r="E357" s="10" t="s">
        <v>4243</v>
      </c>
      <c r="F357" s="10" t="s">
        <v>4244</v>
      </c>
      <c r="G357" s="10" t="s">
        <v>2214</v>
      </c>
      <c r="H357" s="10" t="s">
        <v>552</v>
      </c>
      <c r="I357" s="10" t="s">
        <v>4245</v>
      </c>
      <c r="J357" s="10" t="s">
        <v>4246</v>
      </c>
      <c r="K357" s="10" t="s">
        <v>4247</v>
      </c>
      <c r="L357" s="10" t="s">
        <v>4058</v>
      </c>
      <c r="M357" s="10" t="s">
        <v>4248</v>
      </c>
      <c r="N357" s="10" t="s">
        <v>4249</v>
      </c>
      <c r="O357" s="10" t="s">
        <v>140</v>
      </c>
      <c r="P357" s="10" t="s">
        <v>141</v>
      </c>
      <c r="Q357" s="10" t="s">
        <v>1042</v>
      </c>
      <c r="R357" s="10" t="s">
        <v>1043</v>
      </c>
      <c r="S357" s="10" t="s">
        <v>4257</v>
      </c>
      <c r="T357" s="10" t="s">
        <v>4258</v>
      </c>
      <c r="U357" s="10" t="s">
        <v>4259</v>
      </c>
      <c r="V357" s="10" t="s">
        <v>4260</v>
      </c>
      <c r="W357" s="10" t="s">
        <v>4261</v>
      </c>
      <c r="X357" s="10" t="s">
        <v>107</v>
      </c>
      <c r="Y357" s="10" t="s">
        <v>125</v>
      </c>
      <c r="Z357" s="10" t="s">
        <v>4262</v>
      </c>
      <c r="AA357" s="49">
        <v>1</v>
      </c>
      <c r="AB357" s="10" t="s">
        <v>186</v>
      </c>
      <c r="AC357" s="10" t="s">
        <v>5145</v>
      </c>
      <c r="AD357" s="49">
        <v>1</v>
      </c>
      <c r="AE357" s="49">
        <v>1</v>
      </c>
      <c r="AF357" s="49">
        <v>1</v>
      </c>
      <c r="AG357" s="49">
        <v>1</v>
      </c>
      <c r="AH357" s="10" t="s">
        <v>6363</v>
      </c>
      <c r="AI357" s="10" t="s">
        <v>6364</v>
      </c>
      <c r="AJ357" s="10" t="s">
        <v>6365</v>
      </c>
      <c r="AK357" s="10" t="s">
        <v>6366</v>
      </c>
      <c r="AL357" s="10" t="s">
        <v>6367</v>
      </c>
      <c r="AM357" s="10" t="s">
        <v>5205</v>
      </c>
      <c r="AN357" s="10" t="s">
        <v>6368</v>
      </c>
      <c r="AO357" s="49">
        <v>300</v>
      </c>
      <c r="AP357" s="49">
        <v>0</v>
      </c>
      <c r="AQ357" s="49">
        <v>300</v>
      </c>
      <c r="AR357" s="49">
        <v>0</v>
      </c>
      <c r="AS357" s="49">
        <v>0</v>
      </c>
      <c r="AT357" s="49">
        <v>0</v>
      </c>
      <c r="AU357" s="49">
        <v>0</v>
      </c>
      <c r="AV357" s="49">
        <v>0</v>
      </c>
      <c r="AW357" s="50">
        <v>0</v>
      </c>
      <c r="AX357" s="49">
        <v>0</v>
      </c>
      <c r="AY357" s="49">
        <v>700</v>
      </c>
      <c r="AZ357" s="49">
        <v>700</v>
      </c>
      <c r="BA357" s="49">
        <v>1000</v>
      </c>
      <c r="BB357" s="49">
        <v>330</v>
      </c>
      <c r="BC357" s="49">
        <v>0</v>
      </c>
      <c r="BD357" s="49">
        <v>330</v>
      </c>
      <c r="BE357" s="49">
        <v>0</v>
      </c>
      <c r="BF357" s="49">
        <v>0</v>
      </c>
      <c r="BG357" s="49">
        <v>0</v>
      </c>
      <c r="BH357" s="49">
        <v>0</v>
      </c>
      <c r="BI357" s="49">
        <v>0</v>
      </c>
      <c r="BJ357" s="50">
        <v>0</v>
      </c>
      <c r="BK357" s="49">
        <v>0</v>
      </c>
      <c r="BL357" s="49">
        <v>770.00000000000011</v>
      </c>
      <c r="BM357" s="49">
        <v>770.00000000000011</v>
      </c>
      <c r="BN357" s="49">
        <v>1100</v>
      </c>
      <c r="BO357" s="49">
        <v>346.5</v>
      </c>
      <c r="BP357" s="49">
        <v>0</v>
      </c>
      <c r="BQ357" s="49">
        <v>346.5</v>
      </c>
      <c r="BR357" s="49">
        <v>0</v>
      </c>
      <c r="BS357" s="49">
        <v>0</v>
      </c>
      <c r="BT357" s="49">
        <v>0</v>
      </c>
      <c r="BU357" s="50">
        <v>0</v>
      </c>
      <c r="BV357" s="49">
        <v>0</v>
      </c>
      <c r="BW357" s="50">
        <v>0</v>
      </c>
      <c r="BX357" s="49">
        <v>0</v>
      </c>
      <c r="BY357" s="49">
        <v>808.50000000000011</v>
      </c>
      <c r="BZ357" s="49">
        <v>808.50000000000011</v>
      </c>
      <c r="CA357" s="49">
        <v>1155</v>
      </c>
      <c r="CB357" s="49">
        <v>363.82499999999999</v>
      </c>
      <c r="CC357" s="49">
        <v>0</v>
      </c>
      <c r="CD357" s="49">
        <v>363.82499999999999</v>
      </c>
      <c r="CE357" s="49">
        <v>0</v>
      </c>
      <c r="CF357" s="49">
        <v>0</v>
      </c>
      <c r="CG357" s="49">
        <v>0</v>
      </c>
      <c r="CH357" s="50">
        <v>0</v>
      </c>
      <c r="CI357" s="49">
        <v>0</v>
      </c>
      <c r="CJ357" s="50">
        <v>0</v>
      </c>
      <c r="CK357" s="49">
        <v>0</v>
      </c>
      <c r="CL357" s="49">
        <v>848.92500000000018</v>
      </c>
      <c r="CM357" s="49">
        <v>848.92500000000018</v>
      </c>
      <c r="CN357" s="49">
        <v>1212.75</v>
      </c>
      <c r="CO357" s="10"/>
      <c r="CP357" s="51"/>
    </row>
    <row r="358" spans="1:94" ht="70.349999999999994" customHeight="1" x14ac:dyDescent="0.25">
      <c r="A358" s="48" t="s">
        <v>4269</v>
      </c>
      <c r="B358" s="48" t="s">
        <v>4269</v>
      </c>
      <c r="C358" s="10" t="s">
        <v>139</v>
      </c>
      <c r="D358" s="10" t="s">
        <v>4054</v>
      </c>
      <c r="E358" s="10" t="s">
        <v>4243</v>
      </c>
      <c r="F358" s="10" t="s">
        <v>4244</v>
      </c>
      <c r="G358" s="10" t="s">
        <v>2214</v>
      </c>
      <c r="H358" s="10" t="s">
        <v>552</v>
      </c>
      <c r="I358" s="10" t="s">
        <v>4245</v>
      </c>
      <c r="J358" s="10" t="s">
        <v>4246</v>
      </c>
      <c r="K358" s="10" t="s">
        <v>4247</v>
      </c>
      <c r="L358" s="10" t="s">
        <v>4058</v>
      </c>
      <c r="M358" s="10" t="s">
        <v>4248</v>
      </c>
      <c r="N358" s="10" t="s">
        <v>4249</v>
      </c>
      <c r="O358" s="10" t="s">
        <v>140</v>
      </c>
      <c r="P358" s="10" t="s">
        <v>141</v>
      </c>
      <c r="Q358" s="10" t="s">
        <v>1042</v>
      </c>
      <c r="R358" s="10" t="s">
        <v>1043</v>
      </c>
      <c r="S358" s="10" t="s">
        <v>4270</v>
      </c>
      <c r="T358" s="10" t="s">
        <v>4271</v>
      </c>
      <c r="U358" s="10" t="s">
        <v>4272</v>
      </c>
      <c r="V358" s="10" t="s">
        <v>4273</v>
      </c>
      <c r="W358" s="10" t="s">
        <v>4274</v>
      </c>
      <c r="X358" s="10" t="s">
        <v>107</v>
      </c>
      <c r="Y358" s="10" t="s">
        <v>125</v>
      </c>
      <c r="Z358" s="10" t="s">
        <v>107</v>
      </c>
      <c r="AA358" s="49">
        <v>0.63</v>
      </c>
      <c r="AB358" s="10" t="s">
        <v>127</v>
      </c>
      <c r="AC358" s="10" t="s">
        <v>5145</v>
      </c>
      <c r="AD358" s="49">
        <v>0.2</v>
      </c>
      <c r="AE358" s="49">
        <v>0.2</v>
      </c>
      <c r="AF358" s="49">
        <v>0.13</v>
      </c>
      <c r="AG358" s="49">
        <v>0.1</v>
      </c>
      <c r="AH358" s="10" t="s">
        <v>6369</v>
      </c>
      <c r="AI358" s="10" t="s">
        <v>6370</v>
      </c>
      <c r="AJ358" s="10"/>
      <c r="AK358" s="10" t="s">
        <v>6371</v>
      </c>
      <c r="AL358" s="10" t="s">
        <v>6372</v>
      </c>
      <c r="AM358" s="10" t="s">
        <v>5205</v>
      </c>
      <c r="AN358" s="10" t="s">
        <v>6373</v>
      </c>
      <c r="AO358" s="49">
        <v>4576.8927164342094</v>
      </c>
      <c r="AP358" s="49">
        <v>18128.291457482701</v>
      </c>
      <c r="AQ358" s="49">
        <v>22705.18417391691</v>
      </c>
      <c r="AR358" s="49">
        <v>0</v>
      </c>
      <c r="AS358" s="49">
        <v>0</v>
      </c>
      <c r="AT358" s="49">
        <v>0</v>
      </c>
      <c r="AU358" s="49">
        <v>0</v>
      </c>
      <c r="AV358" s="49">
        <v>0</v>
      </c>
      <c r="AW358" s="50">
        <v>0</v>
      </c>
      <c r="AX358" s="49">
        <v>0</v>
      </c>
      <c r="AY358" s="49">
        <v>0</v>
      </c>
      <c r="AZ358" s="49">
        <v>0</v>
      </c>
      <c r="BA358" s="49">
        <v>22705.18417391691</v>
      </c>
      <c r="BB358" s="49">
        <v>4925.9601131987101</v>
      </c>
      <c r="BC358" s="49">
        <v>19231.134585278302</v>
      </c>
      <c r="BD358" s="49">
        <v>24157.094698477009</v>
      </c>
      <c r="BE358" s="49">
        <v>0</v>
      </c>
      <c r="BF358" s="49">
        <v>0</v>
      </c>
      <c r="BG358" s="49">
        <v>0</v>
      </c>
      <c r="BH358" s="49">
        <v>0</v>
      </c>
      <c r="BI358" s="49">
        <v>0</v>
      </c>
      <c r="BJ358" s="50">
        <v>0</v>
      </c>
      <c r="BK358" s="49">
        <v>0</v>
      </c>
      <c r="BL358" s="49">
        <v>0</v>
      </c>
      <c r="BM358" s="49">
        <v>0</v>
      </c>
      <c r="BN358" s="49">
        <v>24157.094698477009</v>
      </c>
      <c r="BO358" s="49">
        <v>5223.7214895397301</v>
      </c>
      <c r="BP358" s="49">
        <v>20339.551883967601</v>
      </c>
      <c r="BQ358" s="49">
        <v>25563.273373507331</v>
      </c>
      <c r="BR358" s="49">
        <v>0</v>
      </c>
      <c r="BS358" s="49">
        <v>0</v>
      </c>
      <c r="BT358" s="49">
        <v>0</v>
      </c>
      <c r="BU358" s="50">
        <v>0</v>
      </c>
      <c r="BV358" s="49">
        <v>0</v>
      </c>
      <c r="BW358" s="50">
        <v>0</v>
      </c>
      <c r="BX358" s="49">
        <v>0</v>
      </c>
      <c r="BY358" s="49">
        <v>0</v>
      </c>
      <c r="BZ358" s="49">
        <v>0</v>
      </c>
      <c r="CA358" s="49">
        <v>25563.273373507331</v>
      </c>
      <c r="CB358" s="49">
        <v>5537.3222058141901</v>
      </c>
      <c r="CC358" s="49">
        <v>21466.0283384826</v>
      </c>
      <c r="CD358" s="49">
        <v>27003.350544296791</v>
      </c>
      <c r="CE358" s="49">
        <v>0</v>
      </c>
      <c r="CF358" s="49">
        <v>0</v>
      </c>
      <c r="CG358" s="49">
        <v>0</v>
      </c>
      <c r="CH358" s="50">
        <v>0</v>
      </c>
      <c r="CI358" s="49">
        <v>0</v>
      </c>
      <c r="CJ358" s="50">
        <v>0</v>
      </c>
      <c r="CK358" s="49">
        <v>0</v>
      </c>
      <c r="CL358" s="49">
        <v>0</v>
      </c>
      <c r="CM358" s="49">
        <v>0</v>
      </c>
      <c r="CN358" s="49">
        <v>27003.350544296791</v>
      </c>
      <c r="CO358" s="10" t="s">
        <v>4278</v>
      </c>
      <c r="CP358" s="51"/>
    </row>
    <row r="359" spans="1:94" ht="70.349999999999994" customHeight="1" x14ac:dyDescent="0.25">
      <c r="A359" s="48" t="s">
        <v>4279</v>
      </c>
      <c r="B359" s="48" t="s">
        <v>4279</v>
      </c>
      <c r="C359" s="10" t="s">
        <v>179</v>
      </c>
      <c r="D359" s="10" t="s">
        <v>4054</v>
      </c>
      <c r="E359" s="10" t="s">
        <v>4243</v>
      </c>
      <c r="F359" s="10" t="s">
        <v>4244</v>
      </c>
      <c r="G359" s="10" t="s">
        <v>2214</v>
      </c>
      <c r="H359" s="10" t="s">
        <v>552</v>
      </c>
      <c r="I359" s="10" t="s">
        <v>4245</v>
      </c>
      <c r="J359" s="10" t="s">
        <v>4246</v>
      </c>
      <c r="K359" s="10" t="s">
        <v>4247</v>
      </c>
      <c r="L359" s="10" t="s">
        <v>4058</v>
      </c>
      <c r="M359" s="10" t="s">
        <v>4248</v>
      </c>
      <c r="N359" s="10" t="s">
        <v>4249</v>
      </c>
      <c r="O359" s="10" t="s">
        <v>140</v>
      </c>
      <c r="P359" s="10" t="s">
        <v>141</v>
      </c>
      <c r="Q359" s="10" t="s">
        <v>1042</v>
      </c>
      <c r="R359" s="10" t="s">
        <v>1043</v>
      </c>
      <c r="S359" s="10" t="s">
        <v>585</v>
      </c>
      <c r="T359" s="10" t="s">
        <v>4280</v>
      </c>
      <c r="U359" s="10" t="s">
        <v>1653</v>
      </c>
      <c r="V359" s="10" t="s">
        <v>4281</v>
      </c>
      <c r="W359" s="10" t="s">
        <v>4282</v>
      </c>
      <c r="X359" s="10" t="s">
        <v>530</v>
      </c>
      <c r="Y359" s="10" t="s">
        <v>125</v>
      </c>
      <c r="Z359" s="10" t="s">
        <v>126</v>
      </c>
      <c r="AA359" s="49">
        <v>1</v>
      </c>
      <c r="AB359" s="10" t="s">
        <v>127</v>
      </c>
      <c r="AC359" s="10" t="s">
        <v>5145</v>
      </c>
      <c r="AD359" s="49">
        <v>0</v>
      </c>
      <c r="AE359" s="49">
        <v>1</v>
      </c>
      <c r="AF359" s="49">
        <v>0</v>
      </c>
      <c r="AG359" s="49">
        <v>0</v>
      </c>
      <c r="AH359" s="10"/>
      <c r="AI359" s="10" t="s">
        <v>6374</v>
      </c>
      <c r="AJ359" s="10"/>
      <c r="AK359" s="10"/>
      <c r="AL359" s="10"/>
      <c r="AM359" s="10" t="s">
        <v>5205</v>
      </c>
      <c r="AN359" s="10"/>
      <c r="AO359" s="49">
        <v>0</v>
      </c>
      <c r="AP359" s="49">
        <v>0</v>
      </c>
      <c r="AQ359" s="49">
        <v>0</v>
      </c>
      <c r="AR359" s="49">
        <v>0</v>
      </c>
      <c r="AS359" s="49">
        <v>0</v>
      </c>
      <c r="AT359" s="49">
        <v>0</v>
      </c>
      <c r="AU359" s="49">
        <v>0</v>
      </c>
      <c r="AV359" s="49">
        <v>0</v>
      </c>
      <c r="AW359" s="50">
        <v>0</v>
      </c>
      <c r="AX359" s="49">
        <v>0</v>
      </c>
      <c r="AY359" s="49">
        <v>0</v>
      </c>
      <c r="AZ359" s="49">
        <v>0</v>
      </c>
      <c r="BA359" s="49">
        <v>0</v>
      </c>
      <c r="BB359" s="49">
        <v>150</v>
      </c>
      <c r="BC359" s="49">
        <v>0</v>
      </c>
      <c r="BD359" s="49">
        <v>150</v>
      </c>
      <c r="BE359" s="49">
        <v>0</v>
      </c>
      <c r="BF359" s="49">
        <v>0</v>
      </c>
      <c r="BG359" s="49">
        <v>0</v>
      </c>
      <c r="BH359" s="49">
        <v>0</v>
      </c>
      <c r="BI359" s="49">
        <v>0</v>
      </c>
      <c r="BJ359" s="50">
        <v>0</v>
      </c>
      <c r="BK359" s="49">
        <v>0</v>
      </c>
      <c r="BL359" s="49">
        <v>0</v>
      </c>
      <c r="BM359" s="49">
        <v>0</v>
      </c>
      <c r="BN359" s="49">
        <v>150</v>
      </c>
      <c r="BO359" s="49">
        <v>150</v>
      </c>
      <c r="BP359" s="49">
        <v>0</v>
      </c>
      <c r="BQ359" s="49">
        <v>150</v>
      </c>
      <c r="BR359" s="49">
        <v>0</v>
      </c>
      <c r="BS359" s="49">
        <v>0</v>
      </c>
      <c r="BT359" s="49">
        <v>0</v>
      </c>
      <c r="BU359" s="50">
        <v>0</v>
      </c>
      <c r="BV359" s="49">
        <v>0</v>
      </c>
      <c r="BW359" s="50">
        <v>0</v>
      </c>
      <c r="BX359" s="49">
        <v>0</v>
      </c>
      <c r="BY359" s="49">
        <v>0</v>
      </c>
      <c r="BZ359" s="49">
        <v>0</v>
      </c>
      <c r="CA359" s="49">
        <v>150</v>
      </c>
      <c r="CB359" s="49">
        <v>0</v>
      </c>
      <c r="CC359" s="49">
        <v>0</v>
      </c>
      <c r="CD359" s="49">
        <v>0</v>
      </c>
      <c r="CE359" s="49">
        <v>0</v>
      </c>
      <c r="CF359" s="49">
        <v>0</v>
      </c>
      <c r="CG359" s="49">
        <v>0</v>
      </c>
      <c r="CH359" s="50">
        <v>0</v>
      </c>
      <c r="CI359" s="49">
        <v>0</v>
      </c>
      <c r="CJ359" s="50">
        <v>0</v>
      </c>
      <c r="CK359" s="49">
        <v>0</v>
      </c>
      <c r="CL359" s="49">
        <v>0</v>
      </c>
      <c r="CM359" s="49">
        <v>0</v>
      </c>
      <c r="CN359" s="49">
        <v>0</v>
      </c>
      <c r="CO359" s="10" t="s">
        <v>4285</v>
      </c>
      <c r="CP359" s="51"/>
    </row>
    <row r="360" spans="1:94" ht="70.349999999999994" customHeight="1" x14ac:dyDescent="0.25">
      <c r="A360" s="48" t="s">
        <v>4286</v>
      </c>
      <c r="B360" s="48" t="s">
        <v>4286</v>
      </c>
      <c r="C360" s="10" t="s">
        <v>113</v>
      </c>
      <c r="D360" s="10" t="s">
        <v>4054</v>
      </c>
      <c r="E360" s="10" t="s">
        <v>4055</v>
      </c>
      <c r="F360" s="10" t="s">
        <v>2213</v>
      </c>
      <c r="G360" s="10" t="s">
        <v>2214</v>
      </c>
      <c r="H360" s="10" t="s">
        <v>552</v>
      </c>
      <c r="I360" s="10" t="s">
        <v>2215</v>
      </c>
      <c r="J360" s="10" t="s">
        <v>4056</v>
      </c>
      <c r="K360" s="10" t="s">
        <v>4057</v>
      </c>
      <c r="L360" s="10" t="s">
        <v>4058</v>
      </c>
      <c r="M360" s="10" t="s">
        <v>4287</v>
      </c>
      <c r="N360" s="10" t="s">
        <v>4288</v>
      </c>
      <c r="O360" s="10" t="s">
        <v>140</v>
      </c>
      <c r="P360" s="10" t="s">
        <v>141</v>
      </c>
      <c r="Q360" s="10" t="s">
        <v>1042</v>
      </c>
      <c r="R360" s="10" t="s">
        <v>1043</v>
      </c>
      <c r="S360" s="10" t="s">
        <v>241</v>
      </c>
      <c r="T360" s="10" t="s">
        <v>2239</v>
      </c>
      <c r="U360" s="10" t="s">
        <v>1487</v>
      </c>
      <c r="V360" s="10" t="s">
        <v>2240</v>
      </c>
      <c r="W360" s="10" t="s">
        <v>1489</v>
      </c>
      <c r="X360" s="10" t="s">
        <v>1490</v>
      </c>
      <c r="Y360" s="10" t="s">
        <v>247</v>
      </c>
      <c r="Z360" s="10" t="s">
        <v>126</v>
      </c>
      <c r="AA360" s="49">
        <v>4</v>
      </c>
      <c r="AB360" s="10" t="s">
        <v>127</v>
      </c>
      <c r="AC360" s="10" t="s">
        <v>4289</v>
      </c>
      <c r="AD360" s="49">
        <v>1</v>
      </c>
      <c r="AE360" s="49">
        <v>1</v>
      </c>
      <c r="AF360" s="49">
        <v>1</v>
      </c>
      <c r="AG360" s="49">
        <v>1</v>
      </c>
      <c r="AH360" s="10" t="s">
        <v>6375</v>
      </c>
      <c r="AI360" s="10" t="s">
        <v>6376</v>
      </c>
      <c r="AJ360" s="10" t="s">
        <v>6377</v>
      </c>
      <c r="AK360" s="10" t="s">
        <v>6378</v>
      </c>
      <c r="AL360" s="10" t="s">
        <v>6379</v>
      </c>
      <c r="AM360" s="10" t="s">
        <v>5205</v>
      </c>
      <c r="AN360" s="10" t="s">
        <v>6380</v>
      </c>
      <c r="AO360" s="49">
        <v>200</v>
      </c>
      <c r="AP360" s="49">
        <v>0</v>
      </c>
      <c r="AQ360" s="49">
        <v>200</v>
      </c>
      <c r="AR360" s="49">
        <v>0</v>
      </c>
      <c r="AS360" s="49">
        <v>0</v>
      </c>
      <c r="AT360" s="49">
        <v>0</v>
      </c>
      <c r="AU360" s="49">
        <v>0</v>
      </c>
      <c r="AV360" s="49">
        <v>0</v>
      </c>
      <c r="AW360" s="50">
        <v>0</v>
      </c>
      <c r="AX360" s="49">
        <v>0</v>
      </c>
      <c r="AY360" s="49">
        <v>0</v>
      </c>
      <c r="AZ360" s="49">
        <v>0</v>
      </c>
      <c r="BA360" s="49">
        <v>200</v>
      </c>
      <c r="BB360" s="49">
        <v>220</v>
      </c>
      <c r="BC360" s="49">
        <v>0</v>
      </c>
      <c r="BD360" s="49">
        <v>220</v>
      </c>
      <c r="BE360" s="49">
        <v>0</v>
      </c>
      <c r="BF360" s="49">
        <v>0</v>
      </c>
      <c r="BG360" s="49">
        <v>0</v>
      </c>
      <c r="BH360" s="49">
        <v>0</v>
      </c>
      <c r="BI360" s="49">
        <v>0</v>
      </c>
      <c r="BJ360" s="50">
        <v>0</v>
      </c>
      <c r="BK360" s="49">
        <v>0</v>
      </c>
      <c r="BL360" s="49">
        <v>0</v>
      </c>
      <c r="BM360" s="49">
        <v>0</v>
      </c>
      <c r="BN360" s="49">
        <v>220</v>
      </c>
      <c r="BO360" s="49">
        <v>231</v>
      </c>
      <c r="BP360" s="49">
        <v>0</v>
      </c>
      <c r="BQ360" s="49">
        <v>231</v>
      </c>
      <c r="BR360" s="49">
        <v>0</v>
      </c>
      <c r="BS360" s="49">
        <v>0</v>
      </c>
      <c r="BT360" s="49">
        <v>0</v>
      </c>
      <c r="BU360" s="50">
        <v>0</v>
      </c>
      <c r="BV360" s="49">
        <v>0</v>
      </c>
      <c r="BW360" s="50">
        <v>0</v>
      </c>
      <c r="BX360" s="49">
        <v>0</v>
      </c>
      <c r="BY360" s="49">
        <v>0</v>
      </c>
      <c r="BZ360" s="49">
        <v>0</v>
      </c>
      <c r="CA360" s="49">
        <v>231</v>
      </c>
      <c r="CB360" s="49">
        <v>242.55</v>
      </c>
      <c r="CC360" s="49">
        <v>0</v>
      </c>
      <c r="CD360" s="49">
        <v>242.55</v>
      </c>
      <c r="CE360" s="49">
        <v>0</v>
      </c>
      <c r="CF360" s="49">
        <v>0</v>
      </c>
      <c r="CG360" s="49">
        <v>0</v>
      </c>
      <c r="CH360" s="50">
        <v>0</v>
      </c>
      <c r="CI360" s="49">
        <v>0</v>
      </c>
      <c r="CJ360" s="50">
        <v>0</v>
      </c>
      <c r="CK360" s="49">
        <v>0</v>
      </c>
      <c r="CL360" s="49">
        <v>0</v>
      </c>
      <c r="CM360" s="49">
        <v>0</v>
      </c>
      <c r="CN360" s="49">
        <v>242.55</v>
      </c>
      <c r="CO360" s="10"/>
      <c r="CP360" s="51" t="s">
        <v>6381</v>
      </c>
    </row>
    <row r="361" spans="1:94" ht="70.349999999999994" customHeight="1" x14ac:dyDescent="0.25">
      <c r="A361" s="48" t="s">
        <v>4296</v>
      </c>
      <c r="B361" s="48" t="s">
        <v>4296</v>
      </c>
      <c r="C361" s="10" t="s">
        <v>103</v>
      </c>
      <c r="D361" s="10" t="s">
        <v>4054</v>
      </c>
      <c r="E361" s="10" t="s">
        <v>4055</v>
      </c>
      <c r="F361" s="10" t="s">
        <v>2213</v>
      </c>
      <c r="G361" s="10" t="s">
        <v>2214</v>
      </c>
      <c r="H361" s="10" t="s">
        <v>552</v>
      </c>
      <c r="I361" s="10" t="s">
        <v>2215</v>
      </c>
      <c r="J361" s="10" t="s">
        <v>4056</v>
      </c>
      <c r="K361" s="10" t="s">
        <v>4057</v>
      </c>
      <c r="L361" s="10" t="s">
        <v>4058</v>
      </c>
      <c r="M361" s="10" t="s">
        <v>4287</v>
      </c>
      <c r="N361" s="10" t="s">
        <v>4288</v>
      </c>
      <c r="O361" s="10" t="s">
        <v>140</v>
      </c>
      <c r="P361" s="10" t="s">
        <v>141</v>
      </c>
      <c r="Q361" s="10" t="s">
        <v>1042</v>
      </c>
      <c r="R361" s="10" t="s">
        <v>1043</v>
      </c>
      <c r="S361" s="10" t="s">
        <v>144</v>
      </c>
      <c r="T361" s="10" t="s">
        <v>3048</v>
      </c>
      <c r="U361" s="10" t="s">
        <v>257</v>
      </c>
      <c r="V361" s="10" t="s">
        <v>3049</v>
      </c>
      <c r="W361" s="10" t="s">
        <v>148</v>
      </c>
      <c r="X361" s="10" t="s">
        <v>149</v>
      </c>
      <c r="Y361" s="10" t="s">
        <v>125</v>
      </c>
      <c r="Z361" s="10" t="s">
        <v>126</v>
      </c>
      <c r="AA361" s="49">
        <v>100</v>
      </c>
      <c r="AB361" s="10" t="s">
        <v>127</v>
      </c>
      <c r="AC361" s="10" t="s">
        <v>4289</v>
      </c>
      <c r="AD361" s="49">
        <v>0</v>
      </c>
      <c r="AE361" s="49">
        <v>25</v>
      </c>
      <c r="AF361" s="49">
        <v>25</v>
      </c>
      <c r="AG361" s="49">
        <v>50</v>
      </c>
      <c r="AH361" s="10"/>
      <c r="AI361" s="10" t="s">
        <v>6382</v>
      </c>
      <c r="AJ361" s="10"/>
      <c r="AK361" s="10" t="s">
        <v>6383</v>
      </c>
      <c r="AL361" s="10" t="s">
        <v>6383</v>
      </c>
      <c r="AM361" s="10" t="s">
        <v>5205</v>
      </c>
      <c r="AN361" s="10"/>
      <c r="AO361" s="49">
        <v>400</v>
      </c>
      <c r="AP361" s="49">
        <v>0</v>
      </c>
      <c r="AQ361" s="49">
        <v>400</v>
      </c>
      <c r="AR361" s="49">
        <v>0</v>
      </c>
      <c r="AS361" s="49">
        <v>0</v>
      </c>
      <c r="AT361" s="49">
        <v>0</v>
      </c>
      <c r="AU361" s="49">
        <v>0</v>
      </c>
      <c r="AV361" s="49">
        <v>0</v>
      </c>
      <c r="AW361" s="50">
        <v>0</v>
      </c>
      <c r="AX361" s="49">
        <v>0</v>
      </c>
      <c r="AY361" s="49">
        <v>0</v>
      </c>
      <c r="AZ361" s="49">
        <v>0</v>
      </c>
      <c r="BA361" s="49">
        <v>400</v>
      </c>
      <c r="BB361" s="49">
        <v>450</v>
      </c>
      <c r="BC361" s="49">
        <v>0</v>
      </c>
      <c r="BD361" s="49">
        <v>450</v>
      </c>
      <c r="BE361" s="49">
        <v>0</v>
      </c>
      <c r="BF361" s="49">
        <v>0</v>
      </c>
      <c r="BG361" s="49">
        <v>0</v>
      </c>
      <c r="BH361" s="49">
        <v>0</v>
      </c>
      <c r="BI361" s="49">
        <v>0</v>
      </c>
      <c r="BJ361" s="50">
        <v>0</v>
      </c>
      <c r="BK361" s="49">
        <v>0</v>
      </c>
      <c r="BL361" s="49">
        <v>0</v>
      </c>
      <c r="BM361" s="49">
        <v>0</v>
      </c>
      <c r="BN361" s="49">
        <v>450</v>
      </c>
      <c r="BO361" s="49">
        <v>470</v>
      </c>
      <c r="BP361" s="49">
        <v>0</v>
      </c>
      <c r="BQ361" s="49">
        <v>470</v>
      </c>
      <c r="BR361" s="49">
        <v>0</v>
      </c>
      <c r="BS361" s="49">
        <v>0</v>
      </c>
      <c r="BT361" s="49">
        <v>0</v>
      </c>
      <c r="BU361" s="50">
        <v>0</v>
      </c>
      <c r="BV361" s="49">
        <v>0</v>
      </c>
      <c r="BW361" s="50">
        <v>0</v>
      </c>
      <c r="BX361" s="49">
        <v>0</v>
      </c>
      <c r="BY361" s="49">
        <v>0</v>
      </c>
      <c r="BZ361" s="49">
        <v>0</v>
      </c>
      <c r="CA361" s="49">
        <v>470</v>
      </c>
      <c r="CB361" s="49">
        <v>493.5</v>
      </c>
      <c r="CC361" s="49">
        <v>0</v>
      </c>
      <c r="CD361" s="49">
        <v>493.5</v>
      </c>
      <c r="CE361" s="49">
        <v>0</v>
      </c>
      <c r="CF361" s="49">
        <v>0</v>
      </c>
      <c r="CG361" s="49">
        <v>0</v>
      </c>
      <c r="CH361" s="50">
        <v>0</v>
      </c>
      <c r="CI361" s="49">
        <v>0</v>
      </c>
      <c r="CJ361" s="50">
        <v>0</v>
      </c>
      <c r="CK361" s="49">
        <v>0</v>
      </c>
      <c r="CL361" s="49">
        <v>0</v>
      </c>
      <c r="CM361" s="49">
        <v>0</v>
      </c>
      <c r="CN361" s="49">
        <v>493.5</v>
      </c>
      <c r="CO361" s="10"/>
      <c r="CP361" s="51"/>
    </row>
    <row r="362" spans="1:94" ht="70.349999999999994" customHeight="1" x14ac:dyDescent="0.25">
      <c r="A362" s="48" t="s">
        <v>4301</v>
      </c>
      <c r="B362" s="48" t="s">
        <v>4301</v>
      </c>
      <c r="C362" s="10" t="s">
        <v>113</v>
      </c>
      <c r="D362" s="10" t="s">
        <v>4054</v>
      </c>
      <c r="E362" s="10" t="s">
        <v>4302</v>
      </c>
      <c r="F362" s="10" t="s">
        <v>4303</v>
      </c>
      <c r="G362" s="10" t="s">
        <v>1056</v>
      </c>
      <c r="H362" s="10" t="s">
        <v>108</v>
      </c>
      <c r="I362" s="10" t="s">
        <v>4304</v>
      </c>
      <c r="J362" s="10" t="s">
        <v>912</v>
      </c>
      <c r="K362" s="10" t="s">
        <v>4305</v>
      </c>
      <c r="L362" s="10" t="s">
        <v>4306</v>
      </c>
      <c r="M362" s="10" t="s">
        <v>1496</v>
      </c>
      <c r="N362" s="10" t="s">
        <v>4307</v>
      </c>
      <c r="O362" s="10" t="s">
        <v>140</v>
      </c>
      <c r="P362" s="10" t="s">
        <v>141</v>
      </c>
      <c r="Q362" s="10" t="s">
        <v>2286</v>
      </c>
      <c r="R362" s="10" t="s">
        <v>2287</v>
      </c>
      <c r="S362" s="10" t="s">
        <v>4308</v>
      </c>
      <c r="T362" s="10" t="s">
        <v>4309</v>
      </c>
      <c r="U362" s="10" t="s">
        <v>4310</v>
      </c>
      <c r="V362" s="10" t="s">
        <v>4311</v>
      </c>
      <c r="W362" s="10" t="s">
        <v>4312</v>
      </c>
      <c r="X362" s="10" t="s">
        <v>530</v>
      </c>
      <c r="Y362" s="10" t="s">
        <v>125</v>
      </c>
      <c r="Z362" s="10" t="s">
        <v>126</v>
      </c>
      <c r="AA362" s="49">
        <v>1</v>
      </c>
      <c r="AB362" s="10" t="s">
        <v>127</v>
      </c>
      <c r="AC362" s="10" t="s">
        <v>4313</v>
      </c>
      <c r="AD362" s="49">
        <v>1</v>
      </c>
      <c r="AE362" s="49">
        <v>0</v>
      </c>
      <c r="AF362" s="49">
        <v>0</v>
      </c>
      <c r="AG362" s="49">
        <v>0</v>
      </c>
      <c r="AH362" s="10" t="s">
        <v>6384</v>
      </c>
      <c r="AI362" s="10"/>
      <c r="AJ362" s="10"/>
      <c r="AK362" s="10"/>
      <c r="AL362" s="10"/>
      <c r="AM362" s="10" t="s">
        <v>5205</v>
      </c>
      <c r="AN362" s="10" t="s">
        <v>6385</v>
      </c>
      <c r="AO362" s="49">
        <v>0</v>
      </c>
      <c r="AP362" s="49">
        <v>83.6</v>
      </c>
      <c r="AQ362" s="49">
        <v>83.6</v>
      </c>
      <c r="AR362" s="49">
        <v>0</v>
      </c>
      <c r="AS362" s="49">
        <v>0</v>
      </c>
      <c r="AT362" s="49">
        <v>0</v>
      </c>
      <c r="AU362" s="49">
        <v>0</v>
      </c>
      <c r="AV362" s="49">
        <v>0</v>
      </c>
      <c r="AW362" s="50">
        <v>0</v>
      </c>
      <c r="AX362" s="49">
        <v>0</v>
      </c>
      <c r="AY362" s="49">
        <v>0</v>
      </c>
      <c r="AZ362" s="49">
        <v>0</v>
      </c>
      <c r="BA362" s="49">
        <v>83.6</v>
      </c>
      <c r="BB362" s="49">
        <v>0</v>
      </c>
      <c r="BC362" s="49">
        <v>0</v>
      </c>
      <c r="BD362" s="49">
        <v>0</v>
      </c>
      <c r="BE362" s="49">
        <v>0</v>
      </c>
      <c r="BF362" s="49">
        <v>0</v>
      </c>
      <c r="BG362" s="49">
        <v>0</v>
      </c>
      <c r="BH362" s="49">
        <v>0</v>
      </c>
      <c r="BI362" s="49">
        <v>0</v>
      </c>
      <c r="BJ362" s="50">
        <v>0</v>
      </c>
      <c r="BK362" s="49">
        <v>0</v>
      </c>
      <c r="BL362" s="49">
        <v>0</v>
      </c>
      <c r="BM362" s="49">
        <v>0</v>
      </c>
      <c r="BN362" s="49">
        <v>0</v>
      </c>
      <c r="BO362" s="49">
        <v>0</v>
      </c>
      <c r="BP362" s="49">
        <v>0</v>
      </c>
      <c r="BQ362" s="49">
        <v>0</v>
      </c>
      <c r="BR362" s="49">
        <v>0</v>
      </c>
      <c r="BS362" s="49">
        <v>0</v>
      </c>
      <c r="BT362" s="49">
        <v>0</v>
      </c>
      <c r="BU362" s="50">
        <v>0</v>
      </c>
      <c r="BV362" s="49">
        <v>0</v>
      </c>
      <c r="BW362" s="50">
        <v>0</v>
      </c>
      <c r="BX362" s="49">
        <v>0</v>
      </c>
      <c r="BY362" s="49">
        <v>0</v>
      </c>
      <c r="BZ362" s="49">
        <v>0</v>
      </c>
      <c r="CA362" s="49">
        <v>0</v>
      </c>
      <c r="CB362" s="49">
        <v>0</v>
      </c>
      <c r="CC362" s="49">
        <v>0</v>
      </c>
      <c r="CD362" s="49">
        <v>0</v>
      </c>
      <c r="CE362" s="49">
        <v>0</v>
      </c>
      <c r="CF362" s="49">
        <v>0</v>
      </c>
      <c r="CG362" s="49">
        <v>0</v>
      </c>
      <c r="CH362" s="50">
        <v>0</v>
      </c>
      <c r="CI362" s="49">
        <v>0</v>
      </c>
      <c r="CJ362" s="50">
        <v>0</v>
      </c>
      <c r="CK362" s="49">
        <v>0</v>
      </c>
      <c r="CL362" s="49">
        <v>0</v>
      </c>
      <c r="CM362" s="49">
        <v>0</v>
      </c>
      <c r="CN362" s="49">
        <v>0</v>
      </c>
      <c r="CO362" s="10" t="s">
        <v>4315</v>
      </c>
      <c r="CP362" s="51" t="s">
        <v>4316</v>
      </c>
    </row>
    <row r="363" spans="1:94" ht="70.349999999999994" customHeight="1" x14ac:dyDescent="0.25">
      <c r="A363" s="48" t="s">
        <v>4317</v>
      </c>
      <c r="B363" s="48" t="s">
        <v>4317</v>
      </c>
      <c r="C363" s="10" t="s">
        <v>103</v>
      </c>
      <c r="D363" s="10" t="s">
        <v>4054</v>
      </c>
      <c r="E363" s="10" t="s">
        <v>4302</v>
      </c>
      <c r="F363" s="10" t="s">
        <v>1013</v>
      </c>
      <c r="G363" s="10" t="s">
        <v>1056</v>
      </c>
      <c r="H363" s="10" t="s">
        <v>108</v>
      </c>
      <c r="I363" s="10" t="s">
        <v>4304</v>
      </c>
      <c r="J363" s="10" t="s">
        <v>954</v>
      </c>
      <c r="K363" s="10" t="s">
        <v>4305</v>
      </c>
      <c r="L363" s="10" t="s">
        <v>4306</v>
      </c>
      <c r="M363" s="10" t="s">
        <v>1496</v>
      </c>
      <c r="N363" s="10" t="s">
        <v>4307</v>
      </c>
      <c r="O363" s="10" t="s">
        <v>140</v>
      </c>
      <c r="P363" s="10" t="s">
        <v>141</v>
      </c>
      <c r="Q363" s="10" t="s">
        <v>2286</v>
      </c>
      <c r="R363" s="10" t="s">
        <v>2287</v>
      </c>
      <c r="S363" s="10" t="s">
        <v>4318</v>
      </c>
      <c r="T363" s="10" t="s">
        <v>4319</v>
      </c>
      <c r="U363" s="10" t="s">
        <v>4320</v>
      </c>
      <c r="V363" s="10" t="s">
        <v>4321</v>
      </c>
      <c r="W363" s="10" t="s">
        <v>4322</v>
      </c>
      <c r="X363" s="10" t="s">
        <v>4323</v>
      </c>
      <c r="Y363" s="10" t="s">
        <v>125</v>
      </c>
      <c r="Z363" s="10" t="s">
        <v>126</v>
      </c>
      <c r="AA363" s="49">
        <v>4</v>
      </c>
      <c r="AB363" s="10" t="s">
        <v>127</v>
      </c>
      <c r="AC363" s="10" t="s">
        <v>4313</v>
      </c>
      <c r="AD363" s="49">
        <v>1</v>
      </c>
      <c r="AE363" s="49">
        <v>2</v>
      </c>
      <c r="AF363" s="49">
        <v>0</v>
      </c>
      <c r="AG363" s="49">
        <v>1</v>
      </c>
      <c r="AH363" s="10" t="s">
        <v>6386</v>
      </c>
      <c r="AI363" s="10" t="s">
        <v>6387</v>
      </c>
      <c r="AJ363" s="10" t="s">
        <v>6388</v>
      </c>
      <c r="AK363" s="10" t="s">
        <v>6389</v>
      </c>
      <c r="AL363" s="10" t="s">
        <v>6390</v>
      </c>
      <c r="AM363" s="10" t="s">
        <v>5205</v>
      </c>
      <c r="AN363" s="10" t="s">
        <v>6391</v>
      </c>
      <c r="AO363" s="49">
        <v>0</v>
      </c>
      <c r="AP363" s="49">
        <v>7500</v>
      </c>
      <c r="AQ363" s="49">
        <v>7500</v>
      </c>
      <c r="AR363" s="49">
        <v>0</v>
      </c>
      <c r="AS363" s="49">
        <v>0</v>
      </c>
      <c r="AT363" s="49">
        <v>0</v>
      </c>
      <c r="AU363" s="49">
        <v>100</v>
      </c>
      <c r="AV363" s="49">
        <v>13000</v>
      </c>
      <c r="AW363" s="50">
        <v>0</v>
      </c>
      <c r="AX363" s="49">
        <v>0</v>
      </c>
      <c r="AY363" s="49">
        <v>0</v>
      </c>
      <c r="AZ363" s="49">
        <v>100</v>
      </c>
      <c r="BA363" s="49">
        <v>20600</v>
      </c>
      <c r="BB363" s="49">
        <v>0</v>
      </c>
      <c r="BC363" s="49">
        <v>2600</v>
      </c>
      <c r="BD363" s="49">
        <v>2600</v>
      </c>
      <c r="BE363" s="49">
        <v>0</v>
      </c>
      <c r="BF363" s="49">
        <v>0</v>
      </c>
      <c r="BG363" s="49">
        <v>0</v>
      </c>
      <c r="BH363" s="49">
        <v>0</v>
      </c>
      <c r="BI363" s="49">
        <v>20000</v>
      </c>
      <c r="BJ363" s="50">
        <v>0</v>
      </c>
      <c r="BK363" s="49">
        <v>0</v>
      </c>
      <c r="BL363" s="49">
        <v>0</v>
      </c>
      <c r="BM363" s="49">
        <v>0</v>
      </c>
      <c r="BN363" s="49">
        <v>22600</v>
      </c>
      <c r="BO363" s="49">
        <v>0</v>
      </c>
      <c r="BP363" s="49">
        <v>2600</v>
      </c>
      <c r="BQ363" s="49">
        <v>2600</v>
      </c>
      <c r="BR363" s="49">
        <v>0</v>
      </c>
      <c r="BS363" s="49">
        <v>0</v>
      </c>
      <c r="BT363" s="49">
        <v>0</v>
      </c>
      <c r="BU363" s="50">
        <v>0</v>
      </c>
      <c r="BV363" s="49">
        <v>0</v>
      </c>
      <c r="BW363" s="50">
        <v>0</v>
      </c>
      <c r="BX363" s="49">
        <v>0</v>
      </c>
      <c r="BY363" s="49">
        <v>0</v>
      </c>
      <c r="BZ363" s="49">
        <v>0</v>
      </c>
      <c r="CA363" s="49">
        <v>2600</v>
      </c>
      <c r="CB363" s="49">
        <v>0</v>
      </c>
      <c r="CC363" s="49">
        <v>3000</v>
      </c>
      <c r="CD363" s="49">
        <v>3000</v>
      </c>
      <c r="CE363" s="49">
        <v>0</v>
      </c>
      <c r="CF363" s="49">
        <v>0</v>
      </c>
      <c r="CG363" s="49">
        <v>0</v>
      </c>
      <c r="CH363" s="50">
        <v>0</v>
      </c>
      <c r="CI363" s="49">
        <v>0</v>
      </c>
      <c r="CJ363" s="50">
        <v>0</v>
      </c>
      <c r="CK363" s="49">
        <v>0</v>
      </c>
      <c r="CL363" s="49">
        <v>0</v>
      </c>
      <c r="CM363" s="49">
        <v>0</v>
      </c>
      <c r="CN363" s="49">
        <v>3000</v>
      </c>
      <c r="CO363" s="10" t="s">
        <v>4329</v>
      </c>
      <c r="CP363" s="51" t="s">
        <v>4330</v>
      </c>
    </row>
    <row r="364" spans="1:94" ht="70.349999999999994" customHeight="1" x14ac:dyDescent="0.25">
      <c r="A364" s="48" t="s">
        <v>4331</v>
      </c>
      <c r="B364" s="48" t="s">
        <v>4331</v>
      </c>
      <c r="C364" s="10" t="s">
        <v>139</v>
      </c>
      <c r="D364" s="10" t="s">
        <v>4054</v>
      </c>
      <c r="E364" s="10" t="s">
        <v>4302</v>
      </c>
      <c r="F364" s="10" t="s">
        <v>4303</v>
      </c>
      <c r="G364" s="10" t="s">
        <v>1056</v>
      </c>
      <c r="H364" s="10" t="s">
        <v>108</v>
      </c>
      <c r="I364" s="10" t="s">
        <v>4304</v>
      </c>
      <c r="J364" s="10" t="s">
        <v>912</v>
      </c>
      <c r="K364" s="10" t="s">
        <v>4305</v>
      </c>
      <c r="L364" s="10" t="s">
        <v>4306</v>
      </c>
      <c r="M364" s="10" t="s">
        <v>1496</v>
      </c>
      <c r="N364" s="10" t="s">
        <v>4307</v>
      </c>
      <c r="O364" s="10" t="s">
        <v>140</v>
      </c>
      <c r="P364" s="10" t="s">
        <v>141</v>
      </c>
      <c r="Q364" s="10" t="s">
        <v>2286</v>
      </c>
      <c r="R364" s="10" t="s">
        <v>2287</v>
      </c>
      <c r="S364" s="10" t="s">
        <v>4199</v>
      </c>
      <c r="T364" s="10" t="s">
        <v>4332</v>
      </c>
      <c r="U364" s="10" t="s">
        <v>4333</v>
      </c>
      <c r="V364" s="10" t="s">
        <v>4334</v>
      </c>
      <c r="W364" s="10" t="s">
        <v>4335</v>
      </c>
      <c r="X364" s="10" t="s">
        <v>530</v>
      </c>
      <c r="Y364" s="10" t="s">
        <v>247</v>
      </c>
      <c r="Z364" s="10" t="s">
        <v>126</v>
      </c>
      <c r="AA364" s="49">
        <v>1</v>
      </c>
      <c r="AB364" s="10" t="s">
        <v>127</v>
      </c>
      <c r="AC364" s="10" t="s">
        <v>4313</v>
      </c>
      <c r="AD364" s="49">
        <v>0</v>
      </c>
      <c r="AE364" s="49">
        <v>0</v>
      </c>
      <c r="AF364" s="49">
        <v>1</v>
      </c>
      <c r="AG364" s="49">
        <v>0</v>
      </c>
      <c r="AH364" s="10"/>
      <c r="AI364" s="10"/>
      <c r="AJ364" s="10"/>
      <c r="AK364" s="10" t="s">
        <v>6392</v>
      </c>
      <c r="AL364" s="10"/>
      <c r="AM364" s="10" t="s">
        <v>5205</v>
      </c>
      <c r="AN364" s="10"/>
      <c r="AO364" s="49">
        <v>0</v>
      </c>
      <c r="AP364" s="49">
        <v>0</v>
      </c>
      <c r="AQ364" s="49">
        <v>0</v>
      </c>
      <c r="AR364" s="49">
        <v>0</v>
      </c>
      <c r="AS364" s="49">
        <v>0</v>
      </c>
      <c r="AT364" s="49">
        <v>0</v>
      </c>
      <c r="AU364" s="49">
        <v>0</v>
      </c>
      <c r="AV364" s="49">
        <v>0</v>
      </c>
      <c r="AW364" s="50">
        <v>0</v>
      </c>
      <c r="AX364" s="49">
        <v>0</v>
      </c>
      <c r="AY364" s="49">
        <v>0</v>
      </c>
      <c r="AZ364" s="49">
        <v>0</v>
      </c>
      <c r="BA364" s="49">
        <v>0</v>
      </c>
      <c r="BB364" s="49">
        <v>0</v>
      </c>
      <c r="BC364" s="49">
        <v>0</v>
      </c>
      <c r="BD364" s="49">
        <v>0</v>
      </c>
      <c r="BE364" s="49">
        <v>0</v>
      </c>
      <c r="BF364" s="49">
        <v>0</v>
      </c>
      <c r="BG364" s="49">
        <v>0</v>
      </c>
      <c r="BH364" s="49">
        <v>0</v>
      </c>
      <c r="BI364" s="49">
        <v>0</v>
      </c>
      <c r="BJ364" s="50">
        <v>0</v>
      </c>
      <c r="BK364" s="49">
        <v>0</v>
      </c>
      <c r="BL364" s="49">
        <v>0</v>
      </c>
      <c r="BM364" s="49">
        <v>0</v>
      </c>
      <c r="BN364" s="49">
        <v>0</v>
      </c>
      <c r="BO364" s="49">
        <v>0</v>
      </c>
      <c r="BP364" s="49">
        <v>80</v>
      </c>
      <c r="BQ364" s="49">
        <v>80</v>
      </c>
      <c r="BR364" s="49">
        <v>0</v>
      </c>
      <c r="BS364" s="49">
        <v>0</v>
      </c>
      <c r="BT364" s="49">
        <v>0</v>
      </c>
      <c r="BU364" s="50">
        <v>0</v>
      </c>
      <c r="BV364" s="49">
        <v>0</v>
      </c>
      <c r="BW364" s="50">
        <v>0</v>
      </c>
      <c r="BX364" s="49">
        <v>0</v>
      </c>
      <c r="BY364" s="49">
        <v>0</v>
      </c>
      <c r="BZ364" s="49">
        <v>0</v>
      </c>
      <c r="CA364" s="49">
        <v>80</v>
      </c>
      <c r="CB364" s="49">
        <v>0</v>
      </c>
      <c r="CC364" s="49">
        <v>0</v>
      </c>
      <c r="CD364" s="49">
        <v>0</v>
      </c>
      <c r="CE364" s="49">
        <v>0</v>
      </c>
      <c r="CF364" s="49">
        <v>0</v>
      </c>
      <c r="CG364" s="49">
        <v>0</v>
      </c>
      <c r="CH364" s="50">
        <v>0</v>
      </c>
      <c r="CI364" s="49">
        <v>0</v>
      </c>
      <c r="CJ364" s="50">
        <v>0</v>
      </c>
      <c r="CK364" s="49">
        <v>0</v>
      </c>
      <c r="CL364" s="49">
        <v>0</v>
      </c>
      <c r="CM364" s="49">
        <v>0</v>
      </c>
      <c r="CN364" s="49">
        <v>0</v>
      </c>
      <c r="CO364" s="10"/>
      <c r="CP364" s="51" t="s">
        <v>4337</v>
      </c>
    </row>
    <row r="365" spans="1:94" ht="70.349999999999994" customHeight="1" x14ac:dyDescent="0.25">
      <c r="A365" s="48" t="s">
        <v>4338</v>
      </c>
      <c r="B365" s="48" t="s">
        <v>4338</v>
      </c>
      <c r="C365" s="10" t="s">
        <v>179</v>
      </c>
      <c r="D365" s="10" t="s">
        <v>4054</v>
      </c>
      <c r="E365" s="10" t="s">
        <v>4302</v>
      </c>
      <c r="F365" s="10" t="s">
        <v>1266</v>
      </c>
      <c r="G365" s="10" t="s">
        <v>1056</v>
      </c>
      <c r="H365" s="10" t="s">
        <v>108</v>
      </c>
      <c r="I365" s="10" t="s">
        <v>4304</v>
      </c>
      <c r="J365" s="10" t="s">
        <v>4339</v>
      </c>
      <c r="K365" s="10" t="s">
        <v>4305</v>
      </c>
      <c r="L365" s="10" t="s">
        <v>4306</v>
      </c>
      <c r="M365" s="10" t="s">
        <v>1496</v>
      </c>
      <c r="N365" s="10" t="s">
        <v>4307</v>
      </c>
      <c r="O365" s="10" t="s">
        <v>140</v>
      </c>
      <c r="P365" s="10" t="s">
        <v>141</v>
      </c>
      <c r="Q365" s="10" t="s">
        <v>2286</v>
      </c>
      <c r="R365" s="10" t="s">
        <v>2287</v>
      </c>
      <c r="S365" s="10" t="s">
        <v>4340</v>
      </c>
      <c r="T365" s="10" t="s">
        <v>4341</v>
      </c>
      <c r="U365" s="10" t="s">
        <v>4342</v>
      </c>
      <c r="V365" s="10" t="s">
        <v>4343</v>
      </c>
      <c r="W365" s="10" t="s">
        <v>4344</v>
      </c>
      <c r="X365" s="10" t="s">
        <v>4345</v>
      </c>
      <c r="Y365" s="10" t="s">
        <v>125</v>
      </c>
      <c r="Z365" s="10" t="s">
        <v>126</v>
      </c>
      <c r="AA365" s="49">
        <v>4</v>
      </c>
      <c r="AB365" s="10" t="s">
        <v>127</v>
      </c>
      <c r="AC365" s="10" t="s">
        <v>4313</v>
      </c>
      <c r="AD365" s="49">
        <v>0</v>
      </c>
      <c r="AE365" s="49">
        <v>2</v>
      </c>
      <c r="AF365" s="49">
        <v>1</v>
      </c>
      <c r="AG365" s="49">
        <v>1</v>
      </c>
      <c r="AH365" s="10"/>
      <c r="AI365" s="10" t="s">
        <v>6393</v>
      </c>
      <c r="AJ365" s="10" t="s">
        <v>6394</v>
      </c>
      <c r="AK365" s="10" t="s">
        <v>6395</v>
      </c>
      <c r="AL365" s="10" t="s">
        <v>6396</v>
      </c>
      <c r="AM365" s="10" t="s">
        <v>5205</v>
      </c>
      <c r="AN365" s="10" t="s">
        <v>6397</v>
      </c>
      <c r="AO365" s="49">
        <v>0</v>
      </c>
      <c r="AP365" s="49">
        <v>1300</v>
      </c>
      <c r="AQ365" s="49">
        <v>1300</v>
      </c>
      <c r="AR365" s="49">
        <v>0</v>
      </c>
      <c r="AS365" s="49">
        <v>0</v>
      </c>
      <c r="AT365" s="49">
        <v>0</v>
      </c>
      <c r="AU365" s="49">
        <v>0</v>
      </c>
      <c r="AV365" s="49">
        <v>0</v>
      </c>
      <c r="AW365" s="50">
        <v>0</v>
      </c>
      <c r="AX365" s="49">
        <v>0</v>
      </c>
      <c r="AY365" s="49">
        <v>0</v>
      </c>
      <c r="AZ365" s="49">
        <v>0</v>
      </c>
      <c r="BA365" s="49">
        <v>1300</v>
      </c>
      <c r="BB365" s="49">
        <v>0</v>
      </c>
      <c r="BC365" s="49">
        <v>500</v>
      </c>
      <c r="BD365" s="49">
        <v>500</v>
      </c>
      <c r="BE365" s="49">
        <v>0</v>
      </c>
      <c r="BF365" s="49">
        <v>0</v>
      </c>
      <c r="BG365" s="49">
        <v>0</v>
      </c>
      <c r="BH365" s="49">
        <v>0</v>
      </c>
      <c r="BI365" s="49">
        <v>0</v>
      </c>
      <c r="BJ365" s="50">
        <v>0</v>
      </c>
      <c r="BK365" s="49">
        <v>0</v>
      </c>
      <c r="BL365" s="49">
        <v>0</v>
      </c>
      <c r="BM365" s="49">
        <v>0</v>
      </c>
      <c r="BN365" s="49">
        <v>500</v>
      </c>
      <c r="BO365" s="49">
        <v>0</v>
      </c>
      <c r="BP365" s="49">
        <v>700</v>
      </c>
      <c r="BQ365" s="49">
        <v>700</v>
      </c>
      <c r="BR365" s="49">
        <v>0</v>
      </c>
      <c r="BS365" s="49">
        <v>0</v>
      </c>
      <c r="BT365" s="49">
        <v>0</v>
      </c>
      <c r="BU365" s="50">
        <v>0</v>
      </c>
      <c r="BV365" s="49">
        <v>0</v>
      </c>
      <c r="BW365" s="50">
        <v>0</v>
      </c>
      <c r="BX365" s="49">
        <v>0</v>
      </c>
      <c r="BY365" s="49">
        <v>0</v>
      </c>
      <c r="BZ365" s="49">
        <v>0</v>
      </c>
      <c r="CA365" s="49">
        <v>700</v>
      </c>
      <c r="CB365" s="49">
        <v>0</v>
      </c>
      <c r="CC365" s="49">
        <v>1100</v>
      </c>
      <c r="CD365" s="49">
        <v>1100</v>
      </c>
      <c r="CE365" s="49">
        <v>0</v>
      </c>
      <c r="CF365" s="49">
        <v>0</v>
      </c>
      <c r="CG365" s="49">
        <v>0</v>
      </c>
      <c r="CH365" s="50">
        <v>0</v>
      </c>
      <c r="CI365" s="49">
        <v>0</v>
      </c>
      <c r="CJ365" s="50">
        <v>0</v>
      </c>
      <c r="CK365" s="49">
        <v>0</v>
      </c>
      <c r="CL365" s="49">
        <v>0</v>
      </c>
      <c r="CM365" s="49">
        <v>0</v>
      </c>
      <c r="CN365" s="49">
        <v>1100</v>
      </c>
      <c r="CO365" s="10" t="s">
        <v>4350</v>
      </c>
      <c r="CP365" s="51" t="s">
        <v>4351</v>
      </c>
    </row>
    <row r="366" spans="1:94" ht="70.349999999999994" customHeight="1" x14ac:dyDescent="0.25">
      <c r="A366" s="48" t="s">
        <v>4352</v>
      </c>
      <c r="B366" s="48" t="s">
        <v>4352</v>
      </c>
      <c r="C366" s="10" t="s">
        <v>254</v>
      </c>
      <c r="D366" s="10" t="s">
        <v>4054</v>
      </c>
      <c r="E366" s="10" t="s">
        <v>4302</v>
      </c>
      <c r="F366" s="10" t="s">
        <v>1013</v>
      </c>
      <c r="G366" s="10" t="s">
        <v>1056</v>
      </c>
      <c r="H366" s="10" t="s">
        <v>108</v>
      </c>
      <c r="I366" s="10" t="s">
        <v>4304</v>
      </c>
      <c r="J366" s="10" t="s">
        <v>954</v>
      </c>
      <c r="K366" s="10" t="s">
        <v>4305</v>
      </c>
      <c r="L366" s="10" t="s">
        <v>4306</v>
      </c>
      <c r="M366" s="10" t="s">
        <v>1496</v>
      </c>
      <c r="N366" s="10" t="s">
        <v>4307</v>
      </c>
      <c r="O366" s="10" t="s">
        <v>140</v>
      </c>
      <c r="P366" s="10" t="s">
        <v>141</v>
      </c>
      <c r="Q366" s="10" t="s">
        <v>2286</v>
      </c>
      <c r="R366" s="10" t="s">
        <v>2287</v>
      </c>
      <c r="S366" s="10" t="s">
        <v>4353</v>
      </c>
      <c r="T366" s="10" t="s">
        <v>4354</v>
      </c>
      <c r="U366" s="10" t="s">
        <v>4355</v>
      </c>
      <c r="V366" s="10" t="s">
        <v>4356</v>
      </c>
      <c r="W366" s="10" t="s">
        <v>4357</v>
      </c>
      <c r="X366" s="10" t="s">
        <v>4358</v>
      </c>
      <c r="Y366" s="10" t="s">
        <v>125</v>
      </c>
      <c r="Z366" s="10" t="s">
        <v>126</v>
      </c>
      <c r="AA366" s="49">
        <v>12</v>
      </c>
      <c r="AB366" s="10" t="s">
        <v>127</v>
      </c>
      <c r="AC366" s="10" t="s">
        <v>4313</v>
      </c>
      <c r="AD366" s="49">
        <v>2</v>
      </c>
      <c r="AE366" s="49">
        <v>3</v>
      </c>
      <c r="AF366" s="49">
        <v>4</v>
      </c>
      <c r="AG366" s="49">
        <v>3</v>
      </c>
      <c r="AH366" s="10" t="s">
        <v>6398</v>
      </c>
      <c r="AI366" s="10" t="s">
        <v>6399</v>
      </c>
      <c r="AJ366" s="10" t="s">
        <v>6400</v>
      </c>
      <c r="AK366" s="10" t="s">
        <v>6401</v>
      </c>
      <c r="AL366" s="10" t="s">
        <v>6401</v>
      </c>
      <c r="AM366" s="10" t="s">
        <v>5205</v>
      </c>
      <c r="AN366" s="10"/>
      <c r="AO366" s="49">
        <v>0</v>
      </c>
      <c r="AP366" s="49">
        <v>300</v>
      </c>
      <c r="AQ366" s="49">
        <v>300</v>
      </c>
      <c r="AR366" s="49">
        <v>0</v>
      </c>
      <c r="AS366" s="49">
        <v>0</v>
      </c>
      <c r="AT366" s="49">
        <v>0</v>
      </c>
      <c r="AU366" s="49">
        <v>0</v>
      </c>
      <c r="AV366" s="49">
        <v>0</v>
      </c>
      <c r="AW366" s="50">
        <v>0</v>
      </c>
      <c r="AX366" s="49">
        <v>0</v>
      </c>
      <c r="AY366" s="49">
        <v>0</v>
      </c>
      <c r="AZ366" s="49">
        <v>0</v>
      </c>
      <c r="BA366" s="49">
        <v>300</v>
      </c>
      <c r="BB366" s="49">
        <v>0</v>
      </c>
      <c r="BC366" s="49">
        <v>300</v>
      </c>
      <c r="BD366" s="49">
        <v>300</v>
      </c>
      <c r="BE366" s="49">
        <v>0</v>
      </c>
      <c r="BF366" s="49">
        <v>0</v>
      </c>
      <c r="BG366" s="49">
        <v>0</v>
      </c>
      <c r="BH366" s="49">
        <v>0</v>
      </c>
      <c r="BI366" s="49">
        <v>0</v>
      </c>
      <c r="BJ366" s="50">
        <v>0</v>
      </c>
      <c r="BK366" s="49">
        <v>0</v>
      </c>
      <c r="BL366" s="49">
        <v>0</v>
      </c>
      <c r="BM366" s="49">
        <v>0</v>
      </c>
      <c r="BN366" s="49">
        <v>300</v>
      </c>
      <c r="BO366" s="49">
        <v>0</v>
      </c>
      <c r="BP366" s="49">
        <v>300</v>
      </c>
      <c r="BQ366" s="49">
        <v>300</v>
      </c>
      <c r="BR366" s="49">
        <v>0</v>
      </c>
      <c r="BS366" s="49">
        <v>0</v>
      </c>
      <c r="BT366" s="49">
        <v>0</v>
      </c>
      <c r="BU366" s="50">
        <v>0</v>
      </c>
      <c r="BV366" s="49">
        <v>0</v>
      </c>
      <c r="BW366" s="50">
        <v>0</v>
      </c>
      <c r="BX366" s="49">
        <v>0</v>
      </c>
      <c r="BY366" s="49">
        <v>0</v>
      </c>
      <c r="BZ366" s="49">
        <v>0</v>
      </c>
      <c r="CA366" s="49">
        <v>300</v>
      </c>
      <c r="CB366" s="49">
        <v>0</v>
      </c>
      <c r="CC366" s="49">
        <v>300</v>
      </c>
      <c r="CD366" s="49">
        <v>300</v>
      </c>
      <c r="CE366" s="49">
        <v>0</v>
      </c>
      <c r="CF366" s="49">
        <v>0</v>
      </c>
      <c r="CG366" s="49">
        <v>0</v>
      </c>
      <c r="CH366" s="50">
        <v>0</v>
      </c>
      <c r="CI366" s="49">
        <v>0</v>
      </c>
      <c r="CJ366" s="50">
        <v>0</v>
      </c>
      <c r="CK366" s="49">
        <v>0</v>
      </c>
      <c r="CL366" s="49">
        <v>0</v>
      </c>
      <c r="CM366" s="49">
        <v>0</v>
      </c>
      <c r="CN366" s="49">
        <v>300</v>
      </c>
      <c r="CO366" s="10" t="s">
        <v>4364</v>
      </c>
      <c r="CP366" s="51" t="s">
        <v>4365</v>
      </c>
    </row>
    <row r="367" spans="1:94" ht="70.349999999999994" customHeight="1" x14ac:dyDescent="0.25">
      <c r="A367" s="48" t="s">
        <v>4366</v>
      </c>
      <c r="B367" s="48" t="s">
        <v>4366</v>
      </c>
      <c r="C367" s="10" t="s">
        <v>374</v>
      </c>
      <c r="D367" s="10" t="s">
        <v>4054</v>
      </c>
      <c r="E367" s="10" t="s">
        <v>4302</v>
      </c>
      <c r="F367" s="10" t="s">
        <v>1013</v>
      </c>
      <c r="G367" s="10" t="s">
        <v>1056</v>
      </c>
      <c r="H367" s="10" t="s">
        <v>108</v>
      </c>
      <c r="I367" s="10" t="s">
        <v>4304</v>
      </c>
      <c r="J367" s="10" t="s">
        <v>954</v>
      </c>
      <c r="K367" s="10" t="s">
        <v>4305</v>
      </c>
      <c r="L367" s="10" t="s">
        <v>4306</v>
      </c>
      <c r="M367" s="10" t="s">
        <v>1496</v>
      </c>
      <c r="N367" s="10" t="s">
        <v>4307</v>
      </c>
      <c r="O367" s="10" t="s">
        <v>140</v>
      </c>
      <c r="P367" s="10" t="s">
        <v>141</v>
      </c>
      <c r="Q367" s="10" t="s">
        <v>2286</v>
      </c>
      <c r="R367" s="10" t="s">
        <v>2287</v>
      </c>
      <c r="S367" s="10" t="s">
        <v>4367</v>
      </c>
      <c r="T367" s="10" t="s">
        <v>4368</v>
      </c>
      <c r="U367" s="10" t="s">
        <v>4367</v>
      </c>
      <c r="V367" s="10" t="s">
        <v>4369</v>
      </c>
      <c r="W367" s="10" t="s">
        <v>4370</v>
      </c>
      <c r="X367" s="10" t="s">
        <v>2037</v>
      </c>
      <c r="Y367" s="10" t="s">
        <v>125</v>
      </c>
      <c r="Z367" s="10" t="s">
        <v>126</v>
      </c>
      <c r="AA367" s="49">
        <v>2</v>
      </c>
      <c r="AB367" s="10" t="s">
        <v>127</v>
      </c>
      <c r="AC367" s="10" t="s">
        <v>4313</v>
      </c>
      <c r="AD367" s="49">
        <v>0</v>
      </c>
      <c r="AE367" s="49">
        <v>2</v>
      </c>
      <c r="AF367" s="49">
        <v>0</v>
      </c>
      <c r="AG367" s="49">
        <v>0</v>
      </c>
      <c r="AH367" s="10"/>
      <c r="AI367" s="10" t="s">
        <v>6402</v>
      </c>
      <c r="AJ367" s="10" t="s">
        <v>6403</v>
      </c>
      <c r="AK367" s="10"/>
      <c r="AL367" s="10"/>
      <c r="AM367" s="10" t="s">
        <v>5205</v>
      </c>
      <c r="AN367" s="10" t="s">
        <v>6404</v>
      </c>
      <c r="AO367" s="49">
        <v>0</v>
      </c>
      <c r="AP367" s="49">
        <v>4500</v>
      </c>
      <c r="AQ367" s="49">
        <v>4500</v>
      </c>
      <c r="AR367" s="49">
        <v>0</v>
      </c>
      <c r="AS367" s="49">
        <v>0</v>
      </c>
      <c r="AT367" s="49">
        <v>0</v>
      </c>
      <c r="AU367" s="49">
        <v>0</v>
      </c>
      <c r="AV367" s="49">
        <v>0</v>
      </c>
      <c r="AW367" s="50">
        <v>0</v>
      </c>
      <c r="AX367" s="49">
        <v>0</v>
      </c>
      <c r="AY367" s="49">
        <v>0</v>
      </c>
      <c r="AZ367" s="49">
        <v>0</v>
      </c>
      <c r="BA367" s="49">
        <v>4500</v>
      </c>
      <c r="BB367" s="49">
        <v>0</v>
      </c>
      <c r="BC367" s="49">
        <v>1450</v>
      </c>
      <c r="BD367" s="49">
        <v>1450</v>
      </c>
      <c r="BE367" s="49">
        <v>0</v>
      </c>
      <c r="BF367" s="49">
        <v>0</v>
      </c>
      <c r="BG367" s="49">
        <v>0</v>
      </c>
      <c r="BH367" s="49">
        <v>0</v>
      </c>
      <c r="BI367" s="49">
        <v>0</v>
      </c>
      <c r="BJ367" s="50">
        <v>0</v>
      </c>
      <c r="BK367" s="49">
        <v>0</v>
      </c>
      <c r="BL367" s="49">
        <v>0</v>
      </c>
      <c r="BM367" s="49">
        <v>0</v>
      </c>
      <c r="BN367" s="49">
        <v>1450</v>
      </c>
      <c r="BO367" s="49">
        <v>0</v>
      </c>
      <c r="BP367" s="49">
        <v>0</v>
      </c>
      <c r="BQ367" s="49">
        <v>0</v>
      </c>
      <c r="BR367" s="49">
        <v>0</v>
      </c>
      <c r="BS367" s="49">
        <v>0</v>
      </c>
      <c r="BT367" s="49">
        <v>0</v>
      </c>
      <c r="BU367" s="50">
        <v>0</v>
      </c>
      <c r="BV367" s="49">
        <v>0</v>
      </c>
      <c r="BW367" s="50">
        <v>0</v>
      </c>
      <c r="BX367" s="49">
        <v>0</v>
      </c>
      <c r="BY367" s="49">
        <v>0</v>
      </c>
      <c r="BZ367" s="49">
        <v>0</v>
      </c>
      <c r="CA367" s="49">
        <v>0</v>
      </c>
      <c r="CB367" s="49">
        <v>0</v>
      </c>
      <c r="CC367" s="49">
        <v>0</v>
      </c>
      <c r="CD367" s="49">
        <v>0</v>
      </c>
      <c r="CE367" s="49">
        <v>0</v>
      </c>
      <c r="CF367" s="49">
        <v>0</v>
      </c>
      <c r="CG367" s="49">
        <v>0</v>
      </c>
      <c r="CH367" s="50">
        <v>0</v>
      </c>
      <c r="CI367" s="49">
        <v>0</v>
      </c>
      <c r="CJ367" s="50">
        <v>0</v>
      </c>
      <c r="CK367" s="49">
        <v>0</v>
      </c>
      <c r="CL367" s="49">
        <v>0</v>
      </c>
      <c r="CM367" s="49">
        <v>0</v>
      </c>
      <c r="CN367" s="49">
        <v>0</v>
      </c>
      <c r="CO367" s="10" t="s">
        <v>4374</v>
      </c>
      <c r="CP367" s="51" t="s">
        <v>4375</v>
      </c>
    </row>
    <row r="368" spans="1:94" ht="70.349999999999994" customHeight="1" x14ac:dyDescent="0.25">
      <c r="A368" s="48" t="s">
        <v>4376</v>
      </c>
      <c r="B368" s="48" t="s">
        <v>4376</v>
      </c>
      <c r="C368" s="10" t="s">
        <v>444</v>
      </c>
      <c r="D368" s="10" t="s">
        <v>4054</v>
      </c>
      <c r="E368" s="10" t="s">
        <v>4302</v>
      </c>
      <c r="F368" s="10" t="s">
        <v>116</v>
      </c>
      <c r="G368" s="10" t="s">
        <v>1056</v>
      </c>
      <c r="H368" s="10" t="s">
        <v>108</v>
      </c>
      <c r="I368" s="10" t="s">
        <v>4304</v>
      </c>
      <c r="J368" s="10" t="s">
        <v>989</v>
      </c>
      <c r="K368" s="10" t="s">
        <v>4305</v>
      </c>
      <c r="L368" s="10" t="s">
        <v>4306</v>
      </c>
      <c r="M368" s="10" t="s">
        <v>1496</v>
      </c>
      <c r="N368" s="10" t="s">
        <v>4307</v>
      </c>
      <c r="O368" s="10" t="s">
        <v>140</v>
      </c>
      <c r="P368" s="10" t="s">
        <v>141</v>
      </c>
      <c r="Q368" s="10" t="s">
        <v>2286</v>
      </c>
      <c r="R368" s="10" t="s">
        <v>2287</v>
      </c>
      <c r="S368" s="10" t="s">
        <v>4377</v>
      </c>
      <c r="T368" s="10" t="s">
        <v>4378</v>
      </c>
      <c r="U368" s="10" t="s">
        <v>4379</v>
      </c>
      <c r="V368" s="10" t="s">
        <v>4380</v>
      </c>
      <c r="W368" s="10" t="s">
        <v>4381</v>
      </c>
      <c r="X368" s="10" t="s">
        <v>3499</v>
      </c>
      <c r="Y368" s="10" t="s">
        <v>125</v>
      </c>
      <c r="Z368" s="10" t="s">
        <v>126</v>
      </c>
      <c r="AA368" s="49">
        <v>20</v>
      </c>
      <c r="AB368" s="10" t="s">
        <v>127</v>
      </c>
      <c r="AC368" s="10" t="s">
        <v>4313</v>
      </c>
      <c r="AD368" s="49">
        <v>7</v>
      </c>
      <c r="AE368" s="49">
        <v>5</v>
      </c>
      <c r="AF368" s="49">
        <v>4</v>
      </c>
      <c r="AG368" s="49">
        <v>4</v>
      </c>
      <c r="AH368" s="10" t="s">
        <v>6405</v>
      </c>
      <c r="AI368" s="10" t="s">
        <v>6406</v>
      </c>
      <c r="AJ368" s="10" t="s">
        <v>6407</v>
      </c>
      <c r="AK368" s="10"/>
      <c r="AL368" s="10"/>
      <c r="AM368" s="10" t="s">
        <v>5205</v>
      </c>
      <c r="AN368" s="10" t="s">
        <v>6408</v>
      </c>
      <c r="AO368" s="49">
        <v>0</v>
      </c>
      <c r="AP368" s="49">
        <v>3200</v>
      </c>
      <c r="AQ368" s="49">
        <v>3200</v>
      </c>
      <c r="AR368" s="49">
        <v>0</v>
      </c>
      <c r="AS368" s="49">
        <v>0</v>
      </c>
      <c r="AT368" s="49">
        <v>0</v>
      </c>
      <c r="AU368" s="49">
        <v>0</v>
      </c>
      <c r="AV368" s="49">
        <v>0</v>
      </c>
      <c r="AW368" s="50">
        <v>0</v>
      </c>
      <c r="AX368" s="49">
        <v>0</v>
      </c>
      <c r="AY368" s="49">
        <v>0</v>
      </c>
      <c r="AZ368" s="49">
        <v>0</v>
      </c>
      <c r="BA368" s="49">
        <v>3200</v>
      </c>
      <c r="BB368" s="49">
        <v>0</v>
      </c>
      <c r="BC368" s="49">
        <v>1150</v>
      </c>
      <c r="BD368" s="49">
        <v>1150</v>
      </c>
      <c r="BE368" s="49">
        <v>0</v>
      </c>
      <c r="BF368" s="49">
        <v>0</v>
      </c>
      <c r="BG368" s="49">
        <v>0</v>
      </c>
      <c r="BH368" s="49">
        <v>0</v>
      </c>
      <c r="BI368" s="49">
        <v>0</v>
      </c>
      <c r="BJ368" s="50">
        <v>0</v>
      </c>
      <c r="BK368" s="49">
        <v>0</v>
      </c>
      <c r="BL368" s="49">
        <v>0</v>
      </c>
      <c r="BM368" s="49">
        <v>0</v>
      </c>
      <c r="BN368" s="49">
        <v>1150</v>
      </c>
      <c r="BO368" s="49">
        <v>0</v>
      </c>
      <c r="BP368" s="49">
        <v>1000</v>
      </c>
      <c r="BQ368" s="49">
        <v>1000</v>
      </c>
      <c r="BR368" s="49">
        <v>0</v>
      </c>
      <c r="BS368" s="49">
        <v>0</v>
      </c>
      <c r="BT368" s="49">
        <v>0</v>
      </c>
      <c r="BU368" s="50">
        <v>0</v>
      </c>
      <c r="BV368" s="49">
        <v>0</v>
      </c>
      <c r="BW368" s="50">
        <v>0</v>
      </c>
      <c r="BX368" s="49">
        <v>0</v>
      </c>
      <c r="BY368" s="49">
        <v>0</v>
      </c>
      <c r="BZ368" s="49">
        <v>0</v>
      </c>
      <c r="CA368" s="49">
        <v>1000</v>
      </c>
      <c r="CB368" s="49">
        <v>0</v>
      </c>
      <c r="CC368" s="49">
        <v>1100</v>
      </c>
      <c r="CD368" s="49">
        <v>1100</v>
      </c>
      <c r="CE368" s="49">
        <v>0</v>
      </c>
      <c r="CF368" s="49">
        <v>0</v>
      </c>
      <c r="CG368" s="49">
        <v>0</v>
      </c>
      <c r="CH368" s="50">
        <v>0</v>
      </c>
      <c r="CI368" s="49">
        <v>0</v>
      </c>
      <c r="CJ368" s="50">
        <v>0</v>
      </c>
      <c r="CK368" s="49">
        <v>0</v>
      </c>
      <c r="CL368" s="49">
        <v>0</v>
      </c>
      <c r="CM368" s="49">
        <v>0</v>
      </c>
      <c r="CN368" s="49">
        <v>1100</v>
      </c>
      <c r="CO368" s="10" t="s">
        <v>4385</v>
      </c>
      <c r="CP368" s="51" t="s">
        <v>4386</v>
      </c>
    </row>
    <row r="369" spans="1:94" ht="70.349999999999994" customHeight="1" x14ac:dyDescent="0.25">
      <c r="A369" s="48" t="s">
        <v>4387</v>
      </c>
      <c r="B369" s="48" t="s">
        <v>4387</v>
      </c>
      <c r="C369" s="10" t="s">
        <v>463</v>
      </c>
      <c r="D369" s="10" t="s">
        <v>4054</v>
      </c>
      <c r="E369" s="10" t="s">
        <v>4388</v>
      </c>
      <c r="F369" s="10" t="s">
        <v>116</v>
      </c>
      <c r="G369" s="10" t="s">
        <v>1056</v>
      </c>
      <c r="H369" s="10" t="s">
        <v>108</v>
      </c>
      <c r="I369" s="10" t="s">
        <v>4304</v>
      </c>
      <c r="J369" s="10" t="s">
        <v>989</v>
      </c>
      <c r="K369" s="10" t="s">
        <v>4305</v>
      </c>
      <c r="L369" s="10" t="s">
        <v>4306</v>
      </c>
      <c r="M369" s="10" t="s">
        <v>1496</v>
      </c>
      <c r="N369" s="10" t="s">
        <v>4307</v>
      </c>
      <c r="O369" s="10" t="s">
        <v>140</v>
      </c>
      <c r="P369" s="10" t="s">
        <v>141</v>
      </c>
      <c r="Q369" s="10" t="s">
        <v>2286</v>
      </c>
      <c r="R369" s="10" t="s">
        <v>143</v>
      </c>
      <c r="S369" s="10" t="s">
        <v>362</v>
      </c>
      <c r="T369" s="10" t="s">
        <v>363</v>
      </c>
      <c r="U369" s="10" t="s">
        <v>364</v>
      </c>
      <c r="V369" s="10" t="s">
        <v>365</v>
      </c>
      <c r="W369" s="10" t="s">
        <v>366</v>
      </c>
      <c r="X369" s="10" t="s">
        <v>367</v>
      </c>
      <c r="Y369" s="10" t="s">
        <v>125</v>
      </c>
      <c r="Z369" s="10" t="s">
        <v>126</v>
      </c>
      <c r="AA369" s="49">
        <v>4</v>
      </c>
      <c r="AB369" s="10" t="s">
        <v>127</v>
      </c>
      <c r="AC369" s="10" t="s">
        <v>4313</v>
      </c>
      <c r="AD369" s="49">
        <v>0</v>
      </c>
      <c r="AE369" s="49">
        <v>1</v>
      </c>
      <c r="AF369" s="49">
        <v>2</v>
      </c>
      <c r="AG369" s="49">
        <v>1</v>
      </c>
      <c r="AH369" s="10"/>
      <c r="AI369" s="10" t="s">
        <v>6409</v>
      </c>
      <c r="AJ369" s="10" t="s">
        <v>6410</v>
      </c>
      <c r="AK369" s="10" t="s">
        <v>6411</v>
      </c>
      <c r="AL369" s="10" t="s">
        <v>6411</v>
      </c>
      <c r="AM369" s="10" t="s">
        <v>5205</v>
      </c>
      <c r="AN369" s="10" t="s">
        <v>6412</v>
      </c>
      <c r="AO369" s="49">
        <v>0</v>
      </c>
      <c r="AP369" s="49">
        <v>2500</v>
      </c>
      <c r="AQ369" s="49">
        <v>2500</v>
      </c>
      <c r="AR369" s="49">
        <v>0</v>
      </c>
      <c r="AS369" s="49">
        <v>0</v>
      </c>
      <c r="AT369" s="49">
        <v>0</v>
      </c>
      <c r="AU369" s="49">
        <v>0</v>
      </c>
      <c r="AV369" s="49">
        <v>0</v>
      </c>
      <c r="AW369" s="50">
        <v>0</v>
      </c>
      <c r="AX369" s="49">
        <v>0</v>
      </c>
      <c r="AY369" s="49">
        <v>0</v>
      </c>
      <c r="AZ369" s="49">
        <v>0</v>
      </c>
      <c r="BA369" s="49">
        <v>2500</v>
      </c>
      <c r="BB369" s="49">
        <v>0</v>
      </c>
      <c r="BC369" s="49">
        <v>700</v>
      </c>
      <c r="BD369" s="49">
        <v>700</v>
      </c>
      <c r="BE369" s="49">
        <v>0</v>
      </c>
      <c r="BF369" s="49">
        <v>0</v>
      </c>
      <c r="BG369" s="49">
        <v>0</v>
      </c>
      <c r="BH369" s="49">
        <v>0</v>
      </c>
      <c r="BI369" s="49">
        <v>0</v>
      </c>
      <c r="BJ369" s="50">
        <v>0</v>
      </c>
      <c r="BK369" s="49">
        <v>0</v>
      </c>
      <c r="BL369" s="49">
        <v>0</v>
      </c>
      <c r="BM369" s="49">
        <v>0</v>
      </c>
      <c r="BN369" s="49">
        <v>700</v>
      </c>
      <c r="BO369" s="49">
        <v>0</v>
      </c>
      <c r="BP369" s="49">
        <v>800</v>
      </c>
      <c r="BQ369" s="49">
        <v>800</v>
      </c>
      <c r="BR369" s="49">
        <v>0</v>
      </c>
      <c r="BS369" s="49">
        <v>0</v>
      </c>
      <c r="BT369" s="49">
        <v>0</v>
      </c>
      <c r="BU369" s="50">
        <v>0</v>
      </c>
      <c r="BV369" s="49">
        <v>0</v>
      </c>
      <c r="BW369" s="50">
        <v>0</v>
      </c>
      <c r="BX369" s="49">
        <v>0</v>
      </c>
      <c r="BY369" s="49">
        <v>0</v>
      </c>
      <c r="BZ369" s="49">
        <v>0</v>
      </c>
      <c r="CA369" s="49">
        <v>800</v>
      </c>
      <c r="CB369" s="49">
        <v>0</v>
      </c>
      <c r="CC369" s="49">
        <v>1000</v>
      </c>
      <c r="CD369" s="49">
        <v>1000</v>
      </c>
      <c r="CE369" s="49">
        <v>0</v>
      </c>
      <c r="CF369" s="49">
        <v>0</v>
      </c>
      <c r="CG369" s="49">
        <v>0</v>
      </c>
      <c r="CH369" s="50">
        <v>0</v>
      </c>
      <c r="CI369" s="49">
        <v>0</v>
      </c>
      <c r="CJ369" s="50">
        <v>0</v>
      </c>
      <c r="CK369" s="49">
        <v>0</v>
      </c>
      <c r="CL369" s="49">
        <v>0</v>
      </c>
      <c r="CM369" s="49">
        <v>0</v>
      </c>
      <c r="CN369" s="49">
        <v>1000</v>
      </c>
      <c r="CO369" s="10" t="s">
        <v>4394</v>
      </c>
      <c r="CP369" s="51" t="s">
        <v>4395</v>
      </c>
    </row>
    <row r="370" spans="1:94" ht="70.349999999999994" customHeight="1" x14ac:dyDescent="0.25">
      <c r="A370" s="48" t="s">
        <v>4396</v>
      </c>
      <c r="B370" s="48" t="s">
        <v>4396</v>
      </c>
      <c r="C370" s="10" t="s">
        <v>113</v>
      </c>
      <c r="D370" s="10" t="s">
        <v>4054</v>
      </c>
      <c r="E370" s="10" t="s">
        <v>4397</v>
      </c>
      <c r="F370" s="10" t="s">
        <v>4059</v>
      </c>
      <c r="G370" s="10" t="s">
        <v>126</v>
      </c>
      <c r="H370" s="10" t="s">
        <v>108</v>
      </c>
      <c r="I370" s="10" t="s">
        <v>4398</v>
      </c>
      <c r="J370" s="10" t="s">
        <v>1350</v>
      </c>
      <c r="K370" s="10" t="s">
        <v>4399</v>
      </c>
      <c r="L370" s="10" t="s">
        <v>4306</v>
      </c>
      <c r="M370" s="10" t="s">
        <v>4400</v>
      </c>
      <c r="N370" s="10" t="s">
        <v>4401</v>
      </c>
      <c r="O370" s="10" t="s">
        <v>4402</v>
      </c>
      <c r="P370" s="10" t="s">
        <v>696</v>
      </c>
      <c r="Q370" s="10" t="s">
        <v>4403</v>
      </c>
      <c r="R370" s="10" t="s">
        <v>4404</v>
      </c>
      <c r="S370" s="10" t="s">
        <v>4405</v>
      </c>
      <c r="T370" s="10" t="s">
        <v>4406</v>
      </c>
      <c r="U370" s="10" t="s">
        <v>4407</v>
      </c>
      <c r="V370" s="10" t="s">
        <v>4408</v>
      </c>
      <c r="W370" s="10" t="s">
        <v>4409</v>
      </c>
      <c r="X370" s="10" t="s">
        <v>149</v>
      </c>
      <c r="Y370" s="10" t="s">
        <v>125</v>
      </c>
      <c r="Z370" s="10" t="s">
        <v>126</v>
      </c>
      <c r="AA370" s="49">
        <v>120</v>
      </c>
      <c r="AB370" s="10" t="s">
        <v>127</v>
      </c>
      <c r="AC370" s="10" t="s">
        <v>4313</v>
      </c>
      <c r="AD370" s="49">
        <v>35</v>
      </c>
      <c r="AE370" s="49">
        <v>25</v>
      </c>
      <c r="AF370" s="49">
        <v>30</v>
      </c>
      <c r="AG370" s="49">
        <v>30</v>
      </c>
      <c r="AH370" s="10" t="s">
        <v>6413</v>
      </c>
      <c r="AI370" s="10" t="s">
        <v>6414</v>
      </c>
      <c r="AJ370" s="10" t="s">
        <v>6415</v>
      </c>
      <c r="AK370" s="10" t="s">
        <v>6416</v>
      </c>
      <c r="AL370" s="10" t="s">
        <v>6416</v>
      </c>
      <c r="AM370" s="10" t="s">
        <v>5205</v>
      </c>
      <c r="AN370" s="10"/>
      <c r="AO370" s="49">
        <v>20</v>
      </c>
      <c r="AP370" s="49">
        <v>0</v>
      </c>
      <c r="AQ370" s="49">
        <v>20</v>
      </c>
      <c r="AR370" s="49">
        <v>0</v>
      </c>
      <c r="AS370" s="49">
        <v>0</v>
      </c>
      <c r="AT370" s="49">
        <v>0</v>
      </c>
      <c r="AU370" s="49">
        <v>0</v>
      </c>
      <c r="AV370" s="49">
        <v>0</v>
      </c>
      <c r="AW370" s="50">
        <v>0</v>
      </c>
      <c r="AX370" s="49">
        <v>0</v>
      </c>
      <c r="AY370" s="49">
        <v>0</v>
      </c>
      <c r="AZ370" s="49">
        <v>0</v>
      </c>
      <c r="BA370" s="49">
        <v>20</v>
      </c>
      <c r="BB370" s="49">
        <v>20</v>
      </c>
      <c r="BC370" s="49">
        <v>0</v>
      </c>
      <c r="BD370" s="49">
        <v>20</v>
      </c>
      <c r="BE370" s="49">
        <v>0</v>
      </c>
      <c r="BF370" s="49">
        <v>0</v>
      </c>
      <c r="BG370" s="49">
        <v>0</v>
      </c>
      <c r="BH370" s="49">
        <v>0</v>
      </c>
      <c r="BI370" s="49">
        <v>0</v>
      </c>
      <c r="BJ370" s="50">
        <v>0</v>
      </c>
      <c r="BK370" s="49">
        <v>0</v>
      </c>
      <c r="BL370" s="49">
        <v>0</v>
      </c>
      <c r="BM370" s="49">
        <v>0</v>
      </c>
      <c r="BN370" s="49">
        <v>20</v>
      </c>
      <c r="BO370" s="49">
        <v>20</v>
      </c>
      <c r="BP370" s="49">
        <v>0</v>
      </c>
      <c r="BQ370" s="49">
        <v>20</v>
      </c>
      <c r="BR370" s="49">
        <v>0</v>
      </c>
      <c r="BS370" s="49">
        <v>0</v>
      </c>
      <c r="BT370" s="49">
        <v>0</v>
      </c>
      <c r="BU370" s="50">
        <v>0</v>
      </c>
      <c r="BV370" s="49">
        <v>0</v>
      </c>
      <c r="BW370" s="50">
        <v>0</v>
      </c>
      <c r="BX370" s="49">
        <v>0</v>
      </c>
      <c r="BY370" s="49">
        <v>0</v>
      </c>
      <c r="BZ370" s="49">
        <v>0</v>
      </c>
      <c r="CA370" s="49">
        <v>20</v>
      </c>
      <c r="CB370" s="49">
        <v>20</v>
      </c>
      <c r="CC370" s="49">
        <v>0</v>
      </c>
      <c r="CD370" s="49">
        <v>20</v>
      </c>
      <c r="CE370" s="49">
        <v>0</v>
      </c>
      <c r="CF370" s="49">
        <v>0</v>
      </c>
      <c r="CG370" s="49">
        <v>0</v>
      </c>
      <c r="CH370" s="50">
        <v>0</v>
      </c>
      <c r="CI370" s="49">
        <v>0</v>
      </c>
      <c r="CJ370" s="50">
        <v>0</v>
      </c>
      <c r="CK370" s="49">
        <v>0</v>
      </c>
      <c r="CL370" s="49">
        <v>0</v>
      </c>
      <c r="CM370" s="49">
        <v>0</v>
      </c>
      <c r="CN370" s="49">
        <v>20</v>
      </c>
      <c r="CO370" s="10" t="s">
        <v>4415</v>
      </c>
      <c r="CP370" s="51" t="s">
        <v>4416</v>
      </c>
    </row>
    <row r="371" spans="1:94" ht="70.349999999999994" customHeight="1" x14ac:dyDescent="0.25">
      <c r="A371" s="48" t="s">
        <v>4417</v>
      </c>
      <c r="B371" s="48" t="s">
        <v>4417</v>
      </c>
      <c r="C371" s="10" t="s">
        <v>103</v>
      </c>
      <c r="D371" s="10" t="s">
        <v>4054</v>
      </c>
      <c r="E371" s="10" t="s">
        <v>4397</v>
      </c>
      <c r="F371" s="10" t="s">
        <v>4059</v>
      </c>
      <c r="G371" s="10" t="s">
        <v>126</v>
      </c>
      <c r="H371" s="10" t="s">
        <v>108</v>
      </c>
      <c r="I371" s="10" t="s">
        <v>4398</v>
      </c>
      <c r="J371" s="10" t="s">
        <v>1350</v>
      </c>
      <c r="K371" s="10" t="s">
        <v>4399</v>
      </c>
      <c r="L371" s="10" t="s">
        <v>4306</v>
      </c>
      <c r="M371" s="10" t="s">
        <v>4400</v>
      </c>
      <c r="N371" s="10" t="s">
        <v>4401</v>
      </c>
      <c r="O371" s="10" t="s">
        <v>4402</v>
      </c>
      <c r="P371" s="10" t="s">
        <v>696</v>
      </c>
      <c r="Q371" s="10" t="s">
        <v>4403</v>
      </c>
      <c r="R371" s="10" t="s">
        <v>4404</v>
      </c>
      <c r="S371" s="10" t="s">
        <v>4418</v>
      </c>
      <c r="T371" s="10" t="s">
        <v>4419</v>
      </c>
      <c r="U371" s="10" t="s">
        <v>4420</v>
      </c>
      <c r="V371" s="10" t="s">
        <v>4421</v>
      </c>
      <c r="W371" s="10" t="s">
        <v>4422</v>
      </c>
      <c r="X371" s="10" t="s">
        <v>149</v>
      </c>
      <c r="Y371" s="10" t="s">
        <v>125</v>
      </c>
      <c r="Z371" s="10" t="s">
        <v>126</v>
      </c>
      <c r="AA371" s="49">
        <v>120</v>
      </c>
      <c r="AB371" s="10" t="s">
        <v>127</v>
      </c>
      <c r="AC371" s="10" t="s">
        <v>4313</v>
      </c>
      <c r="AD371" s="49">
        <v>32</v>
      </c>
      <c r="AE371" s="49">
        <v>28</v>
      </c>
      <c r="AF371" s="49">
        <v>30</v>
      </c>
      <c r="AG371" s="49">
        <v>30</v>
      </c>
      <c r="AH371" s="10" t="s">
        <v>6417</v>
      </c>
      <c r="AI371" s="10" t="s">
        <v>6418</v>
      </c>
      <c r="AJ371" s="10" t="s">
        <v>6419</v>
      </c>
      <c r="AK371" s="10" t="s">
        <v>6420</v>
      </c>
      <c r="AL371" s="10" t="s">
        <v>6421</v>
      </c>
      <c r="AM371" s="10" t="s">
        <v>5205</v>
      </c>
      <c r="AN371" s="10"/>
      <c r="AO371" s="49">
        <v>30</v>
      </c>
      <c r="AP371" s="49">
        <v>100</v>
      </c>
      <c r="AQ371" s="49">
        <v>130</v>
      </c>
      <c r="AR371" s="49">
        <v>0</v>
      </c>
      <c r="AS371" s="49">
        <v>0</v>
      </c>
      <c r="AT371" s="49">
        <v>0</v>
      </c>
      <c r="AU371" s="49">
        <v>0</v>
      </c>
      <c r="AV371" s="49">
        <v>0</v>
      </c>
      <c r="AW371" s="50">
        <v>0</v>
      </c>
      <c r="AX371" s="49">
        <v>0</v>
      </c>
      <c r="AY371" s="49">
        <v>0</v>
      </c>
      <c r="AZ371" s="49">
        <v>0</v>
      </c>
      <c r="BA371" s="49">
        <v>130</v>
      </c>
      <c r="BB371" s="49">
        <v>30</v>
      </c>
      <c r="BC371" s="49">
        <v>100</v>
      </c>
      <c r="BD371" s="49">
        <v>130</v>
      </c>
      <c r="BE371" s="49">
        <v>0</v>
      </c>
      <c r="BF371" s="49">
        <v>0</v>
      </c>
      <c r="BG371" s="49">
        <v>0</v>
      </c>
      <c r="BH371" s="49">
        <v>0</v>
      </c>
      <c r="BI371" s="49">
        <v>0</v>
      </c>
      <c r="BJ371" s="50">
        <v>0</v>
      </c>
      <c r="BK371" s="49">
        <v>0</v>
      </c>
      <c r="BL371" s="49">
        <v>0</v>
      </c>
      <c r="BM371" s="49">
        <v>0</v>
      </c>
      <c r="BN371" s="49">
        <v>130</v>
      </c>
      <c r="BO371" s="49">
        <v>30</v>
      </c>
      <c r="BP371" s="49">
        <v>100</v>
      </c>
      <c r="BQ371" s="49">
        <v>130</v>
      </c>
      <c r="BR371" s="49">
        <v>0</v>
      </c>
      <c r="BS371" s="49">
        <v>0</v>
      </c>
      <c r="BT371" s="49">
        <v>0</v>
      </c>
      <c r="BU371" s="50">
        <v>0</v>
      </c>
      <c r="BV371" s="49">
        <v>0</v>
      </c>
      <c r="BW371" s="50">
        <v>0</v>
      </c>
      <c r="BX371" s="49">
        <v>0</v>
      </c>
      <c r="BY371" s="49">
        <v>0</v>
      </c>
      <c r="BZ371" s="49">
        <v>0</v>
      </c>
      <c r="CA371" s="49">
        <v>130</v>
      </c>
      <c r="CB371" s="49">
        <v>30</v>
      </c>
      <c r="CC371" s="49">
        <v>100</v>
      </c>
      <c r="CD371" s="49">
        <v>130</v>
      </c>
      <c r="CE371" s="49">
        <v>0</v>
      </c>
      <c r="CF371" s="49">
        <v>0</v>
      </c>
      <c r="CG371" s="49">
        <v>0</v>
      </c>
      <c r="CH371" s="50">
        <v>0</v>
      </c>
      <c r="CI371" s="49">
        <v>0</v>
      </c>
      <c r="CJ371" s="50">
        <v>0</v>
      </c>
      <c r="CK371" s="49">
        <v>0</v>
      </c>
      <c r="CL371" s="49">
        <v>0</v>
      </c>
      <c r="CM371" s="49">
        <v>0</v>
      </c>
      <c r="CN371" s="49">
        <v>130</v>
      </c>
      <c r="CO371" s="10" t="s">
        <v>4428</v>
      </c>
      <c r="CP371" s="51" t="s">
        <v>4429</v>
      </c>
    </row>
    <row r="372" spans="1:94" ht="70.349999999999994" customHeight="1" x14ac:dyDescent="0.25">
      <c r="A372" s="48" t="s">
        <v>4430</v>
      </c>
      <c r="B372" s="48" t="s">
        <v>4430</v>
      </c>
      <c r="C372" s="10" t="s">
        <v>139</v>
      </c>
      <c r="D372" s="10" t="s">
        <v>4054</v>
      </c>
      <c r="E372" s="10" t="s">
        <v>4397</v>
      </c>
      <c r="F372" s="10" t="s">
        <v>4059</v>
      </c>
      <c r="G372" s="10" t="s">
        <v>126</v>
      </c>
      <c r="H372" s="10" t="s">
        <v>108</v>
      </c>
      <c r="I372" s="10" t="s">
        <v>4398</v>
      </c>
      <c r="J372" s="10" t="s">
        <v>1350</v>
      </c>
      <c r="K372" s="10" t="s">
        <v>4399</v>
      </c>
      <c r="L372" s="10" t="s">
        <v>4306</v>
      </c>
      <c r="M372" s="10" t="s">
        <v>4400</v>
      </c>
      <c r="N372" s="10" t="s">
        <v>4401</v>
      </c>
      <c r="O372" s="10" t="s">
        <v>4402</v>
      </c>
      <c r="P372" s="10" t="s">
        <v>696</v>
      </c>
      <c r="Q372" s="10" t="s">
        <v>4403</v>
      </c>
      <c r="R372" s="10" t="s">
        <v>4404</v>
      </c>
      <c r="S372" s="10" t="s">
        <v>4431</v>
      </c>
      <c r="T372" s="10" t="s">
        <v>4432</v>
      </c>
      <c r="U372" s="10" t="s">
        <v>4433</v>
      </c>
      <c r="V372" s="10" t="s">
        <v>4434</v>
      </c>
      <c r="W372" s="10" t="s">
        <v>4435</v>
      </c>
      <c r="X372" s="10" t="s">
        <v>4436</v>
      </c>
      <c r="Y372" s="10" t="s">
        <v>125</v>
      </c>
      <c r="Z372" s="10" t="s">
        <v>126</v>
      </c>
      <c r="AA372" s="49">
        <v>2</v>
      </c>
      <c r="AB372" s="10" t="s">
        <v>127</v>
      </c>
      <c r="AC372" s="10" t="s">
        <v>4313</v>
      </c>
      <c r="AD372" s="49">
        <v>0</v>
      </c>
      <c r="AE372" s="49">
        <v>1</v>
      </c>
      <c r="AF372" s="49">
        <v>0</v>
      </c>
      <c r="AG372" s="49">
        <v>1</v>
      </c>
      <c r="AH372" s="10"/>
      <c r="AI372" s="10" t="s">
        <v>6422</v>
      </c>
      <c r="AJ372" s="10"/>
      <c r="AK372" s="10"/>
      <c r="AL372" s="10" t="s">
        <v>6423</v>
      </c>
      <c r="AM372" s="10" t="s">
        <v>5205</v>
      </c>
      <c r="AN372" s="10"/>
      <c r="AO372" s="49">
        <v>30</v>
      </c>
      <c r="AP372" s="49">
        <v>100</v>
      </c>
      <c r="AQ372" s="49">
        <v>130</v>
      </c>
      <c r="AR372" s="49">
        <v>0</v>
      </c>
      <c r="AS372" s="49">
        <v>0</v>
      </c>
      <c r="AT372" s="49">
        <v>0</v>
      </c>
      <c r="AU372" s="49">
        <v>0</v>
      </c>
      <c r="AV372" s="49">
        <v>0</v>
      </c>
      <c r="AW372" s="50">
        <v>0</v>
      </c>
      <c r="AX372" s="49">
        <v>0</v>
      </c>
      <c r="AY372" s="49">
        <v>0</v>
      </c>
      <c r="AZ372" s="49">
        <v>0</v>
      </c>
      <c r="BA372" s="49">
        <v>130</v>
      </c>
      <c r="BB372" s="49">
        <v>30</v>
      </c>
      <c r="BC372" s="49">
        <v>100</v>
      </c>
      <c r="BD372" s="49">
        <v>130</v>
      </c>
      <c r="BE372" s="49">
        <v>0</v>
      </c>
      <c r="BF372" s="49">
        <v>0</v>
      </c>
      <c r="BG372" s="49">
        <v>0</v>
      </c>
      <c r="BH372" s="49">
        <v>0</v>
      </c>
      <c r="BI372" s="49">
        <v>0</v>
      </c>
      <c r="BJ372" s="50">
        <v>0</v>
      </c>
      <c r="BK372" s="49">
        <v>0</v>
      </c>
      <c r="BL372" s="49">
        <v>0</v>
      </c>
      <c r="BM372" s="49">
        <v>0</v>
      </c>
      <c r="BN372" s="49">
        <v>130</v>
      </c>
      <c r="BO372" s="49">
        <v>30</v>
      </c>
      <c r="BP372" s="49">
        <v>100</v>
      </c>
      <c r="BQ372" s="49">
        <v>130</v>
      </c>
      <c r="BR372" s="49">
        <v>0</v>
      </c>
      <c r="BS372" s="49">
        <v>0</v>
      </c>
      <c r="BT372" s="49">
        <v>0</v>
      </c>
      <c r="BU372" s="50">
        <v>0</v>
      </c>
      <c r="BV372" s="49">
        <v>0</v>
      </c>
      <c r="BW372" s="50">
        <v>0</v>
      </c>
      <c r="BX372" s="49">
        <v>0</v>
      </c>
      <c r="BY372" s="49">
        <v>0</v>
      </c>
      <c r="BZ372" s="49">
        <v>0</v>
      </c>
      <c r="CA372" s="49">
        <v>130</v>
      </c>
      <c r="CB372" s="49">
        <v>30</v>
      </c>
      <c r="CC372" s="49">
        <v>100</v>
      </c>
      <c r="CD372" s="49">
        <v>130</v>
      </c>
      <c r="CE372" s="49">
        <v>0</v>
      </c>
      <c r="CF372" s="49">
        <v>0</v>
      </c>
      <c r="CG372" s="49">
        <v>0</v>
      </c>
      <c r="CH372" s="50">
        <v>0</v>
      </c>
      <c r="CI372" s="49">
        <v>0</v>
      </c>
      <c r="CJ372" s="50">
        <v>0</v>
      </c>
      <c r="CK372" s="49">
        <v>0</v>
      </c>
      <c r="CL372" s="49">
        <v>0</v>
      </c>
      <c r="CM372" s="49">
        <v>0</v>
      </c>
      <c r="CN372" s="49">
        <v>130</v>
      </c>
      <c r="CO372" s="10"/>
      <c r="CP372" s="51" t="s">
        <v>4438</v>
      </c>
    </row>
    <row r="373" spans="1:94" ht="70.349999999999994" customHeight="1" x14ac:dyDescent="0.25">
      <c r="A373" s="48" t="s">
        <v>4439</v>
      </c>
      <c r="B373" s="48" t="s">
        <v>4439</v>
      </c>
      <c r="C373" s="10" t="s">
        <v>113</v>
      </c>
      <c r="D373" s="10" t="s">
        <v>4054</v>
      </c>
      <c r="E373" s="10" t="s">
        <v>4440</v>
      </c>
      <c r="F373" s="10" t="s">
        <v>113</v>
      </c>
      <c r="G373" s="10" t="s">
        <v>107</v>
      </c>
      <c r="H373" s="10" t="s">
        <v>108</v>
      </c>
      <c r="I373" s="10" t="s">
        <v>4441</v>
      </c>
      <c r="J373" s="10" t="s">
        <v>113</v>
      </c>
      <c r="K373" s="10" t="s">
        <v>4442</v>
      </c>
      <c r="L373" s="10" t="s">
        <v>4306</v>
      </c>
      <c r="M373" s="10" t="s">
        <v>4443</v>
      </c>
      <c r="N373" s="10" t="s">
        <v>4444</v>
      </c>
      <c r="O373" s="10" t="s">
        <v>4445</v>
      </c>
      <c r="P373" s="10" t="s">
        <v>860</v>
      </c>
      <c r="Q373" s="10" t="s">
        <v>4446</v>
      </c>
      <c r="R373" s="10" t="s">
        <v>4447</v>
      </c>
      <c r="S373" s="10" t="s">
        <v>4448</v>
      </c>
      <c r="T373" s="10" t="s">
        <v>4449</v>
      </c>
      <c r="U373" s="10" t="s">
        <v>1914</v>
      </c>
      <c r="V373" s="10" t="s">
        <v>4450</v>
      </c>
      <c r="W373" s="10" t="s">
        <v>4451</v>
      </c>
      <c r="X373" s="10" t="s">
        <v>149</v>
      </c>
      <c r="Y373" s="10" t="s">
        <v>125</v>
      </c>
      <c r="Z373" s="10" t="s">
        <v>126</v>
      </c>
      <c r="AA373" s="49">
        <v>8</v>
      </c>
      <c r="AB373" s="10" t="s">
        <v>127</v>
      </c>
      <c r="AC373" s="10" t="s">
        <v>4313</v>
      </c>
      <c r="AD373" s="49">
        <v>2</v>
      </c>
      <c r="AE373" s="49">
        <v>2</v>
      </c>
      <c r="AF373" s="49">
        <v>2</v>
      </c>
      <c r="AG373" s="49">
        <v>2</v>
      </c>
      <c r="AH373" s="10" t="s">
        <v>6424</v>
      </c>
      <c r="AI373" s="10" t="s">
        <v>6425</v>
      </c>
      <c r="AJ373" s="10"/>
      <c r="AK373" s="10" t="s">
        <v>6426</v>
      </c>
      <c r="AL373" s="10" t="s">
        <v>6426</v>
      </c>
      <c r="AM373" s="10" t="s">
        <v>5205</v>
      </c>
      <c r="AN373" s="10"/>
      <c r="AO373" s="49">
        <v>0</v>
      </c>
      <c r="AP373" s="49">
        <v>50</v>
      </c>
      <c r="AQ373" s="49">
        <v>50</v>
      </c>
      <c r="AR373" s="49">
        <v>0</v>
      </c>
      <c r="AS373" s="49">
        <v>0</v>
      </c>
      <c r="AT373" s="49">
        <v>0</v>
      </c>
      <c r="AU373" s="49">
        <v>0</v>
      </c>
      <c r="AV373" s="49">
        <v>0</v>
      </c>
      <c r="AW373" s="50">
        <v>0</v>
      </c>
      <c r="AX373" s="49">
        <v>0</v>
      </c>
      <c r="AY373" s="49">
        <v>0</v>
      </c>
      <c r="AZ373" s="49">
        <v>0</v>
      </c>
      <c r="BA373" s="49">
        <v>50</v>
      </c>
      <c r="BB373" s="49">
        <v>0</v>
      </c>
      <c r="BC373" s="49">
        <v>50</v>
      </c>
      <c r="BD373" s="49">
        <v>50</v>
      </c>
      <c r="BE373" s="49">
        <v>0</v>
      </c>
      <c r="BF373" s="49">
        <v>0</v>
      </c>
      <c r="BG373" s="49">
        <v>0</v>
      </c>
      <c r="BH373" s="49">
        <v>0</v>
      </c>
      <c r="BI373" s="49">
        <v>0</v>
      </c>
      <c r="BJ373" s="50">
        <v>0</v>
      </c>
      <c r="BK373" s="49">
        <v>0</v>
      </c>
      <c r="BL373" s="49">
        <v>0</v>
      </c>
      <c r="BM373" s="49">
        <v>0</v>
      </c>
      <c r="BN373" s="49">
        <v>50</v>
      </c>
      <c r="BO373" s="49">
        <v>0</v>
      </c>
      <c r="BP373" s="49">
        <v>100</v>
      </c>
      <c r="BQ373" s="49">
        <v>100</v>
      </c>
      <c r="BR373" s="49">
        <v>0</v>
      </c>
      <c r="BS373" s="49">
        <v>0</v>
      </c>
      <c r="BT373" s="49">
        <v>0</v>
      </c>
      <c r="BU373" s="50">
        <v>0</v>
      </c>
      <c r="BV373" s="49">
        <v>0</v>
      </c>
      <c r="BW373" s="50">
        <v>0</v>
      </c>
      <c r="BX373" s="49">
        <v>0</v>
      </c>
      <c r="BY373" s="49">
        <v>0</v>
      </c>
      <c r="BZ373" s="49">
        <v>0</v>
      </c>
      <c r="CA373" s="49">
        <v>100</v>
      </c>
      <c r="CB373" s="49">
        <v>0</v>
      </c>
      <c r="CC373" s="49">
        <v>100</v>
      </c>
      <c r="CD373" s="49">
        <v>100</v>
      </c>
      <c r="CE373" s="49">
        <v>0</v>
      </c>
      <c r="CF373" s="49">
        <v>0</v>
      </c>
      <c r="CG373" s="49">
        <v>0</v>
      </c>
      <c r="CH373" s="50">
        <v>0</v>
      </c>
      <c r="CI373" s="49">
        <v>0</v>
      </c>
      <c r="CJ373" s="50">
        <v>0</v>
      </c>
      <c r="CK373" s="49">
        <v>0</v>
      </c>
      <c r="CL373" s="49">
        <v>0</v>
      </c>
      <c r="CM373" s="49">
        <v>0</v>
      </c>
      <c r="CN373" s="49">
        <v>100</v>
      </c>
      <c r="CO373" s="10" t="s">
        <v>4456</v>
      </c>
      <c r="CP373" s="51" t="s">
        <v>4457</v>
      </c>
    </row>
    <row r="374" spans="1:94" ht="70.349999999999994" customHeight="1" x14ac:dyDescent="0.25">
      <c r="A374" s="48" t="s">
        <v>4458</v>
      </c>
      <c r="B374" s="48" t="s">
        <v>4458</v>
      </c>
      <c r="C374" s="10" t="s">
        <v>103</v>
      </c>
      <c r="D374" s="10" t="s">
        <v>4054</v>
      </c>
      <c r="E374" s="10" t="s">
        <v>4459</v>
      </c>
      <c r="F374" s="10" t="s">
        <v>198</v>
      </c>
      <c r="G374" s="10" t="s">
        <v>107</v>
      </c>
      <c r="H374" s="10" t="s">
        <v>108</v>
      </c>
      <c r="I374" s="10" t="s">
        <v>4460</v>
      </c>
      <c r="J374" s="10" t="s">
        <v>113</v>
      </c>
      <c r="K374" s="10" t="s">
        <v>4461</v>
      </c>
      <c r="L374" s="10" t="s">
        <v>4306</v>
      </c>
      <c r="M374" s="10" t="s">
        <v>4443</v>
      </c>
      <c r="N374" s="10" t="s">
        <v>4444</v>
      </c>
      <c r="O374" s="10" t="s">
        <v>140</v>
      </c>
      <c r="P374" s="10" t="s">
        <v>141</v>
      </c>
      <c r="Q374" s="10" t="s">
        <v>142</v>
      </c>
      <c r="R374" s="10" t="s">
        <v>143</v>
      </c>
      <c r="S374" s="10" t="s">
        <v>223</v>
      </c>
      <c r="T374" s="10" t="s">
        <v>224</v>
      </c>
      <c r="U374" s="10" t="s">
        <v>225</v>
      </c>
      <c r="V374" s="10" t="s">
        <v>226</v>
      </c>
      <c r="W374" s="10" t="s">
        <v>227</v>
      </c>
      <c r="X374" s="10" t="s">
        <v>228</v>
      </c>
      <c r="Y374" s="10" t="s">
        <v>125</v>
      </c>
      <c r="Z374" s="10" t="s">
        <v>126</v>
      </c>
      <c r="AA374" s="49">
        <v>1</v>
      </c>
      <c r="AB374" s="10" t="s">
        <v>186</v>
      </c>
      <c r="AC374" s="10" t="s">
        <v>4313</v>
      </c>
      <c r="AD374" s="49">
        <v>1</v>
      </c>
      <c r="AE374" s="49">
        <v>1</v>
      </c>
      <c r="AF374" s="49">
        <v>1</v>
      </c>
      <c r="AG374" s="49">
        <v>1</v>
      </c>
      <c r="AH374" s="10" t="s">
        <v>6427</v>
      </c>
      <c r="AI374" s="10" t="s">
        <v>6428</v>
      </c>
      <c r="AJ374" s="10" t="s">
        <v>6429</v>
      </c>
      <c r="AK374" s="10" t="s">
        <v>6430</v>
      </c>
      <c r="AL374" s="10" t="s">
        <v>6430</v>
      </c>
      <c r="AM374" s="10" t="s">
        <v>5205</v>
      </c>
      <c r="AN374" s="10"/>
      <c r="AO374" s="49">
        <v>0</v>
      </c>
      <c r="AP374" s="49">
        <v>50</v>
      </c>
      <c r="AQ374" s="49">
        <v>50</v>
      </c>
      <c r="AR374" s="49">
        <v>0</v>
      </c>
      <c r="AS374" s="49">
        <v>0</v>
      </c>
      <c r="AT374" s="49">
        <v>0</v>
      </c>
      <c r="AU374" s="49">
        <v>0</v>
      </c>
      <c r="AV374" s="49">
        <v>0</v>
      </c>
      <c r="AW374" s="50">
        <v>0</v>
      </c>
      <c r="AX374" s="49">
        <v>0</v>
      </c>
      <c r="AY374" s="49">
        <v>0</v>
      </c>
      <c r="AZ374" s="49">
        <v>0</v>
      </c>
      <c r="BA374" s="49">
        <v>50</v>
      </c>
      <c r="BB374" s="49">
        <v>0</v>
      </c>
      <c r="BC374" s="49">
        <v>50</v>
      </c>
      <c r="BD374" s="49">
        <v>50</v>
      </c>
      <c r="BE374" s="49">
        <v>0</v>
      </c>
      <c r="BF374" s="49">
        <v>0</v>
      </c>
      <c r="BG374" s="49">
        <v>0</v>
      </c>
      <c r="BH374" s="49">
        <v>0</v>
      </c>
      <c r="BI374" s="49">
        <v>0</v>
      </c>
      <c r="BJ374" s="50">
        <v>0</v>
      </c>
      <c r="BK374" s="49">
        <v>0</v>
      </c>
      <c r="BL374" s="49">
        <v>0</v>
      </c>
      <c r="BM374" s="49">
        <v>0</v>
      </c>
      <c r="BN374" s="49">
        <v>50</v>
      </c>
      <c r="BO374" s="49">
        <v>30</v>
      </c>
      <c r="BP374" s="49">
        <v>80</v>
      </c>
      <c r="BQ374" s="49">
        <v>110</v>
      </c>
      <c r="BR374" s="49">
        <v>0</v>
      </c>
      <c r="BS374" s="49">
        <v>0</v>
      </c>
      <c r="BT374" s="49">
        <v>0</v>
      </c>
      <c r="BU374" s="50">
        <v>0</v>
      </c>
      <c r="BV374" s="49">
        <v>0</v>
      </c>
      <c r="BW374" s="50">
        <v>0</v>
      </c>
      <c r="BX374" s="49">
        <v>0</v>
      </c>
      <c r="BY374" s="49">
        <v>0</v>
      </c>
      <c r="BZ374" s="49">
        <v>0</v>
      </c>
      <c r="CA374" s="49">
        <v>110</v>
      </c>
      <c r="CB374" s="49">
        <v>0</v>
      </c>
      <c r="CC374" s="49">
        <v>100</v>
      </c>
      <c r="CD374" s="49">
        <v>100</v>
      </c>
      <c r="CE374" s="49">
        <v>0</v>
      </c>
      <c r="CF374" s="49">
        <v>0</v>
      </c>
      <c r="CG374" s="49">
        <v>0</v>
      </c>
      <c r="CH374" s="50">
        <v>0</v>
      </c>
      <c r="CI374" s="49">
        <v>0</v>
      </c>
      <c r="CJ374" s="50">
        <v>0</v>
      </c>
      <c r="CK374" s="49">
        <v>0</v>
      </c>
      <c r="CL374" s="49">
        <v>0</v>
      </c>
      <c r="CM374" s="49">
        <v>0</v>
      </c>
      <c r="CN374" s="49">
        <v>100</v>
      </c>
      <c r="CO374" s="10" t="s">
        <v>4467</v>
      </c>
      <c r="CP374" s="51" t="s">
        <v>4468</v>
      </c>
    </row>
    <row r="375" spans="1:94" ht="70.349999999999994" customHeight="1" x14ac:dyDescent="0.25">
      <c r="A375" s="48" t="s">
        <v>4469</v>
      </c>
      <c r="B375" s="48" t="s">
        <v>4469</v>
      </c>
      <c r="C375" s="10" t="s">
        <v>113</v>
      </c>
      <c r="D375" s="10" t="s">
        <v>4054</v>
      </c>
      <c r="E375" s="10" t="s">
        <v>4470</v>
      </c>
      <c r="F375" s="10" t="s">
        <v>4471</v>
      </c>
      <c r="G375" s="10" t="s">
        <v>1056</v>
      </c>
      <c r="H375" s="10" t="s">
        <v>108</v>
      </c>
      <c r="I375" s="10" t="s">
        <v>4304</v>
      </c>
      <c r="J375" s="10" t="s">
        <v>4472</v>
      </c>
      <c r="K375" s="10" t="s">
        <v>4473</v>
      </c>
      <c r="L375" s="10" t="s">
        <v>4306</v>
      </c>
      <c r="M375" s="10" t="s">
        <v>4474</v>
      </c>
      <c r="N375" s="10" t="s">
        <v>4475</v>
      </c>
      <c r="O375" s="10" t="s">
        <v>115</v>
      </c>
      <c r="P375" s="10" t="s">
        <v>116</v>
      </c>
      <c r="Q375" s="10" t="s">
        <v>4476</v>
      </c>
      <c r="R375" s="10" t="s">
        <v>118</v>
      </c>
      <c r="S375" s="10" t="s">
        <v>4477</v>
      </c>
      <c r="T375" s="10" t="s">
        <v>4478</v>
      </c>
      <c r="U375" s="10" t="s">
        <v>4477</v>
      </c>
      <c r="V375" s="10" t="s">
        <v>4479</v>
      </c>
      <c r="W375" s="10" t="s">
        <v>4480</v>
      </c>
      <c r="X375" s="10" t="s">
        <v>336</v>
      </c>
      <c r="Y375" s="10" t="s">
        <v>125</v>
      </c>
      <c r="Z375" s="10" t="s">
        <v>126</v>
      </c>
      <c r="AA375" s="49">
        <v>1</v>
      </c>
      <c r="AB375" s="10" t="s">
        <v>127</v>
      </c>
      <c r="AC375" s="10" t="s">
        <v>4313</v>
      </c>
      <c r="AD375" s="49">
        <v>0</v>
      </c>
      <c r="AE375" s="49">
        <v>0</v>
      </c>
      <c r="AF375" s="49">
        <v>0</v>
      </c>
      <c r="AG375" s="49">
        <v>1</v>
      </c>
      <c r="AH375" s="10"/>
      <c r="AI375" s="10"/>
      <c r="AJ375" s="10"/>
      <c r="AK375" s="10"/>
      <c r="AL375" s="10" t="s">
        <v>6431</v>
      </c>
      <c r="AM375" s="10" t="s">
        <v>5205</v>
      </c>
      <c r="AN375" s="10"/>
      <c r="AO375" s="49">
        <v>0</v>
      </c>
      <c r="AP375" s="49">
        <v>100</v>
      </c>
      <c r="AQ375" s="49">
        <v>100</v>
      </c>
      <c r="AR375" s="49">
        <v>0</v>
      </c>
      <c r="AS375" s="49">
        <v>0</v>
      </c>
      <c r="AT375" s="49">
        <v>0</v>
      </c>
      <c r="AU375" s="49">
        <v>0</v>
      </c>
      <c r="AV375" s="49">
        <v>0</v>
      </c>
      <c r="AW375" s="50">
        <v>0</v>
      </c>
      <c r="AX375" s="49">
        <v>0</v>
      </c>
      <c r="AY375" s="49">
        <v>0</v>
      </c>
      <c r="AZ375" s="49">
        <v>0</v>
      </c>
      <c r="BA375" s="49">
        <v>100</v>
      </c>
      <c r="BB375" s="49">
        <v>0</v>
      </c>
      <c r="BC375" s="49">
        <v>1000</v>
      </c>
      <c r="BD375" s="49">
        <v>1000</v>
      </c>
      <c r="BE375" s="49">
        <v>0</v>
      </c>
      <c r="BF375" s="49">
        <v>0</v>
      </c>
      <c r="BG375" s="49">
        <v>0</v>
      </c>
      <c r="BH375" s="49">
        <v>0</v>
      </c>
      <c r="BI375" s="49">
        <v>0</v>
      </c>
      <c r="BJ375" s="50">
        <v>0</v>
      </c>
      <c r="BK375" s="49">
        <v>0</v>
      </c>
      <c r="BL375" s="49">
        <v>0</v>
      </c>
      <c r="BM375" s="49">
        <v>0</v>
      </c>
      <c r="BN375" s="49">
        <v>1000</v>
      </c>
      <c r="BO375" s="49">
        <v>0</v>
      </c>
      <c r="BP375" s="49">
        <v>1000</v>
      </c>
      <c r="BQ375" s="49">
        <v>1000</v>
      </c>
      <c r="BR375" s="49">
        <v>0</v>
      </c>
      <c r="BS375" s="49">
        <v>0</v>
      </c>
      <c r="BT375" s="49">
        <v>0</v>
      </c>
      <c r="BU375" s="50">
        <v>0</v>
      </c>
      <c r="BV375" s="49">
        <v>0</v>
      </c>
      <c r="BW375" s="50">
        <v>0</v>
      </c>
      <c r="BX375" s="49">
        <v>0</v>
      </c>
      <c r="BY375" s="49">
        <v>0</v>
      </c>
      <c r="BZ375" s="49">
        <v>0</v>
      </c>
      <c r="CA375" s="49">
        <v>1000</v>
      </c>
      <c r="CB375" s="49">
        <v>0</v>
      </c>
      <c r="CC375" s="49">
        <v>0</v>
      </c>
      <c r="CD375" s="49">
        <v>0</v>
      </c>
      <c r="CE375" s="49">
        <v>0</v>
      </c>
      <c r="CF375" s="49">
        <v>0</v>
      </c>
      <c r="CG375" s="49">
        <v>0</v>
      </c>
      <c r="CH375" s="50">
        <v>0</v>
      </c>
      <c r="CI375" s="49">
        <v>0</v>
      </c>
      <c r="CJ375" s="50">
        <v>0</v>
      </c>
      <c r="CK375" s="49">
        <v>0</v>
      </c>
      <c r="CL375" s="49">
        <v>0</v>
      </c>
      <c r="CM375" s="49">
        <v>0</v>
      </c>
      <c r="CN375" s="49">
        <v>0</v>
      </c>
      <c r="CO375" s="10" t="s">
        <v>4482</v>
      </c>
      <c r="CP375" s="51" t="s">
        <v>4483</v>
      </c>
    </row>
    <row r="376" spans="1:94" ht="70.349999999999994" customHeight="1" x14ac:dyDescent="0.25">
      <c r="A376" s="48" t="s">
        <v>4484</v>
      </c>
      <c r="B376" s="48" t="s">
        <v>4484</v>
      </c>
      <c r="C376" s="10" t="s">
        <v>113</v>
      </c>
      <c r="D376" s="10" t="s">
        <v>4054</v>
      </c>
      <c r="E376" s="10" t="s">
        <v>4485</v>
      </c>
      <c r="F376" s="10" t="s">
        <v>4486</v>
      </c>
      <c r="G376" s="10" t="s">
        <v>126</v>
      </c>
      <c r="H376" s="10" t="s">
        <v>108</v>
      </c>
      <c r="I376" s="10" t="s">
        <v>4304</v>
      </c>
      <c r="J376" s="10" t="s">
        <v>4487</v>
      </c>
      <c r="K376" s="10" t="s">
        <v>4399</v>
      </c>
      <c r="L376" s="10" t="s">
        <v>4306</v>
      </c>
      <c r="M376" s="10" t="s">
        <v>1925</v>
      </c>
      <c r="N376" s="10" t="s">
        <v>4488</v>
      </c>
      <c r="O376" s="10" t="s">
        <v>140</v>
      </c>
      <c r="P376" s="10" t="s">
        <v>141</v>
      </c>
      <c r="Q376" s="10" t="s">
        <v>2286</v>
      </c>
      <c r="R376" s="10" t="s">
        <v>2287</v>
      </c>
      <c r="S376" s="10" t="s">
        <v>4377</v>
      </c>
      <c r="T376" s="10" t="s">
        <v>4378</v>
      </c>
      <c r="U376" s="10" t="s">
        <v>4379</v>
      </c>
      <c r="V376" s="10" t="s">
        <v>4380</v>
      </c>
      <c r="W376" s="10" t="s">
        <v>4381</v>
      </c>
      <c r="X376" s="10" t="s">
        <v>3499</v>
      </c>
      <c r="Y376" s="10" t="s">
        <v>125</v>
      </c>
      <c r="Z376" s="10" t="s">
        <v>126</v>
      </c>
      <c r="AA376" s="49">
        <v>5</v>
      </c>
      <c r="AB376" s="10" t="s">
        <v>127</v>
      </c>
      <c r="AC376" s="10" t="s">
        <v>4313</v>
      </c>
      <c r="AD376" s="49">
        <v>0</v>
      </c>
      <c r="AE376" s="49">
        <v>0</v>
      </c>
      <c r="AF376" s="49">
        <v>5</v>
      </c>
      <c r="AG376" s="49">
        <v>0</v>
      </c>
      <c r="AH376" s="10"/>
      <c r="AI376" s="10"/>
      <c r="AJ376" s="10"/>
      <c r="AK376" s="10"/>
      <c r="AL376" s="10"/>
      <c r="AM376" s="10" t="s">
        <v>5205</v>
      </c>
      <c r="AN376" s="10"/>
      <c r="AO376" s="49">
        <v>0</v>
      </c>
      <c r="AP376" s="49">
        <v>800</v>
      </c>
      <c r="AQ376" s="49">
        <v>800</v>
      </c>
      <c r="AR376" s="49">
        <v>0</v>
      </c>
      <c r="AS376" s="49">
        <v>0</v>
      </c>
      <c r="AT376" s="49">
        <v>0</v>
      </c>
      <c r="AU376" s="49">
        <v>0</v>
      </c>
      <c r="AV376" s="49">
        <v>0</v>
      </c>
      <c r="AW376" s="50">
        <v>0</v>
      </c>
      <c r="AX376" s="49">
        <v>0</v>
      </c>
      <c r="AY376" s="49">
        <v>0</v>
      </c>
      <c r="AZ376" s="49">
        <v>0</v>
      </c>
      <c r="BA376" s="49">
        <v>800</v>
      </c>
      <c r="BB376" s="49">
        <v>0</v>
      </c>
      <c r="BC376" s="49">
        <v>300</v>
      </c>
      <c r="BD376" s="49">
        <v>300</v>
      </c>
      <c r="BE376" s="49">
        <v>0</v>
      </c>
      <c r="BF376" s="49">
        <v>0</v>
      </c>
      <c r="BG376" s="49">
        <v>0</v>
      </c>
      <c r="BH376" s="49">
        <v>0</v>
      </c>
      <c r="BI376" s="49">
        <v>0</v>
      </c>
      <c r="BJ376" s="50">
        <v>0</v>
      </c>
      <c r="BK376" s="49">
        <v>0</v>
      </c>
      <c r="BL376" s="49">
        <v>0</v>
      </c>
      <c r="BM376" s="49">
        <v>0</v>
      </c>
      <c r="BN376" s="49">
        <v>300</v>
      </c>
      <c r="BO376" s="49">
        <v>0</v>
      </c>
      <c r="BP376" s="49">
        <v>300</v>
      </c>
      <c r="BQ376" s="49">
        <v>300</v>
      </c>
      <c r="BR376" s="49">
        <v>0</v>
      </c>
      <c r="BS376" s="49">
        <v>0</v>
      </c>
      <c r="BT376" s="49">
        <v>0</v>
      </c>
      <c r="BU376" s="50">
        <v>0</v>
      </c>
      <c r="BV376" s="49">
        <v>0</v>
      </c>
      <c r="BW376" s="50">
        <v>0</v>
      </c>
      <c r="BX376" s="49">
        <v>0</v>
      </c>
      <c r="BY376" s="49">
        <v>0</v>
      </c>
      <c r="BZ376" s="49">
        <v>0</v>
      </c>
      <c r="CA376" s="49">
        <v>300</v>
      </c>
      <c r="CB376" s="49">
        <v>0</v>
      </c>
      <c r="CC376" s="49">
        <v>300</v>
      </c>
      <c r="CD376" s="49">
        <v>300</v>
      </c>
      <c r="CE376" s="49">
        <v>0</v>
      </c>
      <c r="CF376" s="49">
        <v>0</v>
      </c>
      <c r="CG376" s="49">
        <v>0</v>
      </c>
      <c r="CH376" s="50">
        <v>0</v>
      </c>
      <c r="CI376" s="49">
        <v>0</v>
      </c>
      <c r="CJ376" s="50">
        <v>0</v>
      </c>
      <c r="CK376" s="49">
        <v>0</v>
      </c>
      <c r="CL376" s="49">
        <v>0</v>
      </c>
      <c r="CM376" s="49">
        <v>0</v>
      </c>
      <c r="CN376" s="49">
        <v>300</v>
      </c>
      <c r="CO376" s="10"/>
      <c r="CP376" s="51"/>
    </row>
    <row r="377" spans="1:94" ht="70.349999999999994" customHeight="1" x14ac:dyDescent="0.25">
      <c r="A377" s="48" t="s">
        <v>4490</v>
      </c>
      <c r="B377" s="48" t="s">
        <v>4490</v>
      </c>
      <c r="C377" s="10" t="s">
        <v>113</v>
      </c>
      <c r="D377" s="10" t="s">
        <v>4054</v>
      </c>
      <c r="E377" s="10" t="s">
        <v>4055</v>
      </c>
      <c r="F377" s="10" t="s">
        <v>4491</v>
      </c>
      <c r="G377" s="10" t="s">
        <v>2214</v>
      </c>
      <c r="H377" s="10" t="s">
        <v>552</v>
      </c>
      <c r="I377" s="10" t="s">
        <v>4492</v>
      </c>
      <c r="J377" s="10" t="s">
        <v>4493</v>
      </c>
      <c r="K377" s="10" t="s">
        <v>4494</v>
      </c>
      <c r="L377" s="10" t="s">
        <v>4495</v>
      </c>
      <c r="M377" s="10" t="s">
        <v>4496</v>
      </c>
      <c r="N377" s="10" t="s">
        <v>4497</v>
      </c>
      <c r="O377" s="10" t="s">
        <v>140</v>
      </c>
      <c r="P377" s="10" t="s">
        <v>141</v>
      </c>
      <c r="Q377" s="10" t="s">
        <v>142</v>
      </c>
      <c r="R377" s="10" t="s">
        <v>143</v>
      </c>
      <c r="S377" s="10" t="s">
        <v>223</v>
      </c>
      <c r="T377" s="10" t="s">
        <v>224</v>
      </c>
      <c r="U377" s="10" t="s">
        <v>225</v>
      </c>
      <c r="V377" s="10" t="s">
        <v>226</v>
      </c>
      <c r="W377" s="10" t="s">
        <v>227</v>
      </c>
      <c r="X377" s="10" t="s">
        <v>228</v>
      </c>
      <c r="Y377" s="10" t="s">
        <v>125</v>
      </c>
      <c r="Z377" s="10" t="s">
        <v>126</v>
      </c>
      <c r="AA377" s="49">
        <v>14</v>
      </c>
      <c r="AB377" s="10" t="s">
        <v>127</v>
      </c>
      <c r="AC377" s="10" t="s">
        <v>4313</v>
      </c>
      <c r="AD377" s="49">
        <v>6</v>
      </c>
      <c r="AE377" s="49">
        <v>3</v>
      </c>
      <c r="AF377" s="49">
        <v>2</v>
      </c>
      <c r="AG377" s="49">
        <v>3</v>
      </c>
      <c r="AH377" s="10" t="s">
        <v>6432</v>
      </c>
      <c r="AI377" s="10" t="s">
        <v>6433</v>
      </c>
      <c r="AJ377" s="10" t="s">
        <v>6434</v>
      </c>
      <c r="AK377" s="10" t="s">
        <v>6435</v>
      </c>
      <c r="AL377" s="10" t="s">
        <v>6436</v>
      </c>
      <c r="AM377" s="10" t="s">
        <v>5205</v>
      </c>
      <c r="AN377" s="10"/>
      <c r="AO377" s="49">
        <v>241.61750000000001</v>
      </c>
      <c r="AP377" s="49">
        <v>0</v>
      </c>
      <c r="AQ377" s="49">
        <v>241.61750000000001</v>
      </c>
      <c r="AR377" s="49">
        <v>0</v>
      </c>
      <c r="AS377" s="49">
        <v>0</v>
      </c>
      <c r="AT377" s="49">
        <v>0</v>
      </c>
      <c r="AU377" s="49">
        <v>0</v>
      </c>
      <c r="AV377" s="49">
        <v>0</v>
      </c>
      <c r="AW377" s="50">
        <v>0</v>
      </c>
      <c r="AX377" s="49">
        <v>0</v>
      </c>
      <c r="AY377" s="49">
        <v>0</v>
      </c>
      <c r="AZ377" s="49">
        <v>0</v>
      </c>
      <c r="BA377" s="49">
        <v>241.61750000000001</v>
      </c>
      <c r="BB377" s="49">
        <v>170</v>
      </c>
      <c r="BC377" s="49">
        <v>0</v>
      </c>
      <c r="BD377" s="49">
        <v>170</v>
      </c>
      <c r="BE377" s="49">
        <v>0</v>
      </c>
      <c r="BF377" s="49">
        <v>0</v>
      </c>
      <c r="BG377" s="49">
        <v>0</v>
      </c>
      <c r="BH377" s="49">
        <v>0</v>
      </c>
      <c r="BI377" s="49">
        <v>0</v>
      </c>
      <c r="BJ377" s="50">
        <v>0</v>
      </c>
      <c r="BK377" s="49">
        <v>0</v>
      </c>
      <c r="BL377" s="49">
        <v>0</v>
      </c>
      <c r="BM377" s="49">
        <v>0</v>
      </c>
      <c r="BN377" s="49">
        <v>170</v>
      </c>
      <c r="BO377" s="49">
        <v>170</v>
      </c>
      <c r="BP377" s="49">
        <v>0</v>
      </c>
      <c r="BQ377" s="49">
        <v>170</v>
      </c>
      <c r="BR377" s="49">
        <v>0</v>
      </c>
      <c r="BS377" s="49">
        <v>0</v>
      </c>
      <c r="BT377" s="49">
        <v>0</v>
      </c>
      <c r="BU377" s="50">
        <v>0</v>
      </c>
      <c r="BV377" s="49">
        <v>0</v>
      </c>
      <c r="BW377" s="50">
        <v>0</v>
      </c>
      <c r="BX377" s="49">
        <v>0</v>
      </c>
      <c r="BY377" s="49">
        <v>0</v>
      </c>
      <c r="BZ377" s="49">
        <v>0</v>
      </c>
      <c r="CA377" s="49">
        <v>170</v>
      </c>
      <c r="CB377" s="49">
        <v>170</v>
      </c>
      <c r="CC377" s="49">
        <v>0</v>
      </c>
      <c r="CD377" s="49">
        <v>170</v>
      </c>
      <c r="CE377" s="49">
        <v>0</v>
      </c>
      <c r="CF377" s="49">
        <v>0</v>
      </c>
      <c r="CG377" s="49">
        <v>0</v>
      </c>
      <c r="CH377" s="50">
        <v>0</v>
      </c>
      <c r="CI377" s="49">
        <v>0</v>
      </c>
      <c r="CJ377" s="50">
        <v>0</v>
      </c>
      <c r="CK377" s="49">
        <v>0</v>
      </c>
      <c r="CL377" s="49">
        <v>0</v>
      </c>
      <c r="CM377" s="49">
        <v>0</v>
      </c>
      <c r="CN377" s="49">
        <v>170</v>
      </c>
      <c r="CO377" s="10" t="s">
        <v>4504</v>
      </c>
      <c r="CP377" s="51" t="s">
        <v>4505</v>
      </c>
    </row>
    <row r="378" spans="1:94" ht="70.349999999999994" customHeight="1" x14ac:dyDescent="0.25">
      <c r="A378" s="48" t="s">
        <v>4506</v>
      </c>
      <c r="B378" s="48" t="s">
        <v>4506</v>
      </c>
      <c r="C378" s="10" t="s">
        <v>103</v>
      </c>
      <c r="D378" s="10" t="s">
        <v>4054</v>
      </c>
      <c r="E378" s="10" t="s">
        <v>4055</v>
      </c>
      <c r="F378" s="10" t="s">
        <v>4491</v>
      </c>
      <c r="G378" s="10" t="s">
        <v>2214</v>
      </c>
      <c r="H378" s="10" t="s">
        <v>552</v>
      </c>
      <c r="I378" s="10" t="s">
        <v>4492</v>
      </c>
      <c r="J378" s="10" t="s">
        <v>4493</v>
      </c>
      <c r="K378" s="10" t="s">
        <v>4494</v>
      </c>
      <c r="L378" s="10" t="s">
        <v>4495</v>
      </c>
      <c r="M378" s="10" t="s">
        <v>4496</v>
      </c>
      <c r="N378" s="10" t="s">
        <v>4497</v>
      </c>
      <c r="O378" s="10" t="s">
        <v>140</v>
      </c>
      <c r="P378" s="10" t="s">
        <v>141</v>
      </c>
      <c r="Q378" s="10" t="s">
        <v>142</v>
      </c>
      <c r="R378" s="10" t="s">
        <v>143</v>
      </c>
      <c r="S378" s="10" t="s">
        <v>288</v>
      </c>
      <c r="T378" s="10" t="s">
        <v>289</v>
      </c>
      <c r="U378" s="10" t="s">
        <v>290</v>
      </c>
      <c r="V378" s="10" t="s">
        <v>291</v>
      </c>
      <c r="W378" s="10" t="s">
        <v>292</v>
      </c>
      <c r="X378" s="10" t="s">
        <v>293</v>
      </c>
      <c r="Y378" s="10" t="s">
        <v>125</v>
      </c>
      <c r="Z378" s="10" t="s">
        <v>126</v>
      </c>
      <c r="AA378" s="49">
        <v>4</v>
      </c>
      <c r="AB378" s="10" t="s">
        <v>127</v>
      </c>
      <c r="AC378" s="10" t="s">
        <v>4313</v>
      </c>
      <c r="AD378" s="49">
        <v>0</v>
      </c>
      <c r="AE378" s="49">
        <v>0</v>
      </c>
      <c r="AF378" s="49">
        <v>3</v>
      </c>
      <c r="AG378" s="49">
        <v>1</v>
      </c>
      <c r="AH378" s="10"/>
      <c r="AI378" s="10" t="s">
        <v>6437</v>
      </c>
      <c r="AJ378" s="10" t="s">
        <v>6438</v>
      </c>
      <c r="AK378" s="10" t="s">
        <v>6439</v>
      </c>
      <c r="AL378" s="10" t="s">
        <v>6439</v>
      </c>
      <c r="AM378" s="10" t="s">
        <v>5205</v>
      </c>
      <c r="AN378" s="10"/>
      <c r="AO378" s="49">
        <v>50</v>
      </c>
      <c r="AP378" s="49">
        <v>0</v>
      </c>
      <c r="AQ378" s="49">
        <v>50</v>
      </c>
      <c r="AR378" s="49">
        <v>0</v>
      </c>
      <c r="AS378" s="49">
        <v>0</v>
      </c>
      <c r="AT378" s="49">
        <v>0</v>
      </c>
      <c r="AU378" s="49">
        <v>0</v>
      </c>
      <c r="AV378" s="49">
        <v>0</v>
      </c>
      <c r="AW378" s="50">
        <v>0</v>
      </c>
      <c r="AX378" s="49">
        <v>0</v>
      </c>
      <c r="AY378" s="49">
        <v>0</v>
      </c>
      <c r="AZ378" s="49">
        <v>0</v>
      </c>
      <c r="BA378" s="49">
        <v>50</v>
      </c>
      <c r="BB378" s="49">
        <v>50</v>
      </c>
      <c r="BC378" s="49">
        <v>0</v>
      </c>
      <c r="BD378" s="49">
        <v>50</v>
      </c>
      <c r="BE378" s="49">
        <v>0</v>
      </c>
      <c r="BF378" s="49">
        <v>0</v>
      </c>
      <c r="BG378" s="49">
        <v>0</v>
      </c>
      <c r="BH378" s="49">
        <v>0</v>
      </c>
      <c r="BI378" s="49">
        <v>0</v>
      </c>
      <c r="BJ378" s="50">
        <v>0</v>
      </c>
      <c r="BK378" s="49">
        <v>0</v>
      </c>
      <c r="BL378" s="49">
        <v>0</v>
      </c>
      <c r="BM378" s="49">
        <v>0</v>
      </c>
      <c r="BN378" s="49">
        <v>50</v>
      </c>
      <c r="BO378" s="49">
        <v>50</v>
      </c>
      <c r="BP378" s="49">
        <v>0</v>
      </c>
      <c r="BQ378" s="49">
        <v>50</v>
      </c>
      <c r="BR378" s="49">
        <v>0</v>
      </c>
      <c r="BS378" s="49">
        <v>0</v>
      </c>
      <c r="BT378" s="49">
        <v>0</v>
      </c>
      <c r="BU378" s="50">
        <v>0</v>
      </c>
      <c r="BV378" s="49">
        <v>0</v>
      </c>
      <c r="BW378" s="50">
        <v>0</v>
      </c>
      <c r="BX378" s="49">
        <v>0</v>
      </c>
      <c r="BY378" s="49">
        <v>0</v>
      </c>
      <c r="BZ378" s="49">
        <v>0</v>
      </c>
      <c r="CA378" s="49">
        <v>50</v>
      </c>
      <c r="CB378" s="49">
        <v>50</v>
      </c>
      <c r="CC378" s="49">
        <v>0</v>
      </c>
      <c r="CD378" s="49">
        <v>50</v>
      </c>
      <c r="CE378" s="49">
        <v>0</v>
      </c>
      <c r="CF378" s="49">
        <v>0</v>
      </c>
      <c r="CG378" s="49">
        <v>0</v>
      </c>
      <c r="CH378" s="50">
        <v>0</v>
      </c>
      <c r="CI378" s="49">
        <v>0</v>
      </c>
      <c r="CJ378" s="50">
        <v>0</v>
      </c>
      <c r="CK378" s="49">
        <v>0</v>
      </c>
      <c r="CL378" s="49">
        <v>0</v>
      </c>
      <c r="CM378" s="49">
        <v>0</v>
      </c>
      <c r="CN378" s="49">
        <v>50</v>
      </c>
      <c r="CO378" s="10"/>
      <c r="CP378" s="51" t="s">
        <v>4509</v>
      </c>
    </row>
    <row r="379" spans="1:94" ht="70.349999999999994" customHeight="1" x14ac:dyDescent="0.25">
      <c r="A379" s="48" t="s">
        <v>4510</v>
      </c>
      <c r="B379" s="48" t="s">
        <v>4510</v>
      </c>
      <c r="C379" s="10" t="s">
        <v>139</v>
      </c>
      <c r="D379" s="10" t="s">
        <v>4054</v>
      </c>
      <c r="E379" s="10" t="s">
        <v>4055</v>
      </c>
      <c r="F379" s="10" t="s">
        <v>4491</v>
      </c>
      <c r="G379" s="10" t="s">
        <v>2214</v>
      </c>
      <c r="H379" s="10" t="s">
        <v>552</v>
      </c>
      <c r="I379" s="10" t="s">
        <v>4492</v>
      </c>
      <c r="J379" s="10" t="s">
        <v>4493</v>
      </c>
      <c r="K379" s="10" t="s">
        <v>4494</v>
      </c>
      <c r="L379" s="10" t="s">
        <v>4495</v>
      </c>
      <c r="M379" s="10" t="s">
        <v>4496</v>
      </c>
      <c r="N379" s="10" t="s">
        <v>4497</v>
      </c>
      <c r="O379" s="10" t="s">
        <v>140</v>
      </c>
      <c r="P379" s="10" t="s">
        <v>141</v>
      </c>
      <c r="Q379" s="10" t="s">
        <v>142</v>
      </c>
      <c r="R379" s="10" t="s">
        <v>143</v>
      </c>
      <c r="S379" s="10" t="s">
        <v>4511</v>
      </c>
      <c r="T379" s="10" t="s">
        <v>4512</v>
      </c>
      <c r="U379" s="10" t="s">
        <v>4513</v>
      </c>
      <c r="V379" s="10" t="s">
        <v>4514</v>
      </c>
      <c r="W379" s="10" t="s">
        <v>4515</v>
      </c>
      <c r="X379" s="10" t="s">
        <v>4516</v>
      </c>
      <c r="Y379" s="10" t="s">
        <v>125</v>
      </c>
      <c r="Z379" s="10" t="s">
        <v>126</v>
      </c>
      <c r="AA379" s="49">
        <v>5</v>
      </c>
      <c r="AB379" s="10" t="s">
        <v>127</v>
      </c>
      <c r="AC379" s="10" t="s">
        <v>4313</v>
      </c>
      <c r="AD379" s="49">
        <v>0</v>
      </c>
      <c r="AE379" s="49">
        <v>0</v>
      </c>
      <c r="AF379" s="49">
        <v>5</v>
      </c>
      <c r="AG379" s="49">
        <v>0</v>
      </c>
      <c r="AH379" s="10"/>
      <c r="AI379" s="10" t="s">
        <v>6440</v>
      </c>
      <c r="AJ379" s="10" t="s">
        <v>6441</v>
      </c>
      <c r="AK379" s="10" t="s">
        <v>6442</v>
      </c>
      <c r="AL379" s="10"/>
      <c r="AM379" s="10" t="s">
        <v>5205</v>
      </c>
      <c r="AN379" s="10"/>
      <c r="AO379" s="49">
        <v>0</v>
      </c>
      <c r="AP379" s="49">
        <v>0</v>
      </c>
      <c r="AQ379" s="49">
        <v>0</v>
      </c>
      <c r="AR379" s="49">
        <v>0</v>
      </c>
      <c r="AS379" s="49">
        <v>0</v>
      </c>
      <c r="AT379" s="49">
        <v>0</v>
      </c>
      <c r="AU379" s="49">
        <v>0</v>
      </c>
      <c r="AV379" s="49">
        <v>0</v>
      </c>
      <c r="AW379" s="50">
        <v>0</v>
      </c>
      <c r="AX379" s="49">
        <v>0</v>
      </c>
      <c r="AY379" s="49">
        <v>0</v>
      </c>
      <c r="AZ379" s="49">
        <v>0</v>
      </c>
      <c r="BA379" s="49">
        <v>0</v>
      </c>
      <c r="BB379" s="49">
        <v>0</v>
      </c>
      <c r="BC379" s="49">
        <v>0</v>
      </c>
      <c r="BD379" s="49">
        <v>0</v>
      </c>
      <c r="BE379" s="49">
        <v>0</v>
      </c>
      <c r="BF379" s="49">
        <v>0</v>
      </c>
      <c r="BG379" s="49">
        <v>0</v>
      </c>
      <c r="BH379" s="49">
        <v>0</v>
      </c>
      <c r="BI379" s="49">
        <v>0</v>
      </c>
      <c r="BJ379" s="50">
        <v>0</v>
      </c>
      <c r="BK379" s="49">
        <v>0</v>
      </c>
      <c r="BL379" s="49">
        <v>0</v>
      </c>
      <c r="BM379" s="49">
        <v>0</v>
      </c>
      <c r="BN379" s="49">
        <v>0</v>
      </c>
      <c r="BO379" s="49">
        <v>0</v>
      </c>
      <c r="BP379" s="49">
        <v>0</v>
      </c>
      <c r="BQ379" s="49">
        <v>0</v>
      </c>
      <c r="BR379" s="49">
        <v>0</v>
      </c>
      <c r="BS379" s="49">
        <v>0</v>
      </c>
      <c r="BT379" s="49">
        <v>0</v>
      </c>
      <c r="BU379" s="50">
        <v>0</v>
      </c>
      <c r="BV379" s="49">
        <v>0</v>
      </c>
      <c r="BW379" s="50">
        <v>0</v>
      </c>
      <c r="BX379" s="49">
        <v>0</v>
      </c>
      <c r="BY379" s="49">
        <v>0</v>
      </c>
      <c r="BZ379" s="49">
        <v>0</v>
      </c>
      <c r="CA379" s="49">
        <v>0</v>
      </c>
      <c r="CB379" s="49">
        <v>80</v>
      </c>
      <c r="CC379" s="49">
        <v>0</v>
      </c>
      <c r="CD379" s="49">
        <v>80</v>
      </c>
      <c r="CE379" s="49">
        <v>0</v>
      </c>
      <c r="CF379" s="49">
        <v>0</v>
      </c>
      <c r="CG379" s="49">
        <v>0</v>
      </c>
      <c r="CH379" s="50">
        <v>0</v>
      </c>
      <c r="CI379" s="49">
        <v>0</v>
      </c>
      <c r="CJ379" s="50">
        <v>0</v>
      </c>
      <c r="CK379" s="49">
        <v>0</v>
      </c>
      <c r="CL379" s="49">
        <v>0</v>
      </c>
      <c r="CM379" s="49">
        <v>0</v>
      </c>
      <c r="CN379" s="49">
        <v>80</v>
      </c>
      <c r="CO379" s="10"/>
      <c r="CP379" s="51" t="s">
        <v>4520</v>
      </c>
    </row>
    <row r="380" spans="1:94" ht="70.349999999999994" customHeight="1" x14ac:dyDescent="0.25">
      <c r="A380" s="48" t="s">
        <v>4521</v>
      </c>
      <c r="B380" s="48" t="s">
        <v>4521</v>
      </c>
      <c r="C380" s="10" t="s">
        <v>179</v>
      </c>
      <c r="D380" s="10" t="s">
        <v>4054</v>
      </c>
      <c r="E380" s="10" t="s">
        <v>4055</v>
      </c>
      <c r="F380" s="10" t="s">
        <v>4491</v>
      </c>
      <c r="G380" s="10" t="s">
        <v>2214</v>
      </c>
      <c r="H380" s="10" t="s">
        <v>552</v>
      </c>
      <c r="I380" s="10" t="s">
        <v>4492</v>
      </c>
      <c r="J380" s="10" t="s">
        <v>4493</v>
      </c>
      <c r="K380" s="10" t="s">
        <v>4494</v>
      </c>
      <c r="L380" s="10" t="s">
        <v>4495</v>
      </c>
      <c r="M380" s="10" t="s">
        <v>4496</v>
      </c>
      <c r="N380" s="10" t="s">
        <v>4497</v>
      </c>
      <c r="O380" s="10" t="s">
        <v>140</v>
      </c>
      <c r="P380" s="10" t="s">
        <v>141</v>
      </c>
      <c r="Q380" s="10" t="s">
        <v>142</v>
      </c>
      <c r="R380" s="10" t="s">
        <v>143</v>
      </c>
      <c r="S380" s="10" t="s">
        <v>585</v>
      </c>
      <c r="T380" s="10" t="s">
        <v>4522</v>
      </c>
      <c r="U380" s="10" t="s">
        <v>1653</v>
      </c>
      <c r="V380" s="10" t="s">
        <v>4523</v>
      </c>
      <c r="W380" s="10" t="s">
        <v>4524</v>
      </c>
      <c r="X380" s="10" t="s">
        <v>530</v>
      </c>
      <c r="Y380" s="10" t="s">
        <v>125</v>
      </c>
      <c r="Z380" s="10" t="s">
        <v>126</v>
      </c>
      <c r="AA380" s="49">
        <v>2</v>
      </c>
      <c r="AB380" s="10" t="s">
        <v>127</v>
      </c>
      <c r="AC380" s="10" t="s">
        <v>4313</v>
      </c>
      <c r="AD380" s="49">
        <v>0</v>
      </c>
      <c r="AE380" s="49">
        <v>2</v>
      </c>
      <c r="AF380" s="49">
        <v>0</v>
      </c>
      <c r="AG380" s="49">
        <v>0</v>
      </c>
      <c r="AH380" s="10"/>
      <c r="AI380" s="10" t="s">
        <v>6443</v>
      </c>
      <c r="AJ380" s="10" t="s">
        <v>6444</v>
      </c>
      <c r="AK380" s="10"/>
      <c r="AL380" s="10"/>
      <c r="AM380" s="10" t="s">
        <v>5205</v>
      </c>
      <c r="AN380" s="10"/>
      <c r="AO380" s="49">
        <v>0</v>
      </c>
      <c r="AP380" s="49">
        <v>0</v>
      </c>
      <c r="AQ380" s="49">
        <v>0</v>
      </c>
      <c r="AR380" s="49">
        <v>0</v>
      </c>
      <c r="AS380" s="49">
        <v>0</v>
      </c>
      <c r="AT380" s="49">
        <v>0</v>
      </c>
      <c r="AU380" s="49">
        <v>0</v>
      </c>
      <c r="AV380" s="49">
        <v>0</v>
      </c>
      <c r="AW380" s="50">
        <v>0</v>
      </c>
      <c r="AX380" s="49">
        <v>0</v>
      </c>
      <c r="AY380" s="49">
        <v>0</v>
      </c>
      <c r="AZ380" s="49">
        <v>0</v>
      </c>
      <c r="BA380" s="49">
        <v>0</v>
      </c>
      <c r="BB380" s="49">
        <v>0</v>
      </c>
      <c r="BC380" s="49">
        <v>0</v>
      </c>
      <c r="BD380" s="49">
        <v>0</v>
      </c>
      <c r="BE380" s="49">
        <v>0</v>
      </c>
      <c r="BF380" s="49">
        <v>0</v>
      </c>
      <c r="BG380" s="49">
        <v>0</v>
      </c>
      <c r="BH380" s="49">
        <v>0</v>
      </c>
      <c r="BI380" s="49">
        <v>0</v>
      </c>
      <c r="BJ380" s="50">
        <v>0</v>
      </c>
      <c r="BK380" s="49">
        <v>0</v>
      </c>
      <c r="BL380" s="49">
        <v>0</v>
      </c>
      <c r="BM380" s="49">
        <v>0</v>
      </c>
      <c r="BN380" s="49">
        <v>0</v>
      </c>
      <c r="BO380" s="49">
        <v>160</v>
      </c>
      <c r="BP380" s="49">
        <v>0</v>
      </c>
      <c r="BQ380" s="49">
        <v>160</v>
      </c>
      <c r="BR380" s="49">
        <v>0</v>
      </c>
      <c r="BS380" s="49">
        <v>0</v>
      </c>
      <c r="BT380" s="49">
        <v>0</v>
      </c>
      <c r="BU380" s="50">
        <v>0</v>
      </c>
      <c r="BV380" s="49">
        <v>0</v>
      </c>
      <c r="BW380" s="50">
        <v>0</v>
      </c>
      <c r="BX380" s="49">
        <v>0</v>
      </c>
      <c r="BY380" s="49">
        <v>0</v>
      </c>
      <c r="BZ380" s="49">
        <v>0</v>
      </c>
      <c r="CA380" s="49">
        <v>160</v>
      </c>
      <c r="CB380" s="49">
        <v>0</v>
      </c>
      <c r="CC380" s="49">
        <v>0</v>
      </c>
      <c r="CD380" s="49">
        <v>0</v>
      </c>
      <c r="CE380" s="49">
        <v>0</v>
      </c>
      <c r="CF380" s="49">
        <v>0</v>
      </c>
      <c r="CG380" s="49">
        <v>0</v>
      </c>
      <c r="CH380" s="50">
        <v>0</v>
      </c>
      <c r="CI380" s="49">
        <v>0</v>
      </c>
      <c r="CJ380" s="50">
        <v>0</v>
      </c>
      <c r="CK380" s="49">
        <v>0</v>
      </c>
      <c r="CL380" s="49">
        <v>0</v>
      </c>
      <c r="CM380" s="49">
        <v>0</v>
      </c>
      <c r="CN380" s="49">
        <v>0</v>
      </c>
      <c r="CO380" s="10"/>
      <c r="CP380" s="51" t="s">
        <v>4527</v>
      </c>
    </row>
    <row r="381" spans="1:94" ht="70.349999999999994" customHeight="1" x14ac:dyDescent="0.25">
      <c r="A381" s="48" t="s">
        <v>4528</v>
      </c>
      <c r="B381" s="48" t="s">
        <v>4528</v>
      </c>
      <c r="C381" s="10" t="s">
        <v>254</v>
      </c>
      <c r="D381" s="10" t="s">
        <v>4054</v>
      </c>
      <c r="E381" s="10" t="s">
        <v>4055</v>
      </c>
      <c r="F381" s="10" t="s">
        <v>4491</v>
      </c>
      <c r="G381" s="10" t="s">
        <v>2214</v>
      </c>
      <c r="H381" s="10" t="s">
        <v>552</v>
      </c>
      <c r="I381" s="10" t="s">
        <v>4492</v>
      </c>
      <c r="J381" s="10" t="s">
        <v>4493</v>
      </c>
      <c r="K381" s="10" t="s">
        <v>4494</v>
      </c>
      <c r="L381" s="10" t="s">
        <v>4495</v>
      </c>
      <c r="M381" s="10" t="s">
        <v>4496</v>
      </c>
      <c r="N381" s="10" t="s">
        <v>4497</v>
      </c>
      <c r="O381" s="10" t="s">
        <v>140</v>
      </c>
      <c r="P381" s="10" t="s">
        <v>141</v>
      </c>
      <c r="Q381" s="10" t="s">
        <v>142</v>
      </c>
      <c r="R381" s="10" t="s">
        <v>143</v>
      </c>
      <c r="S381" s="10" t="s">
        <v>4529</v>
      </c>
      <c r="T381" s="10" t="s">
        <v>4530</v>
      </c>
      <c r="U381" s="10" t="s">
        <v>4531</v>
      </c>
      <c r="V381" s="10" t="s">
        <v>4532</v>
      </c>
      <c r="W381" s="10" t="s">
        <v>4533</v>
      </c>
      <c r="X381" s="10" t="s">
        <v>4534</v>
      </c>
      <c r="Y381" s="10" t="s">
        <v>125</v>
      </c>
      <c r="Z381" s="10" t="s">
        <v>126</v>
      </c>
      <c r="AA381" s="49">
        <v>3</v>
      </c>
      <c r="AB381" s="10" t="s">
        <v>127</v>
      </c>
      <c r="AC381" s="10" t="s">
        <v>4313</v>
      </c>
      <c r="AD381" s="49">
        <v>0</v>
      </c>
      <c r="AE381" s="49">
        <v>0</v>
      </c>
      <c r="AF381" s="49">
        <v>2</v>
      </c>
      <c r="AG381" s="49">
        <v>1</v>
      </c>
      <c r="AH381" s="10"/>
      <c r="AI381" s="10" t="s">
        <v>6445</v>
      </c>
      <c r="AJ381" s="10"/>
      <c r="AK381" s="10" t="s">
        <v>6446</v>
      </c>
      <c r="AL381" s="10" t="s">
        <v>6447</v>
      </c>
      <c r="AM381" s="10" t="s">
        <v>5205</v>
      </c>
      <c r="AN381" s="10"/>
      <c r="AO381" s="49">
        <v>0</v>
      </c>
      <c r="AP381" s="49">
        <v>0</v>
      </c>
      <c r="AQ381" s="49">
        <v>0</v>
      </c>
      <c r="AR381" s="49">
        <v>0</v>
      </c>
      <c r="AS381" s="49">
        <v>0</v>
      </c>
      <c r="AT381" s="49">
        <v>0</v>
      </c>
      <c r="AU381" s="49">
        <v>0</v>
      </c>
      <c r="AV381" s="49">
        <v>0</v>
      </c>
      <c r="AW381" s="50">
        <v>0</v>
      </c>
      <c r="AX381" s="49">
        <v>0</v>
      </c>
      <c r="AY381" s="49">
        <v>0</v>
      </c>
      <c r="AZ381" s="49">
        <v>0</v>
      </c>
      <c r="BA381" s="49">
        <v>0</v>
      </c>
      <c r="BB381" s="49">
        <v>250</v>
      </c>
      <c r="BC381" s="49">
        <v>0</v>
      </c>
      <c r="BD381" s="49">
        <v>250</v>
      </c>
      <c r="BE381" s="49">
        <v>0</v>
      </c>
      <c r="BF381" s="49">
        <v>0</v>
      </c>
      <c r="BG381" s="49">
        <v>0</v>
      </c>
      <c r="BH381" s="49">
        <v>0</v>
      </c>
      <c r="BI381" s="49">
        <v>0</v>
      </c>
      <c r="BJ381" s="50">
        <v>0</v>
      </c>
      <c r="BK381" s="49">
        <v>0</v>
      </c>
      <c r="BL381" s="49">
        <v>0</v>
      </c>
      <c r="BM381" s="49">
        <v>0</v>
      </c>
      <c r="BN381" s="49">
        <v>250</v>
      </c>
      <c r="BO381" s="49">
        <v>0</v>
      </c>
      <c r="BP381" s="49">
        <v>0</v>
      </c>
      <c r="BQ381" s="49">
        <v>0</v>
      </c>
      <c r="BR381" s="49">
        <v>0</v>
      </c>
      <c r="BS381" s="49">
        <v>0</v>
      </c>
      <c r="BT381" s="49">
        <v>0</v>
      </c>
      <c r="BU381" s="50">
        <v>0</v>
      </c>
      <c r="BV381" s="49">
        <v>0</v>
      </c>
      <c r="BW381" s="50">
        <v>0</v>
      </c>
      <c r="BX381" s="49">
        <v>0</v>
      </c>
      <c r="BY381" s="49">
        <v>0</v>
      </c>
      <c r="BZ381" s="49">
        <v>0</v>
      </c>
      <c r="CA381" s="49">
        <v>0</v>
      </c>
      <c r="CB381" s="49">
        <v>0</v>
      </c>
      <c r="CC381" s="49">
        <v>0</v>
      </c>
      <c r="CD381" s="49">
        <v>0</v>
      </c>
      <c r="CE381" s="49">
        <v>0</v>
      </c>
      <c r="CF381" s="49">
        <v>0</v>
      </c>
      <c r="CG381" s="49">
        <v>0</v>
      </c>
      <c r="CH381" s="50">
        <v>0</v>
      </c>
      <c r="CI381" s="49">
        <v>0</v>
      </c>
      <c r="CJ381" s="50">
        <v>0</v>
      </c>
      <c r="CK381" s="49">
        <v>0</v>
      </c>
      <c r="CL381" s="49">
        <v>0</v>
      </c>
      <c r="CM381" s="49">
        <v>0</v>
      </c>
      <c r="CN381" s="49">
        <v>0</v>
      </c>
      <c r="CO381" s="10"/>
      <c r="CP381" s="51" t="s">
        <v>4536</v>
      </c>
    </row>
    <row r="382" spans="1:94" ht="70.349999999999994" customHeight="1" x14ac:dyDescent="0.25">
      <c r="A382" s="48" t="s">
        <v>4537</v>
      </c>
      <c r="B382" s="48" t="s">
        <v>4537</v>
      </c>
      <c r="C382" s="10" t="s">
        <v>374</v>
      </c>
      <c r="D382" s="10" t="s">
        <v>4054</v>
      </c>
      <c r="E382" s="10" t="s">
        <v>4055</v>
      </c>
      <c r="F382" s="10" t="s">
        <v>4491</v>
      </c>
      <c r="G382" s="10" t="s">
        <v>2214</v>
      </c>
      <c r="H382" s="10" t="s">
        <v>552</v>
      </c>
      <c r="I382" s="10" t="s">
        <v>4492</v>
      </c>
      <c r="J382" s="10" t="s">
        <v>4493</v>
      </c>
      <c r="K382" s="10" t="s">
        <v>4494</v>
      </c>
      <c r="L382" s="10" t="s">
        <v>4495</v>
      </c>
      <c r="M382" s="10" t="s">
        <v>4496</v>
      </c>
      <c r="N382" s="10" t="s">
        <v>4497</v>
      </c>
      <c r="O382" s="10" t="s">
        <v>140</v>
      </c>
      <c r="P382" s="10" t="s">
        <v>141</v>
      </c>
      <c r="Q382" s="10" t="s">
        <v>142</v>
      </c>
      <c r="R382" s="10" t="s">
        <v>143</v>
      </c>
      <c r="S382" s="10" t="s">
        <v>362</v>
      </c>
      <c r="T382" s="10" t="s">
        <v>363</v>
      </c>
      <c r="U382" s="10" t="s">
        <v>364</v>
      </c>
      <c r="V382" s="10" t="s">
        <v>365</v>
      </c>
      <c r="W382" s="10" t="s">
        <v>366</v>
      </c>
      <c r="X382" s="10" t="s">
        <v>367</v>
      </c>
      <c r="Y382" s="10" t="s">
        <v>125</v>
      </c>
      <c r="Z382" s="10" t="s">
        <v>126</v>
      </c>
      <c r="AA382" s="49">
        <v>2</v>
      </c>
      <c r="AB382" s="10" t="s">
        <v>127</v>
      </c>
      <c r="AC382" s="10" t="s">
        <v>4313</v>
      </c>
      <c r="AD382" s="49">
        <v>1</v>
      </c>
      <c r="AE382" s="49">
        <v>0</v>
      </c>
      <c r="AF382" s="49">
        <v>1</v>
      </c>
      <c r="AG382" s="49">
        <v>0</v>
      </c>
      <c r="AH382" s="10" t="s">
        <v>6448</v>
      </c>
      <c r="AI382" s="10" t="s">
        <v>6449</v>
      </c>
      <c r="AJ382" s="10" t="s">
        <v>6450</v>
      </c>
      <c r="AK382" s="10" t="s">
        <v>6451</v>
      </c>
      <c r="AL382" s="10"/>
      <c r="AM382" s="10" t="s">
        <v>5205</v>
      </c>
      <c r="AN382" s="10"/>
      <c r="AO382" s="49">
        <v>0</v>
      </c>
      <c r="AP382" s="49">
        <v>0</v>
      </c>
      <c r="AQ382" s="49">
        <v>0</v>
      </c>
      <c r="AR382" s="49">
        <v>0</v>
      </c>
      <c r="AS382" s="49">
        <v>0</v>
      </c>
      <c r="AT382" s="49">
        <v>0</v>
      </c>
      <c r="AU382" s="49">
        <v>0</v>
      </c>
      <c r="AV382" s="49">
        <v>0</v>
      </c>
      <c r="AW382" s="50">
        <v>0</v>
      </c>
      <c r="AX382" s="49">
        <v>0</v>
      </c>
      <c r="AY382" s="49">
        <v>0</v>
      </c>
      <c r="AZ382" s="49">
        <v>0</v>
      </c>
      <c r="BA382" s="49">
        <v>0</v>
      </c>
      <c r="BB382" s="49">
        <v>0</v>
      </c>
      <c r="BC382" s="49">
        <v>0</v>
      </c>
      <c r="BD382" s="49">
        <v>0</v>
      </c>
      <c r="BE382" s="49">
        <v>0</v>
      </c>
      <c r="BF382" s="49">
        <v>0</v>
      </c>
      <c r="BG382" s="49">
        <v>0</v>
      </c>
      <c r="BH382" s="49">
        <v>0</v>
      </c>
      <c r="BI382" s="49">
        <v>0</v>
      </c>
      <c r="BJ382" s="50">
        <v>0</v>
      </c>
      <c r="BK382" s="49">
        <v>0</v>
      </c>
      <c r="BL382" s="49">
        <v>0</v>
      </c>
      <c r="BM382" s="49">
        <v>0</v>
      </c>
      <c r="BN382" s="49">
        <v>0</v>
      </c>
      <c r="BO382" s="49">
        <v>0</v>
      </c>
      <c r="BP382" s="49">
        <v>0</v>
      </c>
      <c r="BQ382" s="49">
        <v>0</v>
      </c>
      <c r="BR382" s="49">
        <v>0</v>
      </c>
      <c r="BS382" s="49">
        <v>0</v>
      </c>
      <c r="BT382" s="49">
        <v>0</v>
      </c>
      <c r="BU382" s="50">
        <v>0</v>
      </c>
      <c r="BV382" s="49">
        <v>0</v>
      </c>
      <c r="BW382" s="50">
        <v>0</v>
      </c>
      <c r="BX382" s="49">
        <v>0</v>
      </c>
      <c r="BY382" s="49">
        <v>0</v>
      </c>
      <c r="BZ382" s="49">
        <v>0</v>
      </c>
      <c r="CA382" s="49">
        <v>0</v>
      </c>
      <c r="CB382" s="49">
        <v>50</v>
      </c>
      <c r="CC382" s="49">
        <v>0</v>
      </c>
      <c r="CD382" s="49">
        <v>50</v>
      </c>
      <c r="CE382" s="49">
        <v>0</v>
      </c>
      <c r="CF382" s="49">
        <v>0</v>
      </c>
      <c r="CG382" s="49">
        <v>0</v>
      </c>
      <c r="CH382" s="50">
        <v>0</v>
      </c>
      <c r="CI382" s="49">
        <v>0</v>
      </c>
      <c r="CJ382" s="50">
        <v>0</v>
      </c>
      <c r="CK382" s="49">
        <v>0</v>
      </c>
      <c r="CL382" s="49">
        <v>0</v>
      </c>
      <c r="CM382" s="49">
        <v>0</v>
      </c>
      <c r="CN382" s="49">
        <v>50</v>
      </c>
      <c r="CO382" s="10"/>
      <c r="CP382" s="51" t="s">
        <v>4542</v>
      </c>
    </row>
    <row r="383" spans="1:94" ht="70.349999999999994" customHeight="1" x14ac:dyDescent="0.25">
      <c r="A383" s="48" t="s">
        <v>4543</v>
      </c>
      <c r="B383" s="48" t="s">
        <v>4543</v>
      </c>
      <c r="C383" s="10" t="s">
        <v>444</v>
      </c>
      <c r="D383" s="10" t="s">
        <v>4054</v>
      </c>
      <c r="E383" s="10" t="s">
        <v>4055</v>
      </c>
      <c r="F383" s="10" t="s">
        <v>4491</v>
      </c>
      <c r="G383" s="10" t="s">
        <v>2214</v>
      </c>
      <c r="H383" s="10" t="s">
        <v>552</v>
      </c>
      <c r="I383" s="10" t="s">
        <v>4492</v>
      </c>
      <c r="J383" s="10" t="s">
        <v>4493</v>
      </c>
      <c r="K383" s="10" t="s">
        <v>4494</v>
      </c>
      <c r="L383" s="10" t="s">
        <v>4495</v>
      </c>
      <c r="M383" s="10" t="s">
        <v>4496</v>
      </c>
      <c r="N383" s="10" t="s">
        <v>4497</v>
      </c>
      <c r="O383" s="10" t="s">
        <v>140</v>
      </c>
      <c r="P383" s="10" t="s">
        <v>141</v>
      </c>
      <c r="Q383" s="10" t="s">
        <v>1042</v>
      </c>
      <c r="R383" s="10" t="s">
        <v>1043</v>
      </c>
      <c r="S383" s="10" t="s">
        <v>1869</v>
      </c>
      <c r="T383" s="10" t="s">
        <v>1870</v>
      </c>
      <c r="U383" s="10" t="s">
        <v>1869</v>
      </c>
      <c r="V383" s="10" t="s">
        <v>1871</v>
      </c>
      <c r="W383" s="10" t="s">
        <v>1872</v>
      </c>
      <c r="X383" s="10" t="s">
        <v>837</v>
      </c>
      <c r="Y383" s="10" t="s">
        <v>247</v>
      </c>
      <c r="Z383" s="10" t="s">
        <v>126</v>
      </c>
      <c r="AA383" s="49">
        <v>1</v>
      </c>
      <c r="AB383" s="10" t="s">
        <v>127</v>
      </c>
      <c r="AC383" s="10" t="s">
        <v>4313</v>
      </c>
      <c r="AD383" s="49">
        <v>0</v>
      </c>
      <c r="AE383" s="49">
        <v>0</v>
      </c>
      <c r="AF383" s="49">
        <v>1</v>
      </c>
      <c r="AG383" s="49">
        <v>0</v>
      </c>
      <c r="AH383" s="10"/>
      <c r="AI383" s="10"/>
      <c r="AJ383" s="10"/>
      <c r="AK383" s="10" t="s">
        <v>6452</v>
      </c>
      <c r="AL383" s="10"/>
      <c r="AM383" s="10" t="s">
        <v>5247</v>
      </c>
      <c r="AN383" s="10" t="s">
        <v>6453</v>
      </c>
      <c r="AO383" s="49">
        <v>0</v>
      </c>
      <c r="AP383" s="49">
        <v>0</v>
      </c>
      <c r="AQ383" s="49">
        <v>0</v>
      </c>
      <c r="AR383" s="49">
        <v>0</v>
      </c>
      <c r="AS383" s="49">
        <v>0</v>
      </c>
      <c r="AT383" s="49">
        <v>0</v>
      </c>
      <c r="AU383" s="49">
        <v>0</v>
      </c>
      <c r="AV383" s="49">
        <v>0</v>
      </c>
      <c r="AW383" s="50">
        <v>0</v>
      </c>
      <c r="AX383" s="49">
        <v>0</v>
      </c>
      <c r="AY383" s="49">
        <v>0</v>
      </c>
      <c r="AZ383" s="49">
        <v>0</v>
      </c>
      <c r="BA383" s="49">
        <v>0</v>
      </c>
      <c r="BB383" s="49">
        <v>0</v>
      </c>
      <c r="BC383" s="49">
        <v>0</v>
      </c>
      <c r="BD383" s="49">
        <v>0</v>
      </c>
      <c r="BE383" s="49">
        <v>0</v>
      </c>
      <c r="BF383" s="49">
        <v>0</v>
      </c>
      <c r="BG383" s="49">
        <v>0</v>
      </c>
      <c r="BH383" s="49">
        <v>0</v>
      </c>
      <c r="BI383" s="49">
        <v>0</v>
      </c>
      <c r="BJ383" s="50">
        <v>0</v>
      </c>
      <c r="BK383" s="49">
        <v>1000</v>
      </c>
      <c r="BL383" s="49">
        <v>0</v>
      </c>
      <c r="BM383" s="49">
        <v>0</v>
      </c>
      <c r="BN383" s="49">
        <v>1000</v>
      </c>
      <c r="BO383" s="49">
        <v>0</v>
      </c>
      <c r="BP383" s="49">
        <v>0</v>
      </c>
      <c r="BQ383" s="49">
        <v>0</v>
      </c>
      <c r="BR383" s="49">
        <v>0</v>
      </c>
      <c r="BS383" s="49">
        <v>0</v>
      </c>
      <c r="BT383" s="49">
        <v>0</v>
      </c>
      <c r="BU383" s="50">
        <v>0</v>
      </c>
      <c r="BV383" s="49">
        <v>0</v>
      </c>
      <c r="BW383" s="50">
        <v>0</v>
      </c>
      <c r="BX383" s="49">
        <v>1000</v>
      </c>
      <c r="BY383" s="49">
        <v>0</v>
      </c>
      <c r="BZ383" s="49">
        <v>0</v>
      </c>
      <c r="CA383" s="49">
        <v>1000</v>
      </c>
      <c r="CB383" s="49">
        <v>80</v>
      </c>
      <c r="CC383" s="49">
        <v>0</v>
      </c>
      <c r="CD383" s="49">
        <v>80</v>
      </c>
      <c r="CE383" s="49">
        <v>0</v>
      </c>
      <c r="CF383" s="49">
        <v>0</v>
      </c>
      <c r="CG383" s="49">
        <v>0</v>
      </c>
      <c r="CH383" s="50">
        <v>0</v>
      </c>
      <c r="CI383" s="49">
        <v>0</v>
      </c>
      <c r="CJ383" s="50">
        <v>0</v>
      </c>
      <c r="CK383" s="49">
        <v>0</v>
      </c>
      <c r="CL383" s="49">
        <v>0</v>
      </c>
      <c r="CM383" s="49">
        <v>0</v>
      </c>
      <c r="CN383" s="49">
        <v>80</v>
      </c>
      <c r="CO383" s="10"/>
      <c r="CP383" s="51" t="s">
        <v>4545</v>
      </c>
    </row>
    <row r="384" spans="1:94" ht="70.349999999999994" customHeight="1" x14ac:dyDescent="0.25">
      <c r="A384" s="48" t="s">
        <v>4546</v>
      </c>
      <c r="B384" s="48" t="s">
        <v>4546</v>
      </c>
      <c r="C384" s="10" t="s">
        <v>463</v>
      </c>
      <c r="D384" s="10" t="s">
        <v>4054</v>
      </c>
      <c r="E384" s="10" t="s">
        <v>4055</v>
      </c>
      <c r="F384" s="10" t="s">
        <v>1454</v>
      </c>
      <c r="G384" s="10" t="s">
        <v>2214</v>
      </c>
      <c r="H384" s="10" t="s">
        <v>552</v>
      </c>
      <c r="I384" s="10" t="s">
        <v>2215</v>
      </c>
      <c r="J384" s="10" t="s">
        <v>1598</v>
      </c>
      <c r="K384" s="10" t="s">
        <v>4147</v>
      </c>
      <c r="L384" s="10" t="s">
        <v>4495</v>
      </c>
      <c r="M384" s="10" t="s">
        <v>4496</v>
      </c>
      <c r="N384" s="10" t="s">
        <v>4497</v>
      </c>
      <c r="O384" s="10" t="s">
        <v>140</v>
      </c>
      <c r="P384" s="10" t="s">
        <v>141</v>
      </c>
      <c r="Q384" s="10" t="s">
        <v>1042</v>
      </c>
      <c r="R384" s="10" t="s">
        <v>1043</v>
      </c>
      <c r="S384" s="10" t="s">
        <v>981</v>
      </c>
      <c r="T384" s="10" t="s">
        <v>4106</v>
      </c>
      <c r="U384" s="10" t="s">
        <v>981</v>
      </c>
      <c r="V384" s="10" t="s">
        <v>4107</v>
      </c>
      <c r="W384" s="10" t="s">
        <v>4108</v>
      </c>
      <c r="X384" s="10" t="s">
        <v>837</v>
      </c>
      <c r="Y384" s="10" t="s">
        <v>247</v>
      </c>
      <c r="Z384" s="10" t="s">
        <v>126</v>
      </c>
      <c r="AA384" s="49">
        <v>1</v>
      </c>
      <c r="AB384" s="10" t="s">
        <v>127</v>
      </c>
      <c r="AC384" s="10" t="s">
        <v>4313</v>
      </c>
      <c r="AD384" s="49">
        <v>0</v>
      </c>
      <c r="AE384" s="49">
        <v>0</v>
      </c>
      <c r="AF384" s="49">
        <v>1</v>
      </c>
      <c r="AG384" s="49">
        <v>0</v>
      </c>
      <c r="AH384" s="10"/>
      <c r="AI384" s="10"/>
      <c r="AJ384" s="10"/>
      <c r="AK384" s="10" t="s">
        <v>6454</v>
      </c>
      <c r="AL384" s="10"/>
      <c r="AM384" s="10" t="s">
        <v>5237</v>
      </c>
      <c r="AN384" s="10"/>
      <c r="AO384" s="49">
        <v>0</v>
      </c>
      <c r="AP384" s="49">
        <v>0</v>
      </c>
      <c r="AQ384" s="49">
        <v>0</v>
      </c>
      <c r="AR384" s="49">
        <v>0</v>
      </c>
      <c r="AS384" s="49">
        <v>0</v>
      </c>
      <c r="AT384" s="49">
        <v>0</v>
      </c>
      <c r="AU384" s="49">
        <v>0</v>
      </c>
      <c r="AV384" s="49">
        <v>0</v>
      </c>
      <c r="AW384" s="50">
        <v>0</v>
      </c>
      <c r="AX384" s="49">
        <v>0</v>
      </c>
      <c r="AY384" s="49">
        <v>0</v>
      </c>
      <c r="AZ384" s="49">
        <v>0</v>
      </c>
      <c r="BA384" s="49">
        <v>0</v>
      </c>
      <c r="BB384" s="49">
        <v>0</v>
      </c>
      <c r="BC384" s="49">
        <v>0</v>
      </c>
      <c r="BD384" s="49">
        <v>0</v>
      </c>
      <c r="BE384" s="49">
        <v>0</v>
      </c>
      <c r="BF384" s="49">
        <v>0</v>
      </c>
      <c r="BG384" s="49">
        <v>0</v>
      </c>
      <c r="BH384" s="49">
        <v>0</v>
      </c>
      <c r="BI384" s="49">
        <v>0</v>
      </c>
      <c r="BJ384" s="50">
        <v>0</v>
      </c>
      <c r="BK384" s="49">
        <v>0</v>
      </c>
      <c r="BL384" s="49">
        <v>0</v>
      </c>
      <c r="BM384" s="49">
        <v>0</v>
      </c>
      <c r="BN384" s="49">
        <v>0</v>
      </c>
      <c r="BO384" s="49">
        <v>0</v>
      </c>
      <c r="BP384" s="49">
        <v>0</v>
      </c>
      <c r="BQ384" s="49">
        <v>0</v>
      </c>
      <c r="BR384" s="49">
        <v>0</v>
      </c>
      <c r="BS384" s="49">
        <v>0</v>
      </c>
      <c r="BT384" s="49">
        <v>0</v>
      </c>
      <c r="BU384" s="50">
        <v>0</v>
      </c>
      <c r="BV384" s="49">
        <v>0</v>
      </c>
      <c r="BW384" s="50">
        <v>0</v>
      </c>
      <c r="BX384" s="49">
        <v>0</v>
      </c>
      <c r="BY384" s="49">
        <v>0</v>
      </c>
      <c r="BZ384" s="49">
        <v>0</v>
      </c>
      <c r="CA384" s="49">
        <v>0</v>
      </c>
      <c r="CB384" s="49">
        <v>0</v>
      </c>
      <c r="CC384" s="49">
        <v>0</v>
      </c>
      <c r="CD384" s="49">
        <v>0</v>
      </c>
      <c r="CE384" s="49">
        <v>0</v>
      </c>
      <c r="CF384" s="49">
        <v>0</v>
      </c>
      <c r="CG384" s="49">
        <v>0</v>
      </c>
      <c r="CH384" s="50">
        <v>0</v>
      </c>
      <c r="CI384" s="49">
        <v>0</v>
      </c>
      <c r="CJ384" s="50">
        <v>0</v>
      </c>
      <c r="CK384" s="49">
        <v>0</v>
      </c>
      <c r="CL384" s="49">
        <v>0</v>
      </c>
      <c r="CM384" s="49">
        <v>0</v>
      </c>
      <c r="CN384" s="49">
        <v>0</v>
      </c>
      <c r="CO384" s="10"/>
      <c r="CP384" s="51" t="s">
        <v>4548</v>
      </c>
    </row>
    <row r="385" spans="1:94" ht="70.349999999999994" customHeight="1" x14ac:dyDescent="0.25">
      <c r="A385" s="48" t="s">
        <v>4549</v>
      </c>
      <c r="B385" s="48" t="s">
        <v>4549</v>
      </c>
      <c r="C385" s="10" t="s">
        <v>478</v>
      </c>
      <c r="D385" s="10" t="s">
        <v>4054</v>
      </c>
      <c r="E385" s="10" t="s">
        <v>4055</v>
      </c>
      <c r="F385" s="10" t="s">
        <v>4491</v>
      </c>
      <c r="G385" s="10" t="s">
        <v>2214</v>
      </c>
      <c r="H385" s="10" t="s">
        <v>552</v>
      </c>
      <c r="I385" s="10" t="s">
        <v>4492</v>
      </c>
      <c r="J385" s="10" t="s">
        <v>4493</v>
      </c>
      <c r="K385" s="10" t="s">
        <v>4494</v>
      </c>
      <c r="L385" s="10" t="s">
        <v>4495</v>
      </c>
      <c r="M385" s="10" t="s">
        <v>4496</v>
      </c>
      <c r="N385" s="10" t="s">
        <v>4497</v>
      </c>
      <c r="O385" s="10" t="s">
        <v>140</v>
      </c>
      <c r="P385" s="10" t="s">
        <v>141</v>
      </c>
      <c r="Q385" s="10" t="s">
        <v>1042</v>
      </c>
      <c r="R385" s="10" t="s">
        <v>1043</v>
      </c>
      <c r="S385" s="10" t="s">
        <v>874</v>
      </c>
      <c r="T385" s="10" t="s">
        <v>2989</v>
      </c>
      <c r="U385" s="10" t="s">
        <v>2990</v>
      </c>
      <c r="V385" s="10" t="s">
        <v>2991</v>
      </c>
      <c r="W385" s="10" t="s">
        <v>2992</v>
      </c>
      <c r="X385" s="10" t="s">
        <v>2993</v>
      </c>
      <c r="Y385" s="10" t="s">
        <v>125</v>
      </c>
      <c r="Z385" s="10" t="s">
        <v>126</v>
      </c>
      <c r="AA385" s="49">
        <v>8</v>
      </c>
      <c r="AB385" s="10" t="s">
        <v>127</v>
      </c>
      <c r="AC385" s="10" t="s">
        <v>4313</v>
      </c>
      <c r="AD385" s="49">
        <v>2</v>
      </c>
      <c r="AE385" s="49">
        <v>2</v>
      </c>
      <c r="AF385" s="49">
        <v>2</v>
      </c>
      <c r="AG385" s="49">
        <v>2</v>
      </c>
      <c r="AH385" s="10" t="s">
        <v>6455</v>
      </c>
      <c r="AI385" s="10" t="s">
        <v>6456</v>
      </c>
      <c r="AJ385" s="10" t="s">
        <v>6457</v>
      </c>
      <c r="AK385" s="10" t="s">
        <v>6458</v>
      </c>
      <c r="AL385" s="10" t="s">
        <v>6459</v>
      </c>
      <c r="AM385" s="10" t="s">
        <v>5205</v>
      </c>
      <c r="AN385" s="10"/>
      <c r="AO385" s="49">
        <v>0</v>
      </c>
      <c r="AP385" s="49">
        <v>0</v>
      </c>
      <c r="AQ385" s="49">
        <v>0</v>
      </c>
      <c r="AR385" s="49">
        <v>0</v>
      </c>
      <c r="AS385" s="49">
        <v>0</v>
      </c>
      <c r="AT385" s="49">
        <v>0</v>
      </c>
      <c r="AU385" s="49">
        <v>0</v>
      </c>
      <c r="AV385" s="49">
        <v>0</v>
      </c>
      <c r="AW385" s="50">
        <v>0</v>
      </c>
      <c r="AX385" s="49">
        <v>0</v>
      </c>
      <c r="AY385" s="49">
        <v>0</v>
      </c>
      <c r="AZ385" s="49">
        <v>0</v>
      </c>
      <c r="BA385" s="49">
        <v>0</v>
      </c>
      <c r="BB385" s="49">
        <v>80</v>
      </c>
      <c r="BC385" s="49">
        <v>0</v>
      </c>
      <c r="BD385" s="49">
        <v>80</v>
      </c>
      <c r="BE385" s="49">
        <v>0</v>
      </c>
      <c r="BF385" s="49">
        <v>0</v>
      </c>
      <c r="BG385" s="49">
        <v>0</v>
      </c>
      <c r="BH385" s="49">
        <v>0</v>
      </c>
      <c r="BI385" s="49">
        <v>0</v>
      </c>
      <c r="BJ385" s="50">
        <v>0</v>
      </c>
      <c r="BK385" s="49">
        <v>0</v>
      </c>
      <c r="BL385" s="49">
        <v>0</v>
      </c>
      <c r="BM385" s="49">
        <v>0</v>
      </c>
      <c r="BN385" s="49">
        <v>80</v>
      </c>
      <c r="BO385" s="49">
        <v>0</v>
      </c>
      <c r="BP385" s="49">
        <v>0</v>
      </c>
      <c r="BQ385" s="49">
        <v>0</v>
      </c>
      <c r="BR385" s="49">
        <v>0</v>
      </c>
      <c r="BS385" s="49">
        <v>0</v>
      </c>
      <c r="BT385" s="49">
        <v>0</v>
      </c>
      <c r="BU385" s="50">
        <v>0</v>
      </c>
      <c r="BV385" s="49">
        <v>0</v>
      </c>
      <c r="BW385" s="50">
        <v>0</v>
      </c>
      <c r="BX385" s="49">
        <v>0</v>
      </c>
      <c r="BY385" s="49">
        <v>0</v>
      </c>
      <c r="BZ385" s="49">
        <v>0</v>
      </c>
      <c r="CA385" s="49">
        <v>0</v>
      </c>
      <c r="CB385" s="49">
        <v>0</v>
      </c>
      <c r="CC385" s="49">
        <v>0</v>
      </c>
      <c r="CD385" s="49">
        <v>0</v>
      </c>
      <c r="CE385" s="49">
        <v>0</v>
      </c>
      <c r="CF385" s="49">
        <v>0</v>
      </c>
      <c r="CG385" s="49">
        <v>0</v>
      </c>
      <c r="CH385" s="50">
        <v>0</v>
      </c>
      <c r="CI385" s="49">
        <v>0</v>
      </c>
      <c r="CJ385" s="50">
        <v>0</v>
      </c>
      <c r="CK385" s="49">
        <v>0</v>
      </c>
      <c r="CL385" s="49">
        <v>0</v>
      </c>
      <c r="CM385" s="49">
        <v>0</v>
      </c>
      <c r="CN385" s="49">
        <v>0</v>
      </c>
      <c r="CO385" s="10"/>
      <c r="CP385" s="51" t="s">
        <v>4555</v>
      </c>
    </row>
    <row r="386" spans="1:94" ht="70.349999999999994" customHeight="1" x14ac:dyDescent="0.25">
      <c r="A386" s="48" t="s">
        <v>4556</v>
      </c>
      <c r="B386" s="48" t="s">
        <v>4556</v>
      </c>
      <c r="C386" s="10" t="s">
        <v>668</v>
      </c>
      <c r="D386" s="10" t="s">
        <v>4054</v>
      </c>
      <c r="E386" s="10" t="s">
        <v>4557</v>
      </c>
      <c r="F386" s="10" t="s">
        <v>2213</v>
      </c>
      <c r="G386" s="10" t="s">
        <v>2214</v>
      </c>
      <c r="H386" s="10" t="s">
        <v>552</v>
      </c>
      <c r="I386" s="10" t="s">
        <v>2215</v>
      </c>
      <c r="J386" s="10" t="s">
        <v>4056</v>
      </c>
      <c r="K386" s="10" t="s">
        <v>4147</v>
      </c>
      <c r="L386" s="10" t="s">
        <v>4495</v>
      </c>
      <c r="M386" s="10" t="s">
        <v>4496</v>
      </c>
      <c r="N386" s="10" t="s">
        <v>4497</v>
      </c>
      <c r="O386" s="10" t="s">
        <v>140</v>
      </c>
      <c r="P386" s="10" t="s">
        <v>141</v>
      </c>
      <c r="Q386" s="10" t="s">
        <v>1042</v>
      </c>
      <c r="R386" s="10" t="s">
        <v>1043</v>
      </c>
      <c r="S386" s="10" t="s">
        <v>4061</v>
      </c>
      <c r="T386" s="10" t="s">
        <v>4062</v>
      </c>
      <c r="U386" s="10" t="s">
        <v>4061</v>
      </c>
      <c r="V386" s="10" t="s">
        <v>4063</v>
      </c>
      <c r="W386" s="10" t="s">
        <v>4064</v>
      </c>
      <c r="X386" s="10" t="s">
        <v>837</v>
      </c>
      <c r="Y386" s="10" t="s">
        <v>247</v>
      </c>
      <c r="Z386" s="10" t="s">
        <v>126</v>
      </c>
      <c r="AA386" s="49">
        <v>1</v>
      </c>
      <c r="AB386" s="10" t="s">
        <v>127</v>
      </c>
      <c r="AC386" s="10" t="s">
        <v>4313</v>
      </c>
      <c r="AD386" s="49">
        <v>0</v>
      </c>
      <c r="AE386" s="49">
        <v>0</v>
      </c>
      <c r="AF386" s="49">
        <v>1</v>
      </c>
      <c r="AG386" s="49">
        <v>0</v>
      </c>
      <c r="AH386" s="10"/>
      <c r="AI386" s="10" t="s">
        <v>6460</v>
      </c>
      <c r="AJ386" s="10"/>
      <c r="AK386" s="10" t="s">
        <v>6461</v>
      </c>
      <c r="AL386" s="10"/>
      <c r="AM386" s="10" t="s">
        <v>5237</v>
      </c>
      <c r="AN386" s="10"/>
      <c r="AO386" s="49">
        <v>0</v>
      </c>
      <c r="AP386" s="49">
        <v>0</v>
      </c>
      <c r="AQ386" s="49">
        <v>0</v>
      </c>
      <c r="AR386" s="49">
        <v>0</v>
      </c>
      <c r="AS386" s="49">
        <v>0</v>
      </c>
      <c r="AT386" s="49">
        <v>0</v>
      </c>
      <c r="AU386" s="49">
        <v>0</v>
      </c>
      <c r="AV386" s="49">
        <v>0</v>
      </c>
      <c r="AW386" s="50">
        <v>0</v>
      </c>
      <c r="AX386" s="49">
        <v>0</v>
      </c>
      <c r="AY386" s="49">
        <v>0</v>
      </c>
      <c r="AZ386" s="49">
        <v>0</v>
      </c>
      <c r="BA386" s="49">
        <v>0</v>
      </c>
      <c r="BB386" s="49">
        <v>0</v>
      </c>
      <c r="BC386" s="49">
        <v>0</v>
      </c>
      <c r="BD386" s="49">
        <v>0</v>
      </c>
      <c r="BE386" s="49">
        <v>0</v>
      </c>
      <c r="BF386" s="49">
        <v>0</v>
      </c>
      <c r="BG386" s="49">
        <v>0</v>
      </c>
      <c r="BH386" s="49">
        <v>0</v>
      </c>
      <c r="BI386" s="49">
        <v>0</v>
      </c>
      <c r="BJ386" s="50">
        <v>0</v>
      </c>
      <c r="BK386" s="49">
        <v>0</v>
      </c>
      <c r="BL386" s="49">
        <v>0</v>
      </c>
      <c r="BM386" s="49">
        <v>0</v>
      </c>
      <c r="BN386" s="49">
        <v>0</v>
      </c>
      <c r="BO386" s="49">
        <v>0</v>
      </c>
      <c r="BP386" s="49">
        <v>0</v>
      </c>
      <c r="BQ386" s="49">
        <v>0</v>
      </c>
      <c r="BR386" s="49">
        <v>0</v>
      </c>
      <c r="BS386" s="49">
        <v>0</v>
      </c>
      <c r="BT386" s="49">
        <v>0</v>
      </c>
      <c r="BU386" s="50">
        <v>0</v>
      </c>
      <c r="BV386" s="49">
        <v>0</v>
      </c>
      <c r="BW386" s="50">
        <v>0</v>
      </c>
      <c r="BX386" s="49">
        <v>0</v>
      </c>
      <c r="BY386" s="49">
        <v>0</v>
      </c>
      <c r="BZ386" s="49">
        <v>0</v>
      </c>
      <c r="CA386" s="49">
        <v>0</v>
      </c>
      <c r="CB386" s="49">
        <v>0</v>
      </c>
      <c r="CC386" s="49">
        <v>0</v>
      </c>
      <c r="CD386" s="49">
        <v>0</v>
      </c>
      <c r="CE386" s="49">
        <v>0</v>
      </c>
      <c r="CF386" s="49">
        <v>0</v>
      </c>
      <c r="CG386" s="49">
        <v>0</v>
      </c>
      <c r="CH386" s="50">
        <v>0</v>
      </c>
      <c r="CI386" s="49">
        <v>0</v>
      </c>
      <c r="CJ386" s="50">
        <v>0</v>
      </c>
      <c r="CK386" s="49">
        <v>0</v>
      </c>
      <c r="CL386" s="49">
        <v>0</v>
      </c>
      <c r="CM386" s="49">
        <v>0</v>
      </c>
      <c r="CN386" s="49">
        <v>0</v>
      </c>
      <c r="CO386" s="10"/>
      <c r="CP386" s="51"/>
    </row>
    <row r="387" spans="1:94" ht="70.349999999999994" customHeight="1" x14ac:dyDescent="0.25">
      <c r="A387" s="48" t="s">
        <v>4560</v>
      </c>
      <c r="B387" s="48" t="s">
        <v>4560</v>
      </c>
      <c r="C387" s="10" t="s">
        <v>113</v>
      </c>
      <c r="D387" s="10" t="s">
        <v>4054</v>
      </c>
      <c r="E387" s="10" t="s">
        <v>4459</v>
      </c>
      <c r="F387" s="10" t="s">
        <v>860</v>
      </c>
      <c r="G387" s="10" t="s">
        <v>551</v>
      </c>
      <c r="H387" s="10" t="s">
        <v>552</v>
      </c>
      <c r="I387" s="10" t="s">
        <v>4460</v>
      </c>
      <c r="J387" s="10" t="s">
        <v>4561</v>
      </c>
      <c r="K387" s="10" t="s">
        <v>4494</v>
      </c>
      <c r="L387" s="10" t="s">
        <v>4495</v>
      </c>
      <c r="M387" s="10" t="s">
        <v>4562</v>
      </c>
      <c r="N387" s="10" t="s">
        <v>4563</v>
      </c>
      <c r="O387" s="10" t="s">
        <v>140</v>
      </c>
      <c r="P387" s="10" t="s">
        <v>141</v>
      </c>
      <c r="Q387" s="10" t="s">
        <v>142</v>
      </c>
      <c r="R387" s="10" t="s">
        <v>143</v>
      </c>
      <c r="S387" s="10" t="s">
        <v>223</v>
      </c>
      <c r="T387" s="10" t="s">
        <v>224</v>
      </c>
      <c r="U387" s="10" t="s">
        <v>225</v>
      </c>
      <c r="V387" s="10" t="s">
        <v>226</v>
      </c>
      <c r="W387" s="10" t="s">
        <v>227</v>
      </c>
      <c r="X387" s="10" t="s">
        <v>228</v>
      </c>
      <c r="Y387" s="10" t="s">
        <v>125</v>
      </c>
      <c r="Z387" s="10" t="s">
        <v>126</v>
      </c>
      <c r="AA387" s="49">
        <v>8</v>
      </c>
      <c r="AB387" s="10" t="s">
        <v>127</v>
      </c>
      <c r="AC387" s="10" t="s">
        <v>4313</v>
      </c>
      <c r="AD387" s="49">
        <v>2</v>
      </c>
      <c r="AE387" s="49">
        <v>2</v>
      </c>
      <c r="AF387" s="49">
        <v>2</v>
      </c>
      <c r="AG387" s="49">
        <v>2</v>
      </c>
      <c r="AH387" s="10" t="s">
        <v>6462</v>
      </c>
      <c r="AI387" s="10" t="s">
        <v>6463</v>
      </c>
      <c r="AJ387" s="10" t="s">
        <v>6464</v>
      </c>
      <c r="AK387" s="10" t="s">
        <v>6465</v>
      </c>
      <c r="AL387" s="10" t="s">
        <v>6465</v>
      </c>
      <c r="AM387" s="10" t="s">
        <v>5237</v>
      </c>
      <c r="AN387" s="10"/>
      <c r="AO387" s="49">
        <v>0</v>
      </c>
      <c r="AP387" s="49">
        <v>0</v>
      </c>
      <c r="AQ387" s="49">
        <v>0</v>
      </c>
      <c r="AR387" s="49">
        <v>0</v>
      </c>
      <c r="AS387" s="49">
        <v>0</v>
      </c>
      <c r="AT387" s="49">
        <v>0</v>
      </c>
      <c r="AU387" s="49">
        <v>0</v>
      </c>
      <c r="AV387" s="49">
        <v>0</v>
      </c>
      <c r="AW387" s="50">
        <v>0</v>
      </c>
      <c r="AX387" s="49">
        <v>0</v>
      </c>
      <c r="AY387" s="49">
        <v>0</v>
      </c>
      <c r="AZ387" s="49">
        <v>0</v>
      </c>
      <c r="BA387" s="49">
        <v>0</v>
      </c>
      <c r="BB387" s="49">
        <v>0</v>
      </c>
      <c r="BC387" s="49">
        <v>0</v>
      </c>
      <c r="BD387" s="49">
        <v>0</v>
      </c>
      <c r="BE387" s="49">
        <v>0</v>
      </c>
      <c r="BF387" s="49">
        <v>0</v>
      </c>
      <c r="BG387" s="49">
        <v>0</v>
      </c>
      <c r="BH387" s="49">
        <v>0</v>
      </c>
      <c r="BI387" s="49">
        <v>0</v>
      </c>
      <c r="BJ387" s="50">
        <v>0</v>
      </c>
      <c r="BK387" s="49">
        <v>0</v>
      </c>
      <c r="BL387" s="49">
        <v>0</v>
      </c>
      <c r="BM387" s="49">
        <v>0</v>
      </c>
      <c r="BN387" s="49">
        <v>0</v>
      </c>
      <c r="BO387" s="49">
        <v>0</v>
      </c>
      <c r="BP387" s="49">
        <v>0</v>
      </c>
      <c r="BQ387" s="49">
        <v>0</v>
      </c>
      <c r="BR387" s="49">
        <v>0</v>
      </c>
      <c r="BS387" s="49">
        <v>0</v>
      </c>
      <c r="BT387" s="49">
        <v>0</v>
      </c>
      <c r="BU387" s="50">
        <v>0</v>
      </c>
      <c r="BV387" s="49">
        <v>0</v>
      </c>
      <c r="BW387" s="50">
        <v>0</v>
      </c>
      <c r="BX387" s="49">
        <v>0</v>
      </c>
      <c r="BY387" s="49">
        <v>0</v>
      </c>
      <c r="BZ387" s="49">
        <v>0</v>
      </c>
      <c r="CA387" s="49">
        <v>0</v>
      </c>
      <c r="CB387" s="49">
        <v>0</v>
      </c>
      <c r="CC387" s="49">
        <v>0</v>
      </c>
      <c r="CD387" s="49">
        <v>0</v>
      </c>
      <c r="CE387" s="49">
        <v>0</v>
      </c>
      <c r="CF387" s="49">
        <v>0</v>
      </c>
      <c r="CG387" s="49">
        <v>0</v>
      </c>
      <c r="CH387" s="50">
        <v>0</v>
      </c>
      <c r="CI387" s="49">
        <v>0</v>
      </c>
      <c r="CJ387" s="50">
        <v>0</v>
      </c>
      <c r="CK387" s="49">
        <v>0</v>
      </c>
      <c r="CL387" s="49">
        <v>0</v>
      </c>
      <c r="CM387" s="49">
        <v>0</v>
      </c>
      <c r="CN387" s="49">
        <v>0</v>
      </c>
      <c r="CO387" s="10"/>
      <c r="CP387" s="51" t="s">
        <v>4568</v>
      </c>
    </row>
    <row r="388" spans="1:94" ht="70.349999999999994" customHeight="1" x14ac:dyDescent="0.25">
      <c r="A388" s="48" t="s">
        <v>4569</v>
      </c>
      <c r="B388" s="48" t="s">
        <v>4569</v>
      </c>
      <c r="C388" s="10" t="s">
        <v>103</v>
      </c>
      <c r="D388" s="10" t="s">
        <v>4054</v>
      </c>
      <c r="E388" s="10" t="s">
        <v>4459</v>
      </c>
      <c r="F388" s="10" t="s">
        <v>860</v>
      </c>
      <c r="G388" s="10" t="s">
        <v>551</v>
      </c>
      <c r="H388" s="10" t="s">
        <v>108</v>
      </c>
      <c r="I388" s="10" t="s">
        <v>4460</v>
      </c>
      <c r="J388" s="10" t="s">
        <v>4561</v>
      </c>
      <c r="K388" s="10" t="s">
        <v>4461</v>
      </c>
      <c r="L388" s="10" t="s">
        <v>4495</v>
      </c>
      <c r="M388" s="10" t="s">
        <v>4562</v>
      </c>
      <c r="N388" s="10" t="s">
        <v>4563</v>
      </c>
      <c r="O388" s="10" t="s">
        <v>140</v>
      </c>
      <c r="P388" s="10" t="s">
        <v>141</v>
      </c>
      <c r="Q388" s="10" t="s">
        <v>142</v>
      </c>
      <c r="R388" s="10" t="s">
        <v>143</v>
      </c>
      <c r="S388" s="10" t="s">
        <v>144</v>
      </c>
      <c r="T388" s="10" t="s">
        <v>145</v>
      </c>
      <c r="U388" s="10" t="s">
        <v>257</v>
      </c>
      <c r="V388" s="10" t="s">
        <v>147</v>
      </c>
      <c r="W388" s="10" t="s">
        <v>148</v>
      </c>
      <c r="X388" s="10" t="s">
        <v>149</v>
      </c>
      <c r="Y388" s="10" t="s">
        <v>125</v>
      </c>
      <c r="Z388" s="10" t="s">
        <v>126</v>
      </c>
      <c r="AA388" s="49">
        <v>60</v>
      </c>
      <c r="AB388" s="10" t="s">
        <v>127</v>
      </c>
      <c r="AC388" s="10" t="s">
        <v>4313</v>
      </c>
      <c r="AD388" s="49">
        <v>0</v>
      </c>
      <c r="AE388" s="49">
        <v>0</v>
      </c>
      <c r="AF388" s="49">
        <v>30</v>
      </c>
      <c r="AG388" s="49">
        <v>30</v>
      </c>
      <c r="AH388" s="10"/>
      <c r="AI388" s="10" t="s">
        <v>6466</v>
      </c>
      <c r="AJ388" s="10"/>
      <c r="AK388" s="10" t="s">
        <v>6467</v>
      </c>
      <c r="AL388" s="10" t="s">
        <v>6467</v>
      </c>
      <c r="AM388" s="10" t="s">
        <v>5205</v>
      </c>
      <c r="AN388" s="10" t="s">
        <v>6412</v>
      </c>
      <c r="AO388" s="49">
        <v>0</v>
      </c>
      <c r="AP388" s="49">
        <v>0</v>
      </c>
      <c r="AQ388" s="49">
        <v>0</v>
      </c>
      <c r="AR388" s="49">
        <v>0</v>
      </c>
      <c r="AS388" s="49">
        <v>0</v>
      </c>
      <c r="AT388" s="49">
        <v>0</v>
      </c>
      <c r="AU388" s="49">
        <v>0</v>
      </c>
      <c r="AV388" s="49">
        <v>0</v>
      </c>
      <c r="AW388" s="50">
        <v>0</v>
      </c>
      <c r="AX388" s="49">
        <v>0</v>
      </c>
      <c r="AY388" s="49">
        <v>0</v>
      </c>
      <c r="AZ388" s="49">
        <v>0</v>
      </c>
      <c r="BA388" s="49">
        <v>0</v>
      </c>
      <c r="BB388" s="49">
        <v>0</v>
      </c>
      <c r="BC388" s="49">
        <v>0</v>
      </c>
      <c r="BD388" s="49">
        <v>0</v>
      </c>
      <c r="BE388" s="49">
        <v>0</v>
      </c>
      <c r="BF388" s="49">
        <v>0</v>
      </c>
      <c r="BG388" s="49">
        <v>0</v>
      </c>
      <c r="BH388" s="49">
        <v>0</v>
      </c>
      <c r="BI388" s="49">
        <v>0</v>
      </c>
      <c r="BJ388" s="50">
        <v>0</v>
      </c>
      <c r="BK388" s="49">
        <v>0</v>
      </c>
      <c r="BL388" s="49">
        <v>0</v>
      </c>
      <c r="BM388" s="49">
        <v>0</v>
      </c>
      <c r="BN388" s="49">
        <v>0</v>
      </c>
      <c r="BO388" s="49">
        <v>15</v>
      </c>
      <c r="BP388" s="49">
        <v>0</v>
      </c>
      <c r="BQ388" s="49">
        <v>15</v>
      </c>
      <c r="BR388" s="49">
        <v>0</v>
      </c>
      <c r="BS388" s="49">
        <v>0</v>
      </c>
      <c r="BT388" s="49">
        <v>0</v>
      </c>
      <c r="BU388" s="50">
        <v>0</v>
      </c>
      <c r="BV388" s="49">
        <v>0</v>
      </c>
      <c r="BW388" s="50">
        <v>0</v>
      </c>
      <c r="BX388" s="49">
        <v>0</v>
      </c>
      <c r="BY388" s="49">
        <v>0</v>
      </c>
      <c r="BZ388" s="49">
        <v>0</v>
      </c>
      <c r="CA388" s="49">
        <v>15</v>
      </c>
      <c r="CB388" s="49">
        <v>15</v>
      </c>
      <c r="CC388" s="49">
        <v>0</v>
      </c>
      <c r="CD388" s="49">
        <v>15</v>
      </c>
      <c r="CE388" s="49">
        <v>0</v>
      </c>
      <c r="CF388" s="49">
        <v>0</v>
      </c>
      <c r="CG388" s="49">
        <v>0</v>
      </c>
      <c r="CH388" s="50">
        <v>0</v>
      </c>
      <c r="CI388" s="49">
        <v>0</v>
      </c>
      <c r="CJ388" s="50">
        <v>0</v>
      </c>
      <c r="CK388" s="49">
        <v>0</v>
      </c>
      <c r="CL388" s="49">
        <v>0</v>
      </c>
      <c r="CM388" s="49">
        <v>0</v>
      </c>
      <c r="CN388" s="49">
        <v>15</v>
      </c>
      <c r="CO388" s="10"/>
      <c r="CP388" s="51" t="s">
        <v>4574</v>
      </c>
    </row>
    <row r="389" spans="1:94" ht="70.349999999999994" customHeight="1" x14ac:dyDescent="0.25">
      <c r="A389" s="48" t="s">
        <v>4575</v>
      </c>
      <c r="B389" s="48" t="s">
        <v>4575</v>
      </c>
      <c r="C389" s="10" t="s">
        <v>139</v>
      </c>
      <c r="D389" s="10" t="s">
        <v>4054</v>
      </c>
      <c r="E389" s="10" t="s">
        <v>4459</v>
      </c>
      <c r="F389" s="10" t="s">
        <v>860</v>
      </c>
      <c r="G389" s="10" t="s">
        <v>551</v>
      </c>
      <c r="H389" s="10" t="s">
        <v>108</v>
      </c>
      <c r="I389" s="10" t="s">
        <v>4460</v>
      </c>
      <c r="J389" s="10" t="s">
        <v>4561</v>
      </c>
      <c r="K389" s="10" t="s">
        <v>4461</v>
      </c>
      <c r="L389" s="10" t="s">
        <v>4495</v>
      </c>
      <c r="M389" s="10" t="s">
        <v>4562</v>
      </c>
      <c r="N389" s="10" t="s">
        <v>4563</v>
      </c>
      <c r="O389" s="10" t="s">
        <v>140</v>
      </c>
      <c r="P389" s="10" t="s">
        <v>141</v>
      </c>
      <c r="Q389" s="10" t="s">
        <v>4576</v>
      </c>
      <c r="R389" s="10" t="s">
        <v>143</v>
      </c>
      <c r="S389" s="10" t="s">
        <v>874</v>
      </c>
      <c r="T389" s="10" t="s">
        <v>2219</v>
      </c>
      <c r="U389" s="10" t="s">
        <v>2220</v>
      </c>
      <c r="V389" s="10" t="s">
        <v>2221</v>
      </c>
      <c r="W389" s="10" t="s">
        <v>2222</v>
      </c>
      <c r="X389" s="10" t="s">
        <v>2223</v>
      </c>
      <c r="Y389" s="10" t="s">
        <v>125</v>
      </c>
      <c r="Z389" s="10" t="s">
        <v>126</v>
      </c>
      <c r="AA389" s="49">
        <v>8</v>
      </c>
      <c r="AB389" s="10" t="s">
        <v>127</v>
      </c>
      <c r="AC389" s="10" t="s">
        <v>4313</v>
      </c>
      <c r="AD389" s="49">
        <v>2</v>
      </c>
      <c r="AE389" s="49">
        <v>2</v>
      </c>
      <c r="AF389" s="49">
        <v>2</v>
      </c>
      <c r="AG389" s="49">
        <v>2</v>
      </c>
      <c r="AH389" s="10" t="s">
        <v>6468</v>
      </c>
      <c r="AI389" s="10" t="s">
        <v>6469</v>
      </c>
      <c r="AJ389" s="10"/>
      <c r="AK389" s="10" t="s">
        <v>6470</v>
      </c>
      <c r="AL389" s="10" t="s">
        <v>6470</v>
      </c>
      <c r="AM389" s="10" t="s">
        <v>5205</v>
      </c>
      <c r="AN389" s="10" t="s">
        <v>6471</v>
      </c>
      <c r="AO389" s="49">
        <v>0</v>
      </c>
      <c r="AP389" s="49">
        <v>0</v>
      </c>
      <c r="AQ389" s="49">
        <v>0</v>
      </c>
      <c r="AR389" s="49">
        <v>0</v>
      </c>
      <c r="AS389" s="49">
        <v>0</v>
      </c>
      <c r="AT389" s="49">
        <v>0</v>
      </c>
      <c r="AU389" s="49">
        <v>0</v>
      </c>
      <c r="AV389" s="49">
        <v>0</v>
      </c>
      <c r="AW389" s="50">
        <v>0</v>
      </c>
      <c r="AX389" s="49">
        <v>0</v>
      </c>
      <c r="AY389" s="49">
        <v>0</v>
      </c>
      <c r="AZ389" s="49">
        <v>0</v>
      </c>
      <c r="BA389" s="49">
        <v>0</v>
      </c>
      <c r="BB389" s="49">
        <v>40</v>
      </c>
      <c r="BC389" s="49">
        <v>0</v>
      </c>
      <c r="BD389" s="49">
        <v>40</v>
      </c>
      <c r="BE389" s="49">
        <v>0</v>
      </c>
      <c r="BF389" s="49">
        <v>0</v>
      </c>
      <c r="BG389" s="49">
        <v>0</v>
      </c>
      <c r="BH389" s="49">
        <v>0</v>
      </c>
      <c r="BI389" s="49">
        <v>0</v>
      </c>
      <c r="BJ389" s="50">
        <v>0</v>
      </c>
      <c r="BK389" s="49">
        <v>0</v>
      </c>
      <c r="BL389" s="49">
        <v>0</v>
      </c>
      <c r="BM389" s="49">
        <v>0</v>
      </c>
      <c r="BN389" s="49">
        <v>40</v>
      </c>
      <c r="BO389" s="49">
        <v>40</v>
      </c>
      <c r="BP389" s="49">
        <v>0</v>
      </c>
      <c r="BQ389" s="49">
        <v>40</v>
      </c>
      <c r="BR389" s="49">
        <v>0</v>
      </c>
      <c r="BS389" s="49">
        <v>0</v>
      </c>
      <c r="BT389" s="49">
        <v>0</v>
      </c>
      <c r="BU389" s="50">
        <v>0</v>
      </c>
      <c r="BV389" s="49">
        <v>0</v>
      </c>
      <c r="BW389" s="50">
        <v>0</v>
      </c>
      <c r="BX389" s="49">
        <v>0</v>
      </c>
      <c r="BY389" s="49">
        <v>0</v>
      </c>
      <c r="BZ389" s="49">
        <v>0</v>
      </c>
      <c r="CA389" s="49">
        <v>40</v>
      </c>
      <c r="CB389" s="49">
        <v>40</v>
      </c>
      <c r="CC389" s="49">
        <v>0</v>
      </c>
      <c r="CD389" s="49">
        <v>40</v>
      </c>
      <c r="CE389" s="49">
        <v>0</v>
      </c>
      <c r="CF389" s="49">
        <v>0</v>
      </c>
      <c r="CG389" s="49">
        <v>0</v>
      </c>
      <c r="CH389" s="50">
        <v>0</v>
      </c>
      <c r="CI389" s="49">
        <v>0</v>
      </c>
      <c r="CJ389" s="50">
        <v>0</v>
      </c>
      <c r="CK389" s="49">
        <v>0</v>
      </c>
      <c r="CL389" s="49">
        <v>0</v>
      </c>
      <c r="CM389" s="49">
        <v>0</v>
      </c>
      <c r="CN389" s="49">
        <v>40</v>
      </c>
      <c r="CO389" s="10" t="s">
        <v>4580</v>
      </c>
      <c r="CP389" s="51" t="s">
        <v>6472</v>
      </c>
    </row>
    <row r="390" spans="1:94" ht="70.349999999999994" customHeight="1" x14ac:dyDescent="0.25">
      <c r="A390" s="48" t="s">
        <v>4582</v>
      </c>
      <c r="B390" s="48" t="s">
        <v>4582</v>
      </c>
      <c r="C390" s="10" t="s">
        <v>179</v>
      </c>
      <c r="D390" s="10" t="s">
        <v>4054</v>
      </c>
      <c r="E390" s="10" t="s">
        <v>4459</v>
      </c>
      <c r="F390" s="10" t="s">
        <v>860</v>
      </c>
      <c r="G390" s="10" t="s">
        <v>551</v>
      </c>
      <c r="H390" s="10" t="s">
        <v>108</v>
      </c>
      <c r="I390" s="10" t="s">
        <v>4460</v>
      </c>
      <c r="J390" s="10" t="s">
        <v>4561</v>
      </c>
      <c r="K390" s="10" t="s">
        <v>4461</v>
      </c>
      <c r="L390" s="10" t="s">
        <v>4495</v>
      </c>
      <c r="M390" s="10" t="s">
        <v>4562</v>
      </c>
      <c r="N390" s="10" t="s">
        <v>4563</v>
      </c>
      <c r="O390" s="10" t="s">
        <v>140</v>
      </c>
      <c r="P390" s="10" t="s">
        <v>141</v>
      </c>
      <c r="Q390" s="10" t="s">
        <v>4576</v>
      </c>
      <c r="R390" s="10" t="s">
        <v>143</v>
      </c>
      <c r="S390" s="10" t="s">
        <v>362</v>
      </c>
      <c r="T390" s="10" t="s">
        <v>363</v>
      </c>
      <c r="U390" s="10" t="s">
        <v>364</v>
      </c>
      <c r="V390" s="10" t="s">
        <v>365</v>
      </c>
      <c r="W390" s="10" t="s">
        <v>366</v>
      </c>
      <c r="X390" s="10" t="s">
        <v>367</v>
      </c>
      <c r="Y390" s="10" t="s">
        <v>125</v>
      </c>
      <c r="Z390" s="10" t="s">
        <v>126</v>
      </c>
      <c r="AA390" s="49">
        <v>3</v>
      </c>
      <c r="AB390" s="10" t="s">
        <v>127</v>
      </c>
      <c r="AC390" s="10" t="s">
        <v>4313</v>
      </c>
      <c r="AD390" s="49">
        <v>0</v>
      </c>
      <c r="AE390" s="49">
        <v>1</v>
      </c>
      <c r="AF390" s="49">
        <v>1</v>
      </c>
      <c r="AG390" s="49">
        <v>1</v>
      </c>
      <c r="AH390" s="10"/>
      <c r="AI390" s="10"/>
      <c r="AJ390" s="10"/>
      <c r="AK390" s="10" t="s">
        <v>6473</v>
      </c>
      <c r="AL390" s="10"/>
      <c r="AM390" s="10" t="s">
        <v>5247</v>
      </c>
      <c r="AN390" s="10"/>
      <c r="AO390" s="49">
        <v>0</v>
      </c>
      <c r="AP390" s="49">
        <v>0</v>
      </c>
      <c r="AQ390" s="49">
        <v>0</v>
      </c>
      <c r="AR390" s="49">
        <v>0</v>
      </c>
      <c r="AS390" s="49">
        <v>0</v>
      </c>
      <c r="AT390" s="49">
        <v>0</v>
      </c>
      <c r="AU390" s="49">
        <v>0</v>
      </c>
      <c r="AV390" s="49">
        <v>0</v>
      </c>
      <c r="AW390" s="50">
        <v>0</v>
      </c>
      <c r="AX390" s="49">
        <v>201.91</v>
      </c>
      <c r="AY390" s="49">
        <v>0</v>
      </c>
      <c r="AZ390" s="49">
        <v>0</v>
      </c>
      <c r="BA390" s="49">
        <v>201.91</v>
      </c>
      <c r="BB390" s="49">
        <v>40</v>
      </c>
      <c r="BC390" s="49">
        <v>0</v>
      </c>
      <c r="BD390" s="49">
        <v>40</v>
      </c>
      <c r="BE390" s="49">
        <v>0</v>
      </c>
      <c r="BF390" s="49">
        <v>0</v>
      </c>
      <c r="BG390" s="49">
        <v>0</v>
      </c>
      <c r="BH390" s="49">
        <v>0</v>
      </c>
      <c r="BI390" s="49">
        <v>0</v>
      </c>
      <c r="BJ390" s="50">
        <v>0</v>
      </c>
      <c r="BK390" s="49">
        <v>346.67</v>
      </c>
      <c r="BL390" s="49">
        <v>0</v>
      </c>
      <c r="BM390" s="49">
        <v>0</v>
      </c>
      <c r="BN390" s="49">
        <v>386.67</v>
      </c>
      <c r="BO390" s="49">
        <v>40</v>
      </c>
      <c r="BP390" s="49">
        <v>0</v>
      </c>
      <c r="BQ390" s="49">
        <v>40</v>
      </c>
      <c r="BR390" s="49">
        <v>0</v>
      </c>
      <c r="BS390" s="49">
        <v>0</v>
      </c>
      <c r="BT390" s="49">
        <v>0</v>
      </c>
      <c r="BU390" s="50">
        <v>0</v>
      </c>
      <c r="BV390" s="49">
        <v>0</v>
      </c>
      <c r="BW390" s="50">
        <v>0</v>
      </c>
      <c r="BX390" s="49">
        <v>288.63</v>
      </c>
      <c r="BY390" s="49">
        <v>0</v>
      </c>
      <c r="BZ390" s="49">
        <v>0</v>
      </c>
      <c r="CA390" s="49">
        <v>328.63</v>
      </c>
      <c r="CB390" s="49">
        <v>40</v>
      </c>
      <c r="CC390" s="49">
        <v>0</v>
      </c>
      <c r="CD390" s="49">
        <v>40</v>
      </c>
      <c r="CE390" s="49">
        <v>0</v>
      </c>
      <c r="CF390" s="49">
        <v>0</v>
      </c>
      <c r="CG390" s="49">
        <v>0</v>
      </c>
      <c r="CH390" s="50">
        <v>0</v>
      </c>
      <c r="CI390" s="49">
        <v>0</v>
      </c>
      <c r="CJ390" s="50">
        <v>0</v>
      </c>
      <c r="CK390" s="49">
        <v>106.1</v>
      </c>
      <c r="CL390" s="49">
        <v>0</v>
      </c>
      <c r="CM390" s="49">
        <v>0</v>
      </c>
      <c r="CN390" s="49">
        <v>146.1</v>
      </c>
      <c r="CO390" s="10"/>
      <c r="CP390" s="51" t="s">
        <v>4583</v>
      </c>
    </row>
    <row r="391" spans="1:94" ht="70.349999999999994" customHeight="1" x14ac:dyDescent="0.25">
      <c r="A391" s="48" t="s">
        <v>4584</v>
      </c>
      <c r="B391" s="48" t="s">
        <v>4584</v>
      </c>
      <c r="C391" s="10" t="s">
        <v>113</v>
      </c>
      <c r="D391" s="10" t="s">
        <v>4054</v>
      </c>
      <c r="E391" s="10" t="s">
        <v>4585</v>
      </c>
      <c r="F391" s="10" t="s">
        <v>196</v>
      </c>
      <c r="G391" s="10"/>
      <c r="H391" s="10" t="s">
        <v>108</v>
      </c>
      <c r="I391" s="10" t="s">
        <v>4586</v>
      </c>
      <c r="J391" s="10" t="s">
        <v>113</v>
      </c>
      <c r="K391" s="10" t="s">
        <v>4587</v>
      </c>
      <c r="L391" s="10" t="s">
        <v>4495</v>
      </c>
      <c r="M391" s="10" t="s">
        <v>4588</v>
      </c>
      <c r="N391" s="10" t="s">
        <v>4589</v>
      </c>
      <c r="O391" s="10" t="s">
        <v>140</v>
      </c>
      <c r="P391" s="10" t="s">
        <v>141</v>
      </c>
      <c r="Q391" s="10" t="s">
        <v>2286</v>
      </c>
      <c r="R391" s="10" t="s">
        <v>2287</v>
      </c>
      <c r="S391" s="10" t="s">
        <v>4590</v>
      </c>
      <c r="T391" s="10" t="s">
        <v>4591</v>
      </c>
      <c r="U391" s="10" t="s">
        <v>4592</v>
      </c>
      <c r="V391" s="10" t="s">
        <v>4593</v>
      </c>
      <c r="W391" s="10" t="s">
        <v>4594</v>
      </c>
      <c r="X391" s="10" t="s">
        <v>2037</v>
      </c>
      <c r="Y391" s="10" t="s">
        <v>125</v>
      </c>
      <c r="Z391" s="10" t="s">
        <v>126</v>
      </c>
      <c r="AA391" s="49">
        <v>1</v>
      </c>
      <c r="AB391" s="10" t="s">
        <v>127</v>
      </c>
      <c r="AC391" s="10" t="s">
        <v>4595</v>
      </c>
      <c r="AD391" s="49">
        <v>0</v>
      </c>
      <c r="AE391" s="49">
        <v>0</v>
      </c>
      <c r="AF391" s="49">
        <v>0</v>
      </c>
      <c r="AG391" s="49">
        <v>1</v>
      </c>
      <c r="AH391" s="10"/>
      <c r="AI391" s="10"/>
      <c r="AJ391" s="10"/>
      <c r="AK391" s="10"/>
      <c r="AL391" s="10" t="s">
        <v>6474</v>
      </c>
      <c r="AM391" s="10" t="s">
        <v>5205</v>
      </c>
      <c r="AN391" s="10"/>
      <c r="AO391" s="49">
        <v>0</v>
      </c>
      <c r="AP391" s="49">
        <v>0</v>
      </c>
      <c r="AQ391" s="49">
        <v>0</v>
      </c>
      <c r="AR391" s="49">
        <v>0</v>
      </c>
      <c r="AS391" s="49">
        <v>0</v>
      </c>
      <c r="AT391" s="49">
        <v>0</v>
      </c>
      <c r="AU391" s="49">
        <v>0</v>
      </c>
      <c r="AV391" s="49">
        <v>0</v>
      </c>
      <c r="AW391" s="50">
        <v>0</v>
      </c>
      <c r="AX391" s="49">
        <v>0</v>
      </c>
      <c r="AY391" s="49">
        <v>0</v>
      </c>
      <c r="AZ391" s="49">
        <v>0</v>
      </c>
      <c r="BA391" s="49">
        <v>0</v>
      </c>
      <c r="BB391" s="49">
        <v>0</v>
      </c>
      <c r="BC391" s="49">
        <v>0</v>
      </c>
      <c r="BD391" s="49">
        <v>0</v>
      </c>
      <c r="BE391" s="49">
        <v>0</v>
      </c>
      <c r="BF391" s="49">
        <v>0</v>
      </c>
      <c r="BG391" s="49">
        <v>0</v>
      </c>
      <c r="BH391" s="49">
        <v>0</v>
      </c>
      <c r="BI391" s="49">
        <v>0</v>
      </c>
      <c r="BJ391" s="50">
        <v>0</v>
      </c>
      <c r="BK391" s="49">
        <v>0</v>
      </c>
      <c r="BL391" s="49">
        <v>0</v>
      </c>
      <c r="BM391" s="49">
        <v>0</v>
      </c>
      <c r="BN391" s="49">
        <v>0</v>
      </c>
      <c r="BO391" s="49">
        <v>500</v>
      </c>
      <c r="BP391" s="49">
        <v>0</v>
      </c>
      <c r="BQ391" s="49">
        <v>500</v>
      </c>
      <c r="BR391" s="49">
        <v>0</v>
      </c>
      <c r="BS391" s="49">
        <v>0</v>
      </c>
      <c r="BT391" s="49">
        <v>0</v>
      </c>
      <c r="BU391" s="50">
        <v>0</v>
      </c>
      <c r="BV391" s="49">
        <v>0</v>
      </c>
      <c r="BW391" s="50">
        <v>0</v>
      </c>
      <c r="BX391" s="49">
        <v>0</v>
      </c>
      <c r="BY391" s="49">
        <v>0</v>
      </c>
      <c r="BZ391" s="49">
        <v>0</v>
      </c>
      <c r="CA391" s="49">
        <v>500</v>
      </c>
      <c r="CB391" s="49">
        <v>600</v>
      </c>
      <c r="CC391" s="49">
        <v>0</v>
      </c>
      <c r="CD391" s="49">
        <v>600</v>
      </c>
      <c r="CE391" s="49">
        <v>0</v>
      </c>
      <c r="CF391" s="49">
        <v>0</v>
      </c>
      <c r="CG391" s="49">
        <v>0</v>
      </c>
      <c r="CH391" s="50">
        <v>0</v>
      </c>
      <c r="CI391" s="49">
        <v>0</v>
      </c>
      <c r="CJ391" s="50">
        <v>0</v>
      </c>
      <c r="CK391" s="49">
        <v>0</v>
      </c>
      <c r="CL391" s="49">
        <v>0</v>
      </c>
      <c r="CM391" s="49">
        <v>0</v>
      </c>
      <c r="CN391" s="49">
        <v>600</v>
      </c>
      <c r="CO391" s="10" t="s">
        <v>4597</v>
      </c>
      <c r="CP391" s="51" t="s">
        <v>4598</v>
      </c>
    </row>
    <row r="392" spans="1:94" ht="70.349999999999994" customHeight="1" x14ac:dyDescent="0.25">
      <c r="A392" s="48" t="s">
        <v>4599</v>
      </c>
      <c r="B392" s="48" t="s">
        <v>4599</v>
      </c>
      <c r="C392" s="10" t="s">
        <v>103</v>
      </c>
      <c r="D392" s="10" t="s">
        <v>4054</v>
      </c>
      <c r="E392" s="10" t="s">
        <v>4585</v>
      </c>
      <c r="F392" s="10" t="s">
        <v>196</v>
      </c>
      <c r="G392" s="10"/>
      <c r="H392" s="10" t="s">
        <v>108</v>
      </c>
      <c r="I392" s="10" t="s">
        <v>4586</v>
      </c>
      <c r="J392" s="10" t="s">
        <v>113</v>
      </c>
      <c r="K392" s="10" t="s">
        <v>4587</v>
      </c>
      <c r="L392" s="10" t="s">
        <v>4495</v>
      </c>
      <c r="M392" s="10" t="s">
        <v>4588</v>
      </c>
      <c r="N392" s="10" t="s">
        <v>4589</v>
      </c>
      <c r="O392" s="10" t="s">
        <v>140</v>
      </c>
      <c r="P392" s="10" t="s">
        <v>141</v>
      </c>
      <c r="Q392" s="10" t="s">
        <v>2286</v>
      </c>
      <c r="R392" s="10" t="s">
        <v>2287</v>
      </c>
      <c r="S392" s="10" t="s">
        <v>4600</v>
      </c>
      <c r="T392" s="10" t="s">
        <v>4601</v>
      </c>
      <c r="U392" s="10" t="s">
        <v>4602</v>
      </c>
      <c r="V392" s="10" t="s">
        <v>4603</v>
      </c>
      <c r="W392" s="10" t="s">
        <v>4604</v>
      </c>
      <c r="X392" s="10" t="s">
        <v>4605</v>
      </c>
      <c r="Y392" s="10" t="s">
        <v>125</v>
      </c>
      <c r="Z392" s="10" t="s">
        <v>126</v>
      </c>
      <c r="AA392" s="49">
        <v>1</v>
      </c>
      <c r="AB392" s="10" t="s">
        <v>127</v>
      </c>
      <c r="AC392" s="10" t="s">
        <v>4595</v>
      </c>
      <c r="AD392" s="49">
        <v>0</v>
      </c>
      <c r="AE392" s="49">
        <v>0</v>
      </c>
      <c r="AF392" s="49">
        <v>0</v>
      </c>
      <c r="AG392" s="49">
        <v>1</v>
      </c>
      <c r="AH392" s="10"/>
      <c r="AI392" s="10"/>
      <c r="AJ392" s="10"/>
      <c r="AK392" s="10"/>
      <c r="AL392" s="10" t="s">
        <v>6475</v>
      </c>
      <c r="AM392" s="10" t="s">
        <v>5205</v>
      </c>
      <c r="AN392" s="10"/>
      <c r="AO392" s="49">
        <v>50</v>
      </c>
      <c r="AP392" s="49">
        <v>0</v>
      </c>
      <c r="AQ392" s="49">
        <v>50</v>
      </c>
      <c r="AR392" s="49">
        <v>0</v>
      </c>
      <c r="AS392" s="49">
        <v>0</v>
      </c>
      <c r="AT392" s="49">
        <v>0</v>
      </c>
      <c r="AU392" s="49">
        <v>0</v>
      </c>
      <c r="AV392" s="49">
        <v>0</v>
      </c>
      <c r="AW392" s="50">
        <v>0</v>
      </c>
      <c r="AX392" s="49">
        <v>0</v>
      </c>
      <c r="AY392" s="49">
        <v>0</v>
      </c>
      <c r="AZ392" s="49">
        <v>0</v>
      </c>
      <c r="BA392" s="49">
        <v>50</v>
      </c>
      <c r="BB392" s="49">
        <v>50</v>
      </c>
      <c r="BC392" s="49">
        <v>0</v>
      </c>
      <c r="BD392" s="49">
        <v>50</v>
      </c>
      <c r="BE392" s="49">
        <v>0</v>
      </c>
      <c r="BF392" s="49">
        <v>0</v>
      </c>
      <c r="BG392" s="49">
        <v>0</v>
      </c>
      <c r="BH392" s="49">
        <v>0</v>
      </c>
      <c r="BI392" s="49">
        <v>0</v>
      </c>
      <c r="BJ392" s="50">
        <v>0</v>
      </c>
      <c r="BK392" s="49">
        <v>0</v>
      </c>
      <c r="BL392" s="49">
        <v>0</v>
      </c>
      <c r="BM392" s="49">
        <v>0</v>
      </c>
      <c r="BN392" s="49">
        <v>50</v>
      </c>
      <c r="BO392" s="49">
        <v>0</v>
      </c>
      <c r="BP392" s="49">
        <v>0</v>
      </c>
      <c r="BQ392" s="49">
        <v>0</v>
      </c>
      <c r="BR392" s="49">
        <v>0</v>
      </c>
      <c r="BS392" s="49">
        <v>0</v>
      </c>
      <c r="BT392" s="49">
        <v>0</v>
      </c>
      <c r="BU392" s="50">
        <v>0</v>
      </c>
      <c r="BV392" s="49">
        <v>0</v>
      </c>
      <c r="BW392" s="50">
        <v>0</v>
      </c>
      <c r="BX392" s="49">
        <v>0</v>
      </c>
      <c r="BY392" s="49">
        <v>0</v>
      </c>
      <c r="BZ392" s="49">
        <v>0</v>
      </c>
      <c r="CA392" s="49">
        <v>0</v>
      </c>
      <c r="CB392" s="49">
        <v>0</v>
      </c>
      <c r="CC392" s="49">
        <v>0</v>
      </c>
      <c r="CD392" s="49">
        <v>0</v>
      </c>
      <c r="CE392" s="49">
        <v>0</v>
      </c>
      <c r="CF392" s="49">
        <v>0</v>
      </c>
      <c r="CG392" s="49">
        <v>0</v>
      </c>
      <c r="CH392" s="50">
        <v>0</v>
      </c>
      <c r="CI392" s="49">
        <v>0</v>
      </c>
      <c r="CJ392" s="50">
        <v>0</v>
      </c>
      <c r="CK392" s="49">
        <v>0</v>
      </c>
      <c r="CL392" s="49">
        <v>0</v>
      </c>
      <c r="CM392" s="49">
        <v>0</v>
      </c>
      <c r="CN392" s="49">
        <v>0</v>
      </c>
      <c r="CO392" s="10" t="s">
        <v>4597</v>
      </c>
      <c r="CP392" s="51" t="s">
        <v>4598</v>
      </c>
    </row>
    <row r="393" spans="1:94" ht="70.349999999999994" customHeight="1" x14ac:dyDescent="0.25">
      <c r="A393" s="48" t="s">
        <v>4607</v>
      </c>
      <c r="B393" s="48" t="s">
        <v>4607</v>
      </c>
      <c r="C393" s="10" t="s">
        <v>113</v>
      </c>
      <c r="D393" s="10" t="s">
        <v>4054</v>
      </c>
      <c r="E393" s="10" t="s">
        <v>4608</v>
      </c>
      <c r="F393" s="10" t="s">
        <v>4609</v>
      </c>
      <c r="G393" s="10" t="s">
        <v>126</v>
      </c>
      <c r="H393" s="10" t="s">
        <v>108</v>
      </c>
      <c r="I393" s="10" t="s">
        <v>4610</v>
      </c>
      <c r="J393" s="10" t="s">
        <v>4611</v>
      </c>
      <c r="K393" s="10" t="s">
        <v>4612</v>
      </c>
      <c r="L393" s="10" t="s">
        <v>4613</v>
      </c>
      <c r="M393" s="10" t="s">
        <v>4614</v>
      </c>
      <c r="N393" s="10" t="s">
        <v>4615</v>
      </c>
      <c r="O393" s="10" t="s">
        <v>140</v>
      </c>
      <c r="P393" s="10" t="s">
        <v>141</v>
      </c>
      <c r="Q393" s="10" t="s">
        <v>4616</v>
      </c>
      <c r="R393" s="10" t="s">
        <v>4617</v>
      </c>
      <c r="S393" s="10" t="s">
        <v>4618</v>
      </c>
      <c r="T393" s="10" t="s">
        <v>4619</v>
      </c>
      <c r="U393" s="10" t="s">
        <v>4620</v>
      </c>
      <c r="V393" s="10" t="s">
        <v>4621</v>
      </c>
      <c r="W393" s="10" t="s">
        <v>4622</v>
      </c>
      <c r="X393" s="10" t="s">
        <v>4623</v>
      </c>
      <c r="Y393" s="10" t="s">
        <v>125</v>
      </c>
      <c r="Z393" s="10" t="s">
        <v>126</v>
      </c>
      <c r="AA393" s="49">
        <v>8</v>
      </c>
      <c r="AB393" s="10" t="s">
        <v>127</v>
      </c>
      <c r="AC393" s="10" t="s">
        <v>4624</v>
      </c>
      <c r="AD393" s="49">
        <v>2</v>
      </c>
      <c r="AE393" s="49">
        <v>2</v>
      </c>
      <c r="AF393" s="49">
        <v>2</v>
      </c>
      <c r="AG393" s="49">
        <v>2</v>
      </c>
      <c r="AH393" s="10" t="s">
        <v>6476</v>
      </c>
      <c r="AI393" s="10" t="s">
        <v>6477</v>
      </c>
      <c r="AJ393" s="10" t="s">
        <v>6478</v>
      </c>
      <c r="AK393" s="10" t="s">
        <v>6479</v>
      </c>
      <c r="AL393" s="10" t="s">
        <v>6480</v>
      </c>
      <c r="AM393" s="10" t="s">
        <v>5205</v>
      </c>
      <c r="AN393" s="10" t="s">
        <v>6481</v>
      </c>
      <c r="AO393" s="49">
        <v>600</v>
      </c>
      <c r="AP393" s="49">
        <v>0</v>
      </c>
      <c r="AQ393" s="49">
        <v>600</v>
      </c>
      <c r="AR393" s="49">
        <v>0</v>
      </c>
      <c r="AS393" s="49">
        <v>0</v>
      </c>
      <c r="AT393" s="49">
        <v>0</v>
      </c>
      <c r="AU393" s="49">
        <v>0</v>
      </c>
      <c r="AV393" s="49">
        <v>5000</v>
      </c>
      <c r="AW393" s="50">
        <v>0</v>
      </c>
      <c r="AX393" s="49">
        <v>0</v>
      </c>
      <c r="AY393" s="49">
        <v>0</v>
      </c>
      <c r="AZ393" s="49">
        <v>0</v>
      </c>
      <c r="BA393" s="49">
        <v>5600</v>
      </c>
      <c r="BB393" s="49">
        <v>1000</v>
      </c>
      <c r="BC393" s="49">
        <v>0</v>
      </c>
      <c r="BD393" s="49">
        <v>1000</v>
      </c>
      <c r="BE393" s="49">
        <v>0</v>
      </c>
      <c r="BF393" s="49">
        <v>0</v>
      </c>
      <c r="BG393" s="49">
        <v>0</v>
      </c>
      <c r="BH393" s="49">
        <v>0</v>
      </c>
      <c r="BI393" s="49">
        <v>2000</v>
      </c>
      <c r="BJ393" s="50">
        <v>0</v>
      </c>
      <c r="BK393" s="49">
        <v>0</v>
      </c>
      <c r="BL393" s="49">
        <v>0</v>
      </c>
      <c r="BM393" s="49">
        <v>0</v>
      </c>
      <c r="BN393" s="49">
        <v>3000</v>
      </c>
      <c r="BO393" s="49">
        <v>1500</v>
      </c>
      <c r="BP393" s="49">
        <v>0</v>
      </c>
      <c r="BQ393" s="49">
        <v>1500</v>
      </c>
      <c r="BR393" s="49">
        <v>0</v>
      </c>
      <c r="BS393" s="49">
        <v>0</v>
      </c>
      <c r="BT393" s="49">
        <v>0</v>
      </c>
      <c r="BU393" s="50">
        <v>0</v>
      </c>
      <c r="BV393" s="49">
        <v>3000</v>
      </c>
      <c r="BW393" s="50">
        <v>0</v>
      </c>
      <c r="BX393" s="49">
        <v>0</v>
      </c>
      <c r="BY393" s="49">
        <v>0</v>
      </c>
      <c r="BZ393" s="49">
        <v>0</v>
      </c>
      <c r="CA393" s="49">
        <v>4500</v>
      </c>
      <c r="CB393" s="49">
        <v>700</v>
      </c>
      <c r="CC393" s="49">
        <v>0</v>
      </c>
      <c r="CD393" s="49">
        <v>700</v>
      </c>
      <c r="CE393" s="49">
        <v>0</v>
      </c>
      <c r="CF393" s="49">
        <v>0</v>
      </c>
      <c r="CG393" s="49">
        <v>0</v>
      </c>
      <c r="CH393" s="50">
        <v>0</v>
      </c>
      <c r="CI393" s="49">
        <v>5000</v>
      </c>
      <c r="CJ393" s="50">
        <v>0</v>
      </c>
      <c r="CK393" s="49">
        <v>0</v>
      </c>
      <c r="CL393" s="49">
        <v>0</v>
      </c>
      <c r="CM393" s="49">
        <v>0</v>
      </c>
      <c r="CN393" s="49">
        <v>5700</v>
      </c>
      <c r="CO393" s="10" t="s">
        <v>4630</v>
      </c>
      <c r="CP393" s="51" t="s">
        <v>6482</v>
      </c>
    </row>
    <row r="394" spans="1:94" ht="70.349999999999994" customHeight="1" x14ac:dyDescent="0.25">
      <c r="A394" s="48" t="s">
        <v>4632</v>
      </c>
      <c r="B394" s="48" t="s">
        <v>4632</v>
      </c>
      <c r="C394" s="10" t="s">
        <v>103</v>
      </c>
      <c r="D394" s="10" t="s">
        <v>4054</v>
      </c>
      <c r="E394" s="10" t="s">
        <v>4633</v>
      </c>
      <c r="F394" s="10" t="s">
        <v>860</v>
      </c>
      <c r="G394" s="10" t="s">
        <v>126</v>
      </c>
      <c r="H394" s="10" t="s">
        <v>1610</v>
      </c>
      <c r="I394" s="10" t="s">
        <v>4610</v>
      </c>
      <c r="J394" s="10" t="s">
        <v>795</v>
      </c>
      <c r="K394" s="10" t="s">
        <v>4612</v>
      </c>
      <c r="L394" s="10" t="s">
        <v>4613</v>
      </c>
      <c r="M394" s="10" t="s">
        <v>4614</v>
      </c>
      <c r="N394" s="10" t="s">
        <v>4615</v>
      </c>
      <c r="O394" s="10" t="s">
        <v>140</v>
      </c>
      <c r="P394" s="10" t="s">
        <v>141</v>
      </c>
      <c r="Q394" s="10" t="s">
        <v>4616</v>
      </c>
      <c r="R394" s="10" t="s">
        <v>4617</v>
      </c>
      <c r="S394" s="10" t="s">
        <v>4634</v>
      </c>
      <c r="T394" s="10" t="s">
        <v>4635</v>
      </c>
      <c r="U394" s="10" t="s">
        <v>4636</v>
      </c>
      <c r="V394" s="10" t="s">
        <v>4637</v>
      </c>
      <c r="W394" s="10" t="s">
        <v>4638</v>
      </c>
      <c r="X394" s="10" t="s">
        <v>2142</v>
      </c>
      <c r="Y394" s="10" t="s">
        <v>125</v>
      </c>
      <c r="Z394" s="10" t="s">
        <v>126</v>
      </c>
      <c r="AA394" s="49">
        <v>2</v>
      </c>
      <c r="AB394" s="10" t="s">
        <v>186</v>
      </c>
      <c r="AC394" s="10" t="s">
        <v>4624</v>
      </c>
      <c r="AD394" s="49">
        <v>2</v>
      </c>
      <c r="AE394" s="49">
        <v>2</v>
      </c>
      <c r="AF394" s="49">
        <v>2</v>
      </c>
      <c r="AG394" s="49">
        <v>2</v>
      </c>
      <c r="AH394" s="10" t="s">
        <v>6483</v>
      </c>
      <c r="AI394" s="10" t="s">
        <v>6484</v>
      </c>
      <c r="AJ394" s="10" t="s">
        <v>6485</v>
      </c>
      <c r="AK394" s="10" t="s">
        <v>6486</v>
      </c>
      <c r="AL394" s="10" t="s">
        <v>6487</v>
      </c>
      <c r="AM394" s="10" t="s">
        <v>5247</v>
      </c>
      <c r="AN394" s="10" t="s">
        <v>6488</v>
      </c>
      <c r="AO394" s="49">
        <v>900</v>
      </c>
      <c r="AP394" s="49">
        <v>0</v>
      </c>
      <c r="AQ394" s="49">
        <v>900</v>
      </c>
      <c r="AR394" s="49">
        <v>0</v>
      </c>
      <c r="AS394" s="49">
        <v>0</v>
      </c>
      <c r="AT394" s="49">
        <v>0</v>
      </c>
      <c r="AU394" s="49">
        <v>0</v>
      </c>
      <c r="AV394" s="49">
        <v>5000</v>
      </c>
      <c r="AW394" s="50">
        <v>0</v>
      </c>
      <c r="AX394" s="49">
        <v>0</v>
      </c>
      <c r="AY394" s="49">
        <v>0</v>
      </c>
      <c r="AZ394" s="49">
        <v>0</v>
      </c>
      <c r="BA394" s="49">
        <v>5900</v>
      </c>
      <c r="BB394" s="49">
        <v>300</v>
      </c>
      <c r="BC394" s="49">
        <v>0</v>
      </c>
      <c r="BD394" s="49">
        <v>300</v>
      </c>
      <c r="BE394" s="49">
        <v>0</v>
      </c>
      <c r="BF394" s="49">
        <v>0</v>
      </c>
      <c r="BG394" s="49">
        <v>0</v>
      </c>
      <c r="BH394" s="49">
        <v>0</v>
      </c>
      <c r="BI394" s="49">
        <v>5000</v>
      </c>
      <c r="BJ394" s="50">
        <v>0</v>
      </c>
      <c r="BK394" s="49">
        <v>2000</v>
      </c>
      <c r="BL394" s="49">
        <v>0</v>
      </c>
      <c r="BM394" s="49">
        <v>0</v>
      </c>
      <c r="BN394" s="49">
        <v>7300</v>
      </c>
      <c r="BO394" s="49">
        <v>300</v>
      </c>
      <c r="BP394" s="49">
        <v>0</v>
      </c>
      <c r="BQ394" s="49">
        <v>300</v>
      </c>
      <c r="BR394" s="49">
        <v>0</v>
      </c>
      <c r="BS394" s="49">
        <v>0</v>
      </c>
      <c r="BT394" s="49">
        <v>0</v>
      </c>
      <c r="BU394" s="50">
        <v>0</v>
      </c>
      <c r="BV394" s="49">
        <v>5000</v>
      </c>
      <c r="BW394" s="50">
        <v>0</v>
      </c>
      <c r="BX394" s="49">
        <v>2500</v>
      </c>
      <c r="BY394" s="49">
        <v>0</v>
      </c>
      <c r="BZ394" s="49">
        <v>0</v>
      </c>
      <c r="CA394" s="49">
        <v>7800</v>
      </c>
      <c r="CB394" s="49">
        <v>1300</v>
      </c>
      <c r="CC394" s="49">
        <v>0</v>
      </c>
      <c r="CD394" s="49">
        <v>1300</v>
      </c>
      <c r="CE394" s="49">
        <v>0</v>
      </c>
      <c r="CF394" s="49">
        <v>0</v>
      </c>
      <c r="CG394" s="49">
        <v>0</v>
      </c>
      <c r="CH394" s="50">
        <v>0</v>
      </c>
      <c r="CI394" s="49">
        <v>5000</v>
      </c>
      <c r="CJ394" s="50">
        <v>0</v>
      </c>
      <c r="CK394" s="49">
        <v>500</v>
      </c>
      <c r="CL394" s="49">
        <v>0</v>
      </c>
      <c r="CM394" s="49">
        <v>0</v>
      </c>
      <c r="CN394" s="49">
        <v>6800</v>
      </c>
      <c r="CO394" s="10"/>
      <c r="CP394" s="51" t="s">
        <v>6489</v>
      </c>
    </row>
    <row r="395" spans="1:94" ht="70.349999999999994" customHeight="1" x14ac:dyDescent="0.25">
      <c r="A395" s="48" t="s">
        <v>4645</v>
      </c>
      <c r="B395" s="48" t="s">
        <v>4645</v>
      </c>
      <c r="C395" s="10" t="s">
        <v>139</v>
      </c>
      <c r="D395" s="10" t="s">
        <v>4054</v>
      </c>
      <c r="E395" s="10" t="s">
        <v>4633</v>
      </c>
      <c r="F395" s="10" t="s">
        <v>860</v>
      </c>
      <c r="G395" s="10" t="s">
        <v>126</v>
      </c>
      <c r="H395" s="10" t="s">
        <v>1610</v>
      </c>
      <c r="I395" s="10" t="s">
        <v>4610</v>
      </c>
      <c r="J395" s="10" t="s">
        <v>795</v>
      </c>
      <c r="K395" s="10" t="s">
        <v>4612</v>
      </c>
      <c r="L395" s="10" t="s">
        <v>4613</v>
      </c>
      <c r="M395" s="10" t="s">
        <v>4614</v>
      </c>
      <c r="N395" s="10" t="s">
        <v>4615</v>
      </c>
      <c r="O395" s="10" t="s">
        <v>140</v>
      </c>
      <c r="P395" s="10" t="s">
        <v>141</v>
      </c>
      <c r="Q395" s="10" t="s">
        <v>4616</v>
      </c>
      <c r="R395" s="10" t="s">
        <v>4617</v>
      </c>
      <c r="S395" s="10" t="s">
        <v>144</v>
      </c>
      <c r="T395" s="10" t="s">
        <v>4646</v>
      </c>
      <c r="U395" s="10" t="s">
        <v>257</v>
      </c>
      <c r="V395" s="10" t="s">
        <v>4647</v>
      </c>
      <c r="W395" s="10" t="s">
        <v>148</v>
      </c>
      <c r="X395" s="10" t="s">
        <v>149</v>
      </c>
      <c r="Y395" s="10" t="s">
        <v>125</v>
      </c>
      <c r="Z395" s="10" t="s">
        <v>126</v>
      </c>
      <c r="AA395" s="49">
        <v>26</v>
      </c>
      <c r="AB395" s="10" t="s">
        <v>186</v>
      </c>
      <c r="AC395" s="10" t="s">
        <v>4624</v>
      </c>
      <c r="AD395" s="49">
        <v>26</v>
      </c>
      <c r="AE395" s="49">
        <v>26</v>
      </c>
      <c r="AF395" s="49">
        <v>26</v>
      </c>
      <c r="AG395" s="49">
        <v>26</v>
      </c>
      <c r="AH395" s="10" t="s">
        <v>6490</v>
      </c>
      <c r="AI395" s="10" t="s">
        <v>6491</v>
      </c>
      <c r="AJ395" s="10" t="s">
        <v>6492</v>
      </c>
      <c r="AK395" s="10" t="s">
        <v>6493</v>
      </c>
      <c r="AL395" s="10" t="s">
        <v>6494</v>
      </c>
      <c r="AM395" s="10" t="s">
        <v>5237</v>
      </c>
      <c r="AN395" s="10"/>
      <c r="AO395" s="49">
        <v>0</v>
      </c>
      <c r="AP395" s="49">
        <v>0</v>
      </c>
      <c r="AQ395" s="49">
        <v>0</v>
      </c>
      <c r="AR395" s="49">
        <v>0</v>
      </c>
      <c r="AS395" s="49">
        <v>0</v>
      </c>
      <c r="AT395" s="49">
        <v>0</v>
      </c>
      <c r="AU395" s="49">
        <v>0</v>
      </c>
      <c r="AV395" s="49">
        <v>0</v>
      </c>
      <c r="AW395" s="50">
        <v>0</v>
      </c>
      <c r="AX395" s="49">
        <v>0</v>
      </c>
      <c r="AY395" s="49">
        <v>0</v>
      </c>
      <c r="AZ395" s="49">
        <v>0</v>
      </c>
      <c r="BA395" s="49">
        <v>0</v>
      </c>
      <c r="BB395" s="49">
        <v>0</v>
      </c>
      <c r="BC395" s="49">
        <v>0</v>
      </c>
      <c r="BD395" s="49">
        <v>0</v>
      </c>
      <c r="BE395" s="49">
        <v>0</v>
      </c>
      <c r="BF395" s="49">
        <v>0</v>
      </c>
      <c r="BG395" s="49">
        <v>0</v>
      </c>
      <c r="BH395" s="49">
        <v>0</v>
      </c>
      <c r="BI395" s="49">
        <v>0</v>
      </c>
      <c r="BJ395" s="50">
        <v>0</v>
      </c>
      <c r="BK395" s="49">
        <v>0</v>
      </c>
      <c r="BL395" s="49">
        <v>0</v>
      </c>
      <c r="BM395" s="49">
        <v>0</v>
      </c>
      <c r="BN395" s="49">
        <v>0</v>
      </c>
      <c r="BO395" s="49">
        <v>0</v>
      </c>
      <c r="BP395" s="49">
        <v>0</v>
      </c>
      <c r="BQ395" s="49">
        <v>0</v>
      </c>
      <c r="BR395" s="49">
        <v>0</v>
      </c>
      <c r="BS395" s="49">
        <v>0</v>
      </c>
      <c r="BT395" s="49">
        <v>0</v>
      </c>
      <c r="BU395" s="50">
        <v>0</v>
      </c>
      <c r="BV395" s="49">
        <v>0</v>
      </c>
      <c r="BW395" s="50">
        <v>0</v>
      </c>
      <c r="BX395" s="49">
        <v>0</v>
      </c>
      <c r="BY395" s="49">
        <v>0</v>
      </c>
      <c r="BZ395" s="49">
        <v>0</v>
      </c>
      <c r="CA395" s="49">
        <v>0</v>
      </c>
      <c r="CB395" s="49">
        <v>0</v>
      </c>
      <c r="CC395" s="49">
        <v>0</v>
      </c>
      <c r="CD395" s="49">
        <v>0</v>
      </c>
      <c r="CE395" s="49">
        <v>0</v>
      </c>
      <c r="CF395" s="49">
        <v>0</v>
      </c>
      <c r="CG395" s="49">
        <v>0</v>
      </c>
      <c r="CH395" s="50">
        <v>0</v>
      </c>
      <c r="CI395" s="49">
        <v>0</v>
      </c>
      <c r="CJ395" s="50">
        <v>0</v>
      </c>
      <c r="CK395" s="49">
        <v>0</v>
      </c>
      <c r="CL395" s="49">
        <v>0</v>
      </c>
      <c r="CM395" s="49">
        <v>0</v>
      </c>
      <c r="CN395" s="49">
        <v>0</v>
      </c>
      <c r="CO395" s="10" t="s">
        <v>4653</v>
      </c>
      <c r="CP395" s="51" t="s">
        <v>4654</v>
      </c>
    </row>
    <row r="396" spans="1:94" ht="70.349999999999994" customHeight="1" x14ac:dyDescent="0.25">
      <c r="A396" s="48" t="s">
        <v>4655</v>
      </c>
      <c r="B396" s="48" t="s">
        <v>4655</v>
      </c>
      <c r="C396" s="10" t="s">
        <v>179</v>
      </c>
      <c r="D396" s="10" t="s">
        <v>4054</v>
      </c>
      <c r="E396" s="10" t="s">
        <v>4633</v>
      </c>
      <c r="F396" s="10" t="s">
        <v>860</v>
      </c>
      <c r="G396" s="10" t="s">
        <v>126</v>
      </c>
      <c r="H396" s="10" t="s">
        <v>1610</v>
      </c>
      <c r="I396" s="10" t="s">
        <v>4610</v>
      </c>
      <c r="J396" s="10" t="s">
        <v>795</v>
      </c>
      <c r="K396" s="10" t="s">
        <v>4612</v>
      </c>
      <c r="L396" s="10" t="s">
        <v>4613</v>
      </c>
      <c r="M396" s="10" t="s">
        <v>4614</v>
      </c>
      <c r="N396" s="10" t="s">
        <v>4615</v>
      </c>
      <c r="O396" s="10" t="s">
        <v>140</v>
      </c>
      <c r="P396" s="10" t="s">
        <v>141</v>
      </c>
      <c r="Q396" s="10" t="s">
        <v>4616</v>
      </c>
      <c r="R396" s="10" t="s">
        <v>4617</v>
      </c>
      <c r="S396" s="10" t="s">
        <v>4656</v>
      </c>
      <c r="T396" s="10" t="s">
        <v>4657</v>
      </c>
      <c r="U396" s="10" t="s">
        <v>4658</v>
      </c>
      <c r="V396" s="10" t="s">
        <v>4659</v>
      </c>
      <c r="W396" s="10" t="s">
        <v>4660</v>
      </c>
      <c r="X396" s="10" t="s">
        <v>1049</v>
      </c>
      <c r="Y396" s="10" t="s">
        <v>125</v>
      </c>
      <c r="Z396" s="10" t="s">
        <v>126</v>
      </c>
      <c r="AA396" s="49">
        <v>1</v>
      </c>
      <c r="AB396" s="10" t="s">
        <v>127</v>
      </c>
      <c r="AC396" s="10" t="s">
        <v>4624</v>
      </c>
      <c r="AD396" s="49">
        <v>0</v>
      </c>
      <c r="AE396" s="49">
        <v>1</v>
      </c>
      <c r="AF396" s="49">
        <v>0</v>
      </c>
      <c r="AG396" s="49">
        <v>0</v>
      </c>
      <c r="AH396" s="10"/>
      <c r="AI396" s="10" t="s">
        <v>6495</v>
      </c>
      <c r="AJ396" s="10"/>
      <c r="AK396" s="10" t="s">
        <v>6496</v>
      </c>
      <c r="AL396" s="10"/>
      <c r="AM396" s="10" t="s">
        <v>5205</v>
      </c>
      <c r="AN396" s="10" t="s">
        <v>6497</v>
      </c>
      <c r="AO396" s="49">
        <v>200</v>
      </c>
      <c r="AP396" s="49">
        <v>0</v>
      </c>
      <c r="AQ396" s="49">
        <v>200</v>
      </c>
      <c r="AR396" s="49">
        <v>0</v>
      </c>
      <c r="AS396" s="49">
        <v>0</v>
      </c>
      <c r="AT396" s="49">
        <v>0</v>
      </c>
      <c r="AU396" s="49">
        <v>0</v>
      </c>
      <c r="AV396" s="49">
        <v>200</v>
      </c>
      <c r="AW396" s="50">
        <v>0</v>
      </c>
      <c r="AX396" s="49">
        <v>0</v>
      </c>
      <c r="AY396" s="49">
        <v>0</v>
      </c>
      <c r="AZ396" s="49">
        <v>0</v>
      </c>
      <c r="BA396" s="49">
        <v>400</v>
      </c>
      <c r="BB396" s="49">
        <v>300</v>
      </c>
      <c r="BC396" s="49">
        <v>0</v>
      </c>
      <c r="BD396" s="49">
        <v>300</v>
      </c>
      <c r="BE396" s="49">
        <v>0</v>
      </c>
      <c r="BF396" s="49">
        <v>0</v>
      </c>
      <c r="BG396" s="49">
        <v>0</v>
      </c>
      <c r="BH396" s="49">
        <v>0</v>
      </c>
      <c r="BI396" s="49">
        <v>0</v>
      </c>
      <c r="BJ396" s="50">
        <v>0</v>
      </c>
      <c r="BK396" s="49">
        <v>0</v>
      </c>
      <c r="BL396" s="49">
        <v>0</v>
      </c>
      <c r="BM396" s="49">
        <v>0</v>
      </c>
      <c r="BN396" s="49">
        <v>300</v>
      </c>
      <c r="BO396" s="49">
        <v>0</v>
      </c>
      <c r="BP396" s="49">
        <v>0</v>
      </c>
      <c r="BQ396" s="49">
        <v>0</v>
      </c>
      <c r="BR396" s="49">
        <v>0</v>
      </c>
      <c r="BS396" s="49">
        <v>0</v>
      </c>
      <c r="BT396" s="49">
        <v>0</v>
      </c>
      <c r="BU396" s="50">
        <v>0</v>
      </c>
      <c r="BV396" s="49">
        <v>300</v>
      </c>
      <c r="BW396" s="50">
        <v>0</v>
      </c>
      <c r="BX396" s="49">
        <v>0</v>
      </c>
      <c r="BY396" s="49">
        <v>0</v>
      </c>
      <c r="BZ396" s="49">
        <v>0</v>
      </c>
      <c r="CA396" s="49">
        <v>300</v>
      </c>
      <c r="CB396" s="49">
        <v>0</v>
      </c>
      <c r="CC396" s="49">
        <v>0</v>
      </c>
      <c r="CD396" s="49">
        <v>0</v>
      </c>
      <c r="CE396" s="49">
        <v>0</v>
      </c>
      <c r="CF396" s="49">
        <v>0</v>
      </c>
      <c r="CG396" s="49">
        <v>0</v>
      </c>
      <c r="CH396" s="50">
        <v>0</v>
      </c>
      <c r="CI396" s="49">
        <v>0</v>
      </c>
      <c r="CJ396" s="50">
        <v>0</v>
      </c>
      <c r="CK396" s="49">
        <v>0</v>
      </c>
      <c r="CL396" s="49">
        <v>0</v>
      </c>
      <c r="CM396" s="49">
        <v>0</v>
      </c>
      <c r="CN396" s="49">
        <v>0</v>
      </c>
      <c r="CO396" s="10"/>
      <c r="CP396" s="51" t="s">
        <v>4663</v>
      </c>
    </row>
    <row r="397" spans="1:94" ht="70.349999999999994" customHeight="1" x14ac:dyDescent="0.25">
      <c r="A397" s="48" t="s">
        <v>4664</v>
      </c>
      <c r="B397" s="48" t="s">
        <v>4664</v>
      </c>
      <c r="C397" s="10" t="s">
        <v>254</v>
      </c>
      <c r="D397" s="10" t="s">
        <v>4054</v>
      </c>
      <c r="E397" s="10" t="s">
        <v>4608</v>
      </c>
      <c r="F397" s="10" t="s">
        <v>4609</v>
      </c>
      <c r="G397" s="10" t="s">
        <v>126</v>
      </c>
      <c r="H397" s="10" t="s">
        <v>108</v>
      </c>
      <c r="I397" s="10" t="s">
        <v>4610</v>
      </c>
      <c r="J397" s="10" t="s">
        <v>4611</v>
      </c>
      <c r="K397" s="10" t="s">
        <v>4612</v>
      </c>
      <c r="L397" s="10" t="s">
        <v>4613</v>
      </c>
      <c r="M397" s="10" t="s">
        <v>4614</v>
      </c>
      <c r="N397" s="10" t="s">
        <v>4615</v>
      </c>
      <c r="O397" s="10" t="s">
        <v>140</v>
      </c>
      <c r="P397" s="10" t="s">
        <v>141</v>
      </c>
      <c r="Q397" s="10" t="s">
        <v>4616</v>
      </c>
      <c r="R397" s="10" t="s">
        <v>4617</v>
      </c>
      <c r="S397" s="10" t="s">
        <v>561</v>
      </c>
      <c r="T397" s="10" t="s">
        <v>4665</v>
      </c>
      <c r="U397" s="10" t="s">
        <v>1137</v>
      </c>
      <c r="V397" s="10" t="s">
        <v>4666</v>
      </c>
      <c r="W397" s="10" t="s">
        <v>2614</v>
      </c>
      <c r="X397" s="10" t="s">
        <v>530</v>
      </c>
      <c r="Y397" s="10" t="s">
        <v>247</v>
      </c>
      <c r="Z397" s="10" t="s">
        <v>126</v>
      </c>
      <c r="AA397" s="49">
        <v>1</v>
      </c>
      <c r="AB397" s="10" t="s">
        <v>127</v>
      </c>
      <c r="AC397" s="10" t="s">
        <v>4624</v>
      </c>
      <c r="AD397" s="49">
        <v>0</v>
      </c>
      <c r="AE397" s="49">
        <v>1</v>
      </c>
      <c r="AF397" s="49">
        <v>0</v>
      </c>
      <c r="AG397" s="49">
        <v>0</v>
      </c>
      <c r="AH397" s="10" t="s">
        <v>6498</v>
      </c>
      <c r="AI397" s="10" t="s">
        <v>6499</v>
      </c>
      <c r="AJ397" s="10" t="s">
        <v>6500</v>
      </c>
      <c r="AK397" s="10" t="s">
        <v>6501</v>
      </c>
      <c r="AL397" s="10"/>
      <c r="AM397" s="10" t="s">
        <v>5205</v>
      </c>
      <c r="AN397" s="10" t="s">
        <v>6502</v>
      </c>
      <c r="AO397" s="49">
        <v>0</v>
      </c>
      <c r="AP397" s="49">
        <v>0</v>
      </c>
      <c r="AQ397" s="49">
        <v>0</v>
      </c>
      <c r="AR397" s="49">
        <v>0</v>
      </c>
      <c r="AS397" s="49">
        <v>0</v>
      </c>
      <c r="AT397" s="49">
        <v>0</v>
      </c>
      <c r="AU397" s="49">
        <v>0</v>
      </c>
      <c r="AV397" s="49">
        <v>0</v>
      </c>
      <c r="AW397" s="50">
        <v>0</v>
      </c>
      <c r="AX397" s="49">
        <v>0</v>
      </c>
      <c r="AY397" s="49">
        <v>0</v>
      </c>
      <c r="AZ397" s="49">
        <v>0</v>
      </c>
      <c r="BA397" s="49">
        <v>0</v>
      </c>
      <c r="BB397" s="49">
        <v>0</v>
      </c>
      <c r="BC397" s="49">
        <v>0</v>
      </c>
      <c r="BD397" s="49">
        <v>0</v>
      </c>
      <c r="BE397" s="49">
        <v>0</v>
      </c>
      <c r="BF397" s="49">
        <v>0</v>
      </c>
      <c r="BG397" s="49">
        <v>0</v>
      </c>
      <c r="BH397" s="49">
        <v>0</v>
      </c>
      <c r="BI397" s="49">
        <v>0</v>
      </c>
      <c r="BJ397" s="50">
        <v>0</v>
      </c>
      <c r="BK397" s="49">
        <v>0</v>
      </c>
      <c r="BL397" s="49">
        <v>0</v>
      </c>
      <c r="BM397" s="49">
        <v>0</v>
      </c>
      <c r="BN397" s="49">
        <v>0</v>
      </c>
      <c r="BO397" s="49">
        <v>0</v>
      </c>
      <c r="BP397" s="49">
        <v>0</v>
      </c>
      <c r="BQ397" s="49">
        <v>0</v>
      </c>
      <c r="BR397" s="49">
        <v>0</v>
      </c>
      <c r="BS397" s="49">
        <v>0</v>
      </c>
      <c r="BT397" s="49">
        <v>0</v>
      </c>
      <c r="BU397" s="50">
        <v>0</v>
      </c>
      <c r="BV397" s="49">
        <v>0</v>
      </c>
      <c r="BW397" s="50">
        <v>0</v>
      </c>
      <c r="BX397" s="49">
        <v>0</v>
      </c>
      <c r="BY397" s="49">
        <v>0</v>
      </c>
      <c r="BZ397" s="49">
        <v>0</v>
      </c>
      <c r="CA397" s="49">
        <v>0</v>
      </c>
      <c r="CB397" s="49">
        <v>100</v>
      </c>
      <c r="CC397" s="49">
        <v>0</v>
      </c>
      <c r="CD397" s="49">
        <v>100</v>
      </c>
      <c r="CE397" s="49">
        <v>0</v>
      </c>
      <c r="CF397" s="49">
        <v>0</v>
      </c>
      <c r="CG397" s="49">
        <v>0</v>
      </c>
      <c r="CH397" s="50">
        <v>0</v>
      </c>
      <c r="CI397" s="49">
        <v>0</v>
      </c>
      <c r="CJ397" s="50">
        <v>0</v>
      </c>
      <c r="CK397" s="49">
        <v>0</v>
      </c>
      <c r="CL397" s="49">
        <v>0</v>
      </c>
      <c r="CM397" s="49">
        <v>0</v>
      </c>
      <c r="CN397" s="49">
        <v>100</v>
      </c>
      <c r="CO397" s="10"/>
      <c r="CP397" s="51" t="s">
        <v>4671</v>
      </c>
    </row>
    <row r="398" spans="1:94" ht="70.349999999999994" customHeight="1" x14ac:dyDescent="0.25">
      <c r="A398" s="48" t="s">
        <v>4672</v>
      </c>
      <c r="B398" s="48" t="s">
        <v>4672</v>
      </c>
      <c r="C398" s="10" t="s">
        <v>374</v>
      </c>
      <c r="D398" s="10" t="s">
        <v>4054</v>
      </c>
      <c r="E398" s="10" t="s">
        <v>4633</v>
      </c>
      <c r="F398" s="10" t="s">
        <v>860</v>
      </c>
      <c r="G398" s="10" t="s">
        <v>126</v>
      </c>
      <c r="H398" s="10" t="s">
        <v>1610</v>
      </c>
      <c r="I398" s="10" t="s">
        <v>4610</v>
      </c>
      <c r="J398" s="10" t="s">
        <v>795</v>
      </c>
      <c r="K398" s="10" t="s">
        <v>4612</v>
      </c>
      <c r="L398" s="10" t="s">
        <v>4613</v>
      </c>
      <c r="M398" s="10" t="s">
        <v>4614</v>
      </c>
      <c r="N398" s="10" t="s">
        <v>4615</v>
      </c>
      <c r="O398" s="10" t="s">
        <v>140</v>
      </c>
      <c r="P398" s="10" t="s">
        <v>141</v>
      </c>
      <c r="Q398" s="10" t="s">
        <v>4616</v>
      </c>
      <c r="R398" s="10" t="s">
        <v>4617</v>
      </c>
      <c r="S398" s="10" t="s">
        <v>4673</v>
      </c>
      <c r="T398" s="10" t="s">
        <v>4674</v>
      </c>
      <c r="U398" s="10" t="s">
        <v>4675</v>
      </c>
      <c r="V398" s="10" t="s">
        <v>4676</v>
      </c>
      <c r="W398" s="10" t="s">
        <v>4677</v>
      </c>
      <c r="X398" s="10" t="s">
        <v>149</v>
      </c>
      <c r="Y398" s="10" t="s">
        <v>125</v>
      </c>
      <c r="Z398" s="10" t="s">
        <v>126</v>
      </c>
      <c r="AA398" s="49">
        <v>100</v>
      </c>
      <c r="AB398" s="10" t="s">
        <v>186</v>
      </c>
      <c r="AC398" s="10" t="s">
        <v>4624</v>
      </c>
      <c r="AD398" s="49">
        <v>100</v>
      </c>
      <c r="AE398" s="49">
        <v>100</v>
      </c>
      <c r="AF398" s="49">
        <v>100</v>
      </c>
      <c r="AG398" s="49">
        <v>100</v>
      </c>
      <c r="AH398" s="10" t="s">
        <v>6503</v>
      </c>
      <c r="AI398" s="10" t="s">
        <v>6504</v>
      </c>
      <c r="AJ398" s="10" t="s">
        <v>6505</v>
      </c>
      <c r="AK398" s="10" t="s">
        <v>6506</v>
      </c>
      <c r="AL398" s="10" t="s">
        <v>6506</v>
      </c>
      <c r="AM398" s="10" t="s">
        <v>5205</v>
      </c>
      <c r="AN398" s="10"/>
      <c r="AO398" s="49">
        <v>0</v>
      </c>
      <c r="AP398" s="49">
        <v>0</v>
      </c>
      <c r="AQ398" s="49">
        <v>0</v>
      </c>
      <c r="AR398" s="49">
        <v>0</v>
      </c>
      <c r="AS398" s="49">
        <v>0</v>
      </c>
      <c r="AT398" s="49">
        <v>0</v>
      </c>
      <c r="AU398" s="49">
        <v>0</v>
      </c>
      <c r="AV398" s="49">
        <v>200</v>
      </c>
      <c r="AW398" s="50">
        <v>0</v>
      </c>
      <c r="AX398" s="49">
        <v>0</v>
      </c>
      <c r="AY398" s="49">
        <v>0</v>
      </c>
      <c r="AZ398" s="49">
        <v>0</v>
      </c>
      <c r="BA398" s="49">
        <v>200</v>
      </c>
      <c r="BB398" s="49">
        <v>0</v>
      </c>
      <c r="BC398" s="49">
        <v>0</v>
      </c>
      <c r="BD398" s="49">
        <v>0</v>
      </c>
      <c r="BE398" s="49">
        <v>0</v>
      </c>
      <c r="BF398" s="49">
        <v>0</v>
      </c>
      <c r="BG398" s="49">
        <v>0</v>
      </c>
      <c r="BH398" s="49">
        <v>0</v>
      </c>
      <c r="BI398" s="49">
        <v>300</v>
      </c>
      <c r="BJ398" s="50">
        <v>0</v>
      </c>
      <c r="BK398" s="49">
        <v>0</v>
      </c>
      <c r="BL398" s="49">
        <v>0</v>
      </c>
      <c r="BM398" s="49">
        <v>0</v>
      </c>
      <c r="BN398" s="49">
        <v>300</v>
      </c>
      <c r="BO398" s="49">
        <v>0</v>
      </c>
      <c r="BP398" s="49">
        <v>0</v>
      </c>
      <c r="BQ398" s="49">
        <v>0</v>
      </c>
      <c r="BR398" s="49">
        <v>0</v>
      </c>
      <c r="BS398" s="49">
        <v>0</v>
      </c>
      <c r="BT398" s="49">
        <v>0</v>
      </c>
      <c r="BU398" s="50">
        <v>0</v>
      </c>
      <c r="BV398" s="49">
        <v>350</v>
      </c>
      <c r="BW398" s="50">
        <v>0</v>
      </c>
      <c r="BX398" s="49">
        <v>0</v>
      </c>
      <c r="BY398" s="49">
        <v>0</v>
      </c>
      <c r="BZ398" s="49">
        <v>0</v>
      </c>
      <c r="CA398" s="49">
        <v>350</v>
      </c>
      <c r="CB398" s="49">
        <v>0</v>
      </c>
      <c r="CC398" s="49">
        <v>0</v>
      </c>
      <c r="CD398" s="49">
        <v>0</v>
      </c>
      <c r="CE398" s="49">
        <v>0</v>
      </c>
      <c r="CF398" s="49">
        <v>0</v>
      </c>
      <c r="CG398" s="49">
        <v>0</v>
      </c>
      <c r="CH398" s="50">
        <v>0</v>
      </c>
      <c r="CI398" s="49">
        <v>400</v>
      </c>
      <c r="CJ398" s="50">
        <v>0</v>
      </c>
      <c r="CK398" s="49">
        <v>0</v>
      </c>
      <c r="CL398" s="49">
        <v>0</v>
      </c>
      <c r="CM398" s="49">
        <v>0</v>
      </c>
      <c r="CN398" s="49">
        <v>400</v>
      </c>
      <c r="CO398" s="10"/>
      <c r="CP398" s="51" t="s">
        <v>4683</v>
      </c>
    </row>
    <row r="399" spans="1:94" ht="70.349999999999994" customHeight="1" x14ac:dyDescent="0.25">
      <c r="A399" s="48" t="s">
        <v>4684</v>
      </c>
      <c r="B399" s="48" t="s">
        <v>4684</v>
      </c>
      <c r="C399" s="10" t="s">
        <v>444</v>
      </c>
      <c r="D399" s="10" t="s">
        <v>4054</v>
      </c>
      <c r="E399" s="10" t="s">
        <v>4633</v>
      </c>
      <c r="F399" s="10" t="s">
        <v>860</v>
      </c>
      <c r="G399" s="10" t="s">
        <v>126</v>
      </c>
      <c r="H399" s="10" t="s">
        <v>1610</v>
      </c>
      <c r="I399" s="10" t="s">
        <v>4610</v>
      </c>
      <c r="J399" s="10" t="s">
        <v>795</v>
      </c>
      <c r="K399" s="10" t="s">
        <v>4612</v>
      </c>
      <c r="L399" s="10" t="s">
        <v>4613</v>
      </c>
      <c r="M399" s="10" t="s">
        <v>4614</v>
      </c>
      <c r="N399" s="10" t="s">
        <v>4615</v>
      </c>
      <c r="O399" s="10" t="s">
        <v>140</v>
      </c>
      <c r="P399" s="10" t="s">
        <v>141</v>
      </c>
      <c r="Q399" s="10" t="s">
        <v>4616</v>
      </c>
      <c r="R399" s="10" t="s">
        <v>4617</v>
      </c>
      <c r="S399" s="10" t="s">
        <v>4685</v>
      </c>
      <c r="T399" s="10" t="s">
        <v>4686</v>
      </c>
      <c r="U399" s="10" t="s">
        <v>4687</v>
      </c>
      <c r="V399" s="10" t="s">
        <v>4688</v>
      </c>
      <c r="W399" s="10" t="s">
        <v>4689</v>
      </c>
      <c r="X399" s="10" t="s">
        <v>4690</v>
      </c>
      <c r="Y399" s="10" t="s">
        <v>125</v>
      </c>
      <c r="Z399" s="10" t="s">
        <v>126</v>
      </c>
      <c r="AA399" s="49">
        <v>1</v>
      </c>
      <c r="AB399" s="10" t="s">
        <v>127</v>
      </c>
      <c r="AC399" s="10" t="s">
        <v>4624</v>
      </c>
      <c r="AD399" s="49">
        <v>1</v>
      </c>
      <c r="AE399" s="49">
        <v>0</v>
      </c>
      <c r="AF399" s="49">
        <v>0</v>
      </c>
      <c r="AG399" s="49">
        <v>0</v>
      </c>
      <c r="AH399" s="10" t="s">
        <v>6507</v>
      </c>
      <c r="AI399" s="10"/>
      <c r="AJ399" s="10"/>
      <c r="AK399" s="10" t="s">
        <v>6508</v>
      </c>
      <c r="AL399" s="10"/>
      <c r="AM399" s="10" t="s">
        <v>5205</v>
      </c>
      <c r="AN399" s="10"/>
      <c r="AO399" s="49">
        <v>100</v>
      </c>
      <c r="AP399" s="49">
        <v>0</v>
      </c>
      <c r="AQ399" s="49">
        <v>100</v>
      </c>
      <c r="AR399" s="49">
        <v>0</v>
      </c>
      <c r="AS399" s="49">
        <v>0</v>
      </c>
      <c r="AT399" s="49">
        <v>0</v>
      </c>
      <c r="AU399" s="49">
        <v>0</v>
      </c>
      <c r="AV399" s="49">
        <v>0</v>
      </c>
      <c r="AW399" s="50">
        <v>0</v>
      </c>
      <c r="AX399" s="49">
        <v>0</v>
      </c>
      <c r="AY399" s="49">
        <v>0</v>
      </c>
      <c r="AZ399" s="49">
        <v>0</v>
      </c>
      <c r="BA399" s="49">
        <v>100</v>
      </c>
      <c r="BB399" s="49">
        <v>120</v>
      </c>
      <c r="BC399" s="49">
        <v>0</v>
      </c>
      <c r="BD399" s="49">
        <v>120</v>
      </c>
      <c r="BE399" s="49">
        <v>0</v>
      </c>
      <c r="BF399" s="49">
        <v>0</v>
      </c>
      <c r="BG399" s="49">
        <v>0</v>
      </c>
      <c r="BH399" s="49">
        <v>0</v>
      </c>
      <c r="BI399" s="49">
        <v>0</v>
      </c>
      <c r="BJ399" s="50">
        <v>0</v>
      </c>
      <c r="BK399" s="49">
        <v>0</v>
      </c>
      <c r="BL399" s="49">
        <v>0</v>
      </c>
      <c r="BM399" s="49">
        <v>0</v>
      </c>
      <c r="BN399" s="49">
        <v>120</v>
      </c>
      <c r="BO399" s="49">
        <v>150</v>
      </c>
      <c r="BP399" s="49">
        <v>0</v>
      </c>
      <c r="BQ399" s="49">
        <v>150</v>
      </c>
      <c r="BR399" s="49">
        <v>0</v>
      </c>
      <c r="BS399" s="49">
        <v>0</v>
      </c>
      <c r="BT399" s="49">
        <v>0</v>
      </c>
      <c r="BU399" s="50">
        <v>0</v>
      </c>
      <c r="BV399" s="49">
        <v>0</v>
      </c>
      <c r="BW399" s="50">
        <v>0</v>
      </c>
      <c r="BX399" s="49">
        <v>0</v>
      </c>
      <c r="BY399" s="49">
        <v>0</v>
      </c>
      <c r="BZ399" s="49">
        <v>0</v>
      </c>
      <c r="CA399" s="49">
        <v>150</v>
      </c>
      <c r="CB399" s="49">
        <v>200</v>
      </c>
      <c r="CC399" s="49">
        <v>0</v>
      </c>
      <c r="CD399" s="49">
        <v>200</v>
      </c>
      <c r="CE399" s="49">
        <v>0</v>
      </c>
      <c r="CF399" s="49">
        <v>0</v>
      </c>
      <c r="CG399" s="49">
        <v>0</v>
      </c>
      <c r="CH399" s="50">
        <v>0</v>
      </c>
      <c r="CI399" s="49">
        <v>0</v>
      </c>
      <c r="CJ399" s="50">
        <v>0</v>
      </c>
      <c r="CK399" s="49">
        <v>0</v>
      </c>
      <c r="CL399" s="49">
        <v>0</v>
      </c>
      <c r="CM399" s="49">
        <v>0</v>
      </c>
      <c r="CN399" s="49">
        <v>200</v>
      </c>
      <c r="CO399" s="10"/>
      <c r="CP399" s="51" t="s">
        <v>4693</v>
      </c>
    </row>
    <row r="400" spans="1:94" ht="70.349999999999994" customHeight="1" x14ac:dyDescent="0.25">
      <c r="A400" s="48" t="s">
        <v>4694</v>
      </c>
      <c r="B400" s="48" t="s">
        <v>4694</v>
      </c>
      <c r="C400" s="10" t="s">
        <v>463</v>
      </c>
      <c r="D400" s="10" t="s">
        <v>4054</v>
      </c>
      <c r="E400" s="10" t="s">
        <v>4633</v>
      </c>
      <c r="F400" s="10" t="s">
        <v>860</v>
      </c>
      <c r="G400" s="10" t="s">
        <v>126</v>
      </c>
      <c r="H400" s="10" t="s">
        <v>1610</v>
      </c>
      <c r="I400" s="10" t="s">
        <v>4610</v>
      </c>
      <c r="J400" s="10" t="s">
        <v>795</v>
      </c>
      <c r="K400" s="10" t="s">
        <v>4612</v>
      </c>
      <c r="L400" s="10" t="s">
        <v>4613</v>
      </c>
      <c r="M400" s="10" t="s">
        <v>4614</v>
      </c>
      <c r="N400" s="10" t="s">
        <v>4615</v>
      </c>
      <c r="O400" s="10" t="s">
        <v>140</v>
      </c>
      <c r="P400" s="10" t="s">
        <v>141</v>
      </c>
      <c r="Q400" s="10" t="s">
        <v>4616</v>
      </c>
      <c r="R400" s="10" t="s">
        <v>4617</v>
      </c>
      <c r="S400" s="10" t="s">
        <v>4695</v>
      </c>
      <c r="T400" s="10" t="s">
        <v>4696</v>
      </c>
      <c r="U400" s="10" t="s">
        <v>4695</v>
      </c>
      <c r="V400" s="10" t="s">
        <v>4697</v>
      </c>
      <c r="W400" s="10" t="s">
        <v>4698</v>
      </c>
      <c r="X400" s="10" t="s">
        <v>3204</v>
      </c>
      <c r="Y400" s="10" t="s">
        <v>247</v>
      </c>
      <c r="Z400" s="10" t="s">
        <v>126</v>
      </c>
      <c r="AA400" s="49">
        <v>1</v>
      </c>
      <c r="AB400" s="10" t="s">
        <v>127</v>
      </c>
      <c r="AC400" s="10" t="s">
        <v>2930</v>
      </c>
      <c r="AD400" s="49">
        <v>0</v>
      </c>
      <c r="AE400" s="49">
        <v>1</v>
      </c>
      <c r="AF400" s="49">
        <v>0</v>
      </c>
      <c r="AG400" s="49">
        <v>0</v>
      </c>
      <c r="AH400" s="10"/>
      <c r="AI400" s="10" t="s">
        <v>6509</v>
      </c>
      <c r="AJ400" s="10" t="s">
        <v>6510</v>
      </c>
      <c r="AK400" s="10" t="s">
        <v>6511</v>
      </c>
      <c r="AL400" s="10"/>
      <c r="AM400" s="10" t="s">
        <v>5237</v>
      </c>
      <c r="AN400" s="10" t="s">
        <v>6512</v>
      </c>
      <c r="AO400" s="49">
        <v>0</v>
      </c>
      <c r="AP400" s="49">
        <v>0</v>
      </c>
      <c r="AQ400" s="49">
        <v>0</v>
      </c>
      <c r="AR400" s="49">
        <v>0</v>
      </c>
      <c r="AS400" s="49">
        <v>0</v>
      </c>
      <c r="AT400" s="49">
        <v>0</v>
      </c>
      <c r="AU400" s="49">
        <v>0</v>
      </c>
      <c r="AV400" s="49">
        <v>0</v>
      </c>
      <c r="AW400" s="50">
        <v>0</v>
      </c>
      <c r="AX400" s="49">
        <v>0</v>
      </c>
      <c r="AY400" s="49">
        <v>0</v>
      </c>
      <c r="AZ400" s="49">
        <v>0</v>
      </c>
      <c r="BA400" s="49">
        <v>0</v>
      </c>
      <c r="BB400" s="49">
        <v>0</v>
      </c>
      <c r="BC400" s="49">
        <v>0</v>
      </c>
      <c r="BD400" s="49">
        <v>0</v>
      </c>
      <c r="BE400" s="49">
        <v>0</v>
      </c>
      <c r="BF400" s="49">
        <v>0</v>
      </c>
      <c r="BG400" s="49">
        <v>0</v>
      </c>
      <c r="BH400" s="49">
        <v>0</v>
      </c>
      <c r="BI400" s="49">
        <v>0</v>
      </c>
      <c r="BJ400" s="50">
        <v>0</v>
      </c>
      <c r="BK400" s="49">
        <v>0</v>
      </c>
      <c r="BL400" s="49">
        <v>0</v>
      </c>
      <c r="BM400" s="49">
        <v>0</v>
      </c>
      <c r="BN400" s="49">
        <v>0</v>
      </c>
      <c r="BO400" s="49">
        <v>0</v>
      </c>
      <c r="BP400" s="49">
        <v>0</v>
      </c>
      <c r="BQ400" s="49">
        <v>0</v>
      </c>
      <c r="BR400" s="49">
        <v>0</v>
      </c>
      <c r="BS400" s="49">
        <v>0</v>
      </c>
      <c r="BT400" s="49">
        <v>0</v>
      </c>
      <c r="BU400" s="50">
        <v>0</v>
      </c>
      <c r="BV400" s="49">
        <v>0</v>
      </c>
      <c r="BW400" s="50">
        <v>0</v>
      </c>
      <c r="BX400" s="49">
        <v>0</v>
      </c>
      <c r="BY400" s="49">
        <v>0</v>
      </c>
      <c r="BZ400" s="49">
        <v>0</v>
      </c>
      <c r="CA400" s="49">
        <v>0</v>
      </c>
      <c r="CB400" s="49">
        <v>0</v>
      </c>
      <c r="CC400" s="49">
        <v>0</v>
      </c>
      <c r="CD400" s="49">
        <v>0</v>
      </c>
      <c r="CE400" s="49">
        <v>0</v>
      </c>
      <c r="CF400" s="49">
        <v>0</v>
      </c>
      <c r="CG400" s="49">
        <v>0</v>
      </c>
      <c r="CH400" s="50">
        <v>0</v>
      </c>
      <c r="CI400" s="49">
        <v>0</v>
      </c>
      <c r="CJ400" s="50">
        <v>0</v>
      </c>
      <c r="CK400" s="49">
        <v>0</v>
      </c>
      <c r="CL400" s="49">
        <v>0</v>
      </c>
      <c r="CM400" s="49">
        <v>0</v>
      </c>
      <c r="CN400" s="49">
        <v>0</v>
      </c>
      <c r="CO400" s="10" t="s">
        <v>4702</v>
      </c>
      <c r="CP400" s="51" t="s">
        <v>4703</v>
      </c>
    </row>
    <row r="401" spans="1:94" ht="70.349999999999994" customHeight="1" x14ac:dyDescent="0.25">
      <c r="A401" s="48" t="s">
        <v>4704</v>
      </c>
      <c r="B401" s="48" t="s">
        <v>4704</v>
      </c>
      <c r="C401" s="10" t="s">
        <v>113</v>
      </c>
      <c r="D401" s="10" t="s">
        <v>4705</v>
      </c>
      <c r="E401" s="10" t="s">
        <v>4706</v>
      </c>
      <c r="F401" s="10" t="s">
        <v>1496</v>
      </c>
      <c r="G401" s="10"/>
      <c r="H401" s="10" t="s">
        <v>1610</v>
      </c>
      <c r="I401" s="10" t="s">
        <v>4707</v>
      </c>
      <c r="J401" s="10" t="s">
        <v>4400</v>
      </c>
      <c r="K401" s="10" t="s">
        <v>4708</v>
      </c>
      <c r="L401" s="10" t="s">
        <v>4709</v>
      </c>
      <c r="M401" s="10" t="s">
        <v>1927</v>
      </c>
      <c r="N401" s="10" t="s">
        <v>4710</v>
      </c>
      <c r="O401" s="10" t="s">
        <v>3156</v>
      </c>
      <c r="P401" s="10" t="s">
        <v>954</v>
      </c>
      <c r="Q401" s="10" t="s">
        <v>3292</v>
      </c>
      <c r="R401" s="10" t="s">
        <v>3293</v>
      </c>
      <c r="S401" s="10" t="s">
        <v>4711</v>
      </c>
      <c r="T401" s="10" t="s">
        <v>4712</v>
      </c>
      <c r="U401" s="10" t="s">
        <v>4713</v>
      </c>
      <c r="V401" s="10" t="s">
        <v>4714</v>
      </c>
      <c r="W401" s="10" t="s">
        <v>4715</v>
      </c>
      <c r="X401" s="10" t="s">
        <v>530</v>
      </c>
      <c r="Y401" s="10" t="s">
        <v>247</v>
      </c>
      <c r="Z401" s="10" t="s">
        <v>126</v>
      </c>
      <c r="AA401" s="49">
        <v>1</v>
      </c>
      <c r="AB401" s="10" t="s">
        <v>127</v>
      </c>
      <c r="AC401" s="10" t="s">
        <v>4716</v>
      </c>
      <c r="AD401" s="49">
        <v>0</v>
      </c>
      <c r="AE401" s="49">
        <v>0</v>
      </c>
      <c r="AF401" s="49">
        <v>1</v>
      </c>
      <c r="AG401" s="49">
        <v>0</v>
      </c>
      <c r="AH401" s="10"/>
      <c r="AI401" s="10"/>
      <c r="AJ401" s="10"/>
      <c r="AK401" s="10" t="s">
        <v>6513</v>
      </c>
      <c r="AL401" s="10"/>
      <c r="AM401" s="10" t="s">
        <v>5237</v>
      </c>
      <c r="AN401" s="10"/>
      <c r="AO401" s="49">
        <v>0</v>
      </c>
      <c r="AP401" s="49">
        <v>0</v>
      </c>
      <c r="AQ401" s="49">
        <v>0</v>
      </c>
      <c r="AR401" s="49">
        <v>0</v>
      </c>
      <c r="AS401" s="49">
        <v>0</v>
      </c>
      <c r="AT401" s="49">
        <v>0</v>
      </c>
      <c r="AU401" s="49">
        <v>0</v>
      </c>
      <c r="AV401" s="49">
        <v>0</v>
      </c>
      <c r="AW401" s="50">
        <v>0</v>
      </c>
      <c r="AX401" s="49">
        <v>0</v>
      </c>
      <c r="AY401" s="49">
        <v>0</v>
      </c>
      <c r="AZ401" s="49">
        <v>0</v>
      </c>
      <c r="BA401" s="49">
        <v>0</v>
      </c>
      <c r="BB401" s="49">
        <v>0</v>
      </c>
      <c r="BC401" s="49">
        <v>0</v>
      </c>
      <c r="BD401" s="49">
        <v>0</v>
      </c>
      <c r="BE401" s="49">
        <v>0</v>
      </c>
      <c r="BF401" s="49">
        <v>0</v>
      </c>
      <c r="BG401" s="49">
        <v>0</v>
      </c>
      <c r="BH401" s="49">
        <v>0</v>
      </c>
      <c r="BI401" s="49">
        <v>0</v>
      </c>
      <c r="BJ401" s="50">
        <v>0</v>
      </c>
      <c r="BK401" s="49">
        <v>0</v>
      </c>
      <c r="BL401" s="49">
        <v>0</v>
      </c>
      <c r="BM401" s="49">
        <v>0</v>
      </c>
      <c r="BN401" s="49">
        <v>0</v>
      </c>
      <c r="BO401" s="49">
        <v>0</v>
      </c>
      <c r="BP401" s="49">
        <v>0</v>
      </c>
      <c r="BQ401" s="49">
        <v>0</v>
      </c>
      <c r="BR401" s="49">
        <v>0</v>
      </c>
      <c r="BS401" s="49">
        <v>0</v>
      </c>
      <c r="BT401" s="49">
        <v>0</v>
      </c>
      <c r="BU401" s="50">
        <v>0</v>
      </c>
      <c r="BV401" s="49">
        <v>0</v>
      </c>
      <c r="BW401" s="50">
        <v>0</v>
      </c>
      <c r="BX401" s="49">
        <v>0</v>
      </c>
      <c r="BY401" s="49">
        <v>0</v>
      </c>
      <c r="BZ401" s="49">
        <v>0</v>
      </c>
      <c r="CA401" s="49">
        <v>0</v>
      </c>
      <c r="CB401" s="49">
        <v>0</v>
      </c>
      <c r="CC401" s="49">
        <v>0</v>
      </c>
      <c r="CD401" s="49">
        <v>0</v>
      </c>
      <c r="CE401" s="49">
        <v>0</v>
      </c>
      <c r="CF401" s="49">
        <v>0</v>
      </c>
      <c r="CG401" s="49">
        <v>0</v>
      </c>
      <c r="CH401" s="50">
        <v>0</v>
      </c>
      <c r="CI401" s="49">
        <v>0</v>
      </c>
      <c r="CJ401" s="50">
        <v>0</v>
      </c>
      <c r="CK401" s="49">
        <v>0</v>
      </c>
      <c r="CL401" s="49">
        <v>0</v>
      </c>
      <c r="CM401" s="49">
        <v>0</v>
      </c>
      <c r="CN401" s="49">
        <v>0</v>
      </c>
      <c r="CO401" s="10" t="s">
        <v>4718</v>
      </c>
      <c r="CP401" s="51"/>
    </row>
    <row r="402" spans="1:94" ht="70.349999999999994" customHeight="1" x14ac:dyDescent="0.25">
      <c r="A402" s="48" t="s">
        <v>4719</v>
      </c>
      <c r="B402" s="48" t="s">
        <v>4719</v>
      </c>
      <c r="C402" s="10" t="s">
        <v>113</v>
      </c>
      <c r="D402" s="10" t="s">
        <v>4705</v>
      </c>
      <c r="E402" s="10" t="s">
        <v>4706</v>
      </c>
      <c r="F402" s="10" t="s">
        <v>4248</v>
      </c>
      <c r="G402" s="10"/>
      <c r="H402" s="10" t="s">
        <v>1610</v>
      </c>
      <c r="I402" s="10" t="s">
        <v>4707</v>
      </c>
      <c r="J402" s="10" t="s">
        <v>4443</v>
      </c>
      <c r="K402" s="10" t="s">
        <v>4720</v>
      </c>
      <c r="L402" s="10" t="s">
        <v>4709</v>
      </c>
      <c r="M402" s="10" t="s">
        <v>4721</v>
      </c>
      <c r="N402" s="10" t="s">
        <v>4722</v>
      </c>
      <c r="O402" s="10" t="s">
        <v>4723</v>
      </c>
      <c r="P402" s="10" t="s">
        <v>761</v>
      </c>
      <c r="Q402" s="10" t="s">
        <v>2832</v>
      </c>
      <c r="R402" s="10" t="s">
        <v>2833</v>
      </c>
      <c r="S402" s="10" t="s">
        <v>785</v>
      </c>
      <c r="T402" s="10" t="s">
        <v>2868</v>
      </c>
      <c r="U402" s="10" t="s">
        <v>1289</v>
      </c>
      <c r="V402" s="10" t="s">
        <v>2869</v>
      </c>
      <c r="W402" s="10" t="s">
        <v>2870</v>
      </c>
      <c r="X402" s="10" t="s">
        <v>852</v>
      </c>
      <c r="Y402" s="10" t="s">
        <v>125</v>
      </c>
      <c r="Z402" s="10" t="s">
        <v>852</v>
      </c>
      <c r="AA402" s="49">
        <v>2</v>
      </c>
      <c r="AB402" s="10" t="s">
        <v>127</v>
      </c>
      <c r="AC402" s="10" t="s">
        <v>4716</v>
      </c>
      <c r="AD402" s="49">
        <v>0</v>
      </c>
      <c r="AE402" s="49">
        <v>1</v>
      </c>
      <c r="AF402" s="49">
        <v>1</v>
      </c>
      <c r="AG402" s="49">
        <v>0</v>
      </c>
      <c r="AH402" s="10"/>
      <c r="AI402" s="10" t="s">
        <v>6514</v>
      </c>
      <c r="AJ402" s="10"/>
      <c r="AK402" s="10" t="s">
        <v>6515</v>
      </c>
      <c r="AL402" s="10"/>
      <c r="AM402" s="10" t="s">
        <v>5237</v>
      </c>
      <c r="AN402" s="10"/>
      <c r="AO402" s="49">
        <v>0</v>
      </c>
      <c r="AP402" s="49">
        <v>0</v>
      </c>
      <c r="AQ402" s="49">
        <v>0</v>
      </c>
      <c r="AR402" s="49">
        <v>0</v>
      </c>
      <c r="AS402" s="49">
        <v>0</v>
      </c>
      <c r="AT402" s="49">
        <v>0</v>
      </c>
      <c r="AU402" s="49">
        <v>0</v>
      </c>
      <c r="AV402" s="49">
        <v>0</v>
      </c>
      <c r="AW402" s="50">
        <v>0</v>
      </c>
      <c r="AX402" s="49">
        <v>0</v>
      </c>
      <c r="AY402" s="49">
        <v>0</v>
      </c>
      <c r="AZ402" s="49">
        <v>0</v>
      </c>
      <c r="BA402" s="49">
        <v>0</v>
      </c>
      <c r="BB402" s="49">
        <v>0</v>
      </c>
      <c r="BC402" s="49">
        <v>0</v>
      </c>
      <c r="BD402" s="49">
        <v>0</v>
      </c>
      <c r="BE402" s="49">
        <v>0</v>
      </c>
      <c r="BF402" s="49">
        <v>0</v>
      </c>
      <c r="BG402" s="49">
        <v>0</v>
      </c>
      <c r="BH402" s="49">
        <v>0</v>
      </c>
      <c r="BI402" s="49">
        <v>0</v>
      </c>
      <c r="BJ402" s="50">
        <v>0</v>
      </c>
      <c r="BK402" s="49">
        <v>0</v>
      </c>
      <c r="BL402" s="49">
        <v>0</v>
      </c>
      <c r="BM402" s="49">
        <v>0</v>
      </c>
      <c r="BN402" s="49">
        <v>0</v>
      </c>
      <c r="BO402" s="49">
        <v>0</v>
      </c>
      <c r="BP402" s="49">
        <v>0</v>
      </c>
      <c r="BQ402" s="49">
        <v>0</v>
      </c>
      <c r="BR402" s="49">
        <v>0</v>
      </c>
      <c r="BS402" s="49">
        <v>0</v>
      </c>
      <c r="BT402" s="49">
        <v>0</v>
      </c>
      <c r="BU402" s="50">
        <v>0</v>
      </c>
      <c r="BV402" s="49">
        <v>0</v>
      </c>
      <c r="BW402" s="50">
        <v>0</v>
      </c>
      <c r="BX402" s="49">
        <v>0</v>
      </c>
      <c r="BY402" s="49">
        <v>0</v>
      </c>
      <c r="BZ402" s="49">
        <v>0</v>
      </c>
      <c r="CA402" s="49">
        <v>0</v>
      </c>
      <c r="CB402" s="49">
        <v>0</v>
      </c>
      <c r="CC402" s="49">
        <v>0</v>
      </c>
      <c r="CD402" s="49">
        <v>0</v>
      </c>
      <c r="CE402" s="49">
        <v>0</v>
      </c>
      <c r="CF402" s="49">
        <v>0</v>
      </c>
      <c r="CG402" s="49">
        <v>0</v>
      </c>
      <c r="CH402" s="50">
        <v>0</v>
      </c>
      <c r="CI402" s="49">
        <v>0</v>
      </c>
      <c r="CJ402" s="50">
        <v>0</v>
      </c>
      <c r="CK402" s="49">
        <v>0</v>
      </c>
      <c r="CL402" s="49">
        <v>0</v>
      </c>
      <c r="CM402" s="49">
        <v>0</v>
      </c>
      <c r="CN402" s="49">
        <v>0</v>
      </c>
      <c r="CO402" s="10" t="s">
        <v>4726</v>
      </c>
      <c r="CP402" s="51"/>
    </row>
    <row r="403" spans="1:94" ht="70.349999999999994" customHeight="1" x14ac:dyDescent="0.25">
      <c r="A403" s="48" t="s">
        <v>4727</v>
      </c>
      <c r="B403" s="48" t="s">
        <v>4727</v>
      </c>
      <c r="C403" s="10" t="s">
        <v>103</v>
      </c>
      <c r="D403" s="10" t="s">
        <v>4705</v>
      </c>
      <c r="E403" s="10" t="s">
        <v>4706</v>
      </c>
      <c r="F403" s="10" t="s">
        <v>4248</v>
      </c>
      <c r="G403" s="10"/>
      <c r="H403" s="10" t="s">
        <v>1610</v>
      </c>
      <c r="I403" s="10" t="s">
        <v>4707</v>
      </c>
      <c r="J403" s="10" t="s">
        <v>4443</v>
      </c>
      <c r="K403" s="10" t="s">
        <v>4720</v>
      </c>
      <c r="L403" s="10" t="s">
        <v>4709</v>
      </c>
      <c r="M403" s="10" t="s">
        <v>4721</v>
      </c>
      <c r="N403" s="10" t="s">
        <v>4722</v>
      </c>
      <c r="O403" s="10" t="s">
        <v>4728</v>
      </c>
      <c r="P403" s="10" t="s">
        <v>809</v>
      </c>
      <c r="Q403" s="10" t="s">
        <v>3472</v>
      </c>
      <c r="R403" s="10" t="s">
        <v>3473</v>
      </c>
      <c r="S403" s="10" t="s">
        <v>3495</v>
      </c>
      <c r="T403" s="10" t="s">
        <v>3496</v>
      </c>
      <c r="U403" s="10" t="s">
        <v>3495</v>
      </c>
      <c r="V403" s="10" t="s">
        <v>3497</v>
      </c>
      <c r="W403" s="10" t="s">
        <v>3498</v>
      </c>
      <c r="X403" s="10" t="s">
        <v>3499</v>
      </c>
      <c r="Y403" s="10" t="s">
        <v>125</v>
      </c>
      <c r="Z403" s="10" t="s">
        <v>3499</v>
      </c>
      <c r="AA403" s="49">
        <v>2500</v>
      </c>
      <c r="AB403" s="10" t="s">
        <v>127</v>
      </c>
      <c r="AC403" s="10" t="s">
        <v>4729</v>
      </c>
      <c r="AD403" s="49">
        <v>0</v>
      </c>
      <c r="AE403" s="49">
        <v>2000</v>
      </c>
      <c r="AF403" s="49">
        <v>500</v>
      </c>
      <c r="AG403" s="49">
        <v>0</v>
      </c>
      <c r="AH403" s="10" t="s">
        <v>6516</v>
      </c>
      <c r="AI403" s="10" t="s">
        <v>6517</v>
      </c>
      <c r="AJ403" s="10" t="s">
        <v>6518</v>
      </c>
      <c r="AK403" s="10" t="s">
        <v>6519</v>
      </c>
      <c r="AL403" s="10"/>
      <c r="AM403" s="10" t="s">
        <v>5237</v>
      </c>
      <c r="AN403" s="10" t="s">
        <v>6520</v>
      </c>
      <c r="AO403" s="49">
        <v>0</v>
      </c>
      <c r="AP403" s="49">
        <v>0</v>
      </c>
      <c r="AQ403" s="49">
        <v>0</v>
      </c>
      <c r="AR403" s="49">
        <v>0</v>
      </c>
      <c r="AS403" s="49">
        <v>0</v>
      </c>
      <c r="AT403" s="49">
        <v>0</v>
      </c>
      <c r="AU403" s="49">
        <v>0</v>
      </c>
      <c r="AV403" s="49">
        <v>0</v>
      </c>
      <c r="AW403" s="50">
        <v>0</v>
      </c>
      <c r="AX403" s="49">
        <v>0</v>
      </c>
      <c r="AY403" s="49">
        <v>0</v>
      </c>
      <c r="AZ403" s="49">
        <v>0</v>
      </c>
      <c r="BA403" s="49">
        <v>0</v>
      </c>
      <c r="BB403" s="49">
        <v>0</v>
      </c>
      <c r="BC403" s="49">
        <v>0</v>
      </c>
      <c r="BD403" s="49">
        <v>0</v>
      </c>
      <c r="BE403" s="49">
        <v>0</v>
      </c>
      <c r="BF403" s="49">
        <v>0</v>
      </c>
      <c r="BG403" s="49">
        <v>0</v>
      </c>
      <c r="BH403" s="49">
        <v>0</v>
      </c>
      <c r="BI403" s="49">
        <v>0</v>
      </c>
      <c r="BJ403" s="50">
        <v>0</v>
      </c>
      <c r="BK403" s="49">
        <v>0</v>
      </c>
      <c r="BL403" s="49">
        <v>0</v>
      </c>
      <c r="BM403" s="49">
        <v>0</v>
      </c>
      <c r="BN403" s="49">
        <v>0</v>
      </c>
      <c r="BO403" s="49">
        <v>0</v>
      </c>
      <c r="BP403" s="49">
        <v>0</v>
      </c>
      <c r="BQ403" s="49">
        <v>0</v>
      </c>
      <c r="BR403" s="49">
        <v>0</v>
      </c>
      <c r="BS403" s="49">
        <v>0</v>
      </c>
      <c r="BT403" s="49">
        <v>0</v>
      </c>
      <c r="BU403" s="50">
        <v>0</v>
      </c>
      <c r="BV403" s="49">
        <v>0</v>
      </c>
      <c r="BW403" s="50">
        <v>0</v>
      </c>
      <c r="BX403" s="49">
        <v>0</v>
      </c>
      <c r="BY403" s="49">
        <v>0</v>
      </c>
      <c r="BZ403" s="49">
        <v>0</v>
      </c>
      <c r="CA403" s="49">
        <v>0</v>
      </c>
      <c r="CB403" s="49">
        <v>0</v>
      </c>
      <c r="CC403" s="49">
        <v>0</v>
      </c>
      <c r="CD403" s="49">
        <v>0</v>
      </c>
      <c r="CE403" s="49">
        <v>0</v>
      </c>
      <c r="CF403" s="49">
        <v>0</v>
      </c>
      <c r="CG403" s="49">
        <v>0</v>
      </c>
      <c r="CH403" s="50">
        <v>0</v>
      </c>
      <c r="CI403" s="49">
        <v>0</v>
      </c>
      <c r="CJ403" s="50">
        <v>0</v>
      </c>
      <c r="CK403" s="49">
        <v>0</v>
      </c>
      <c r="CL403" s="49">
        <v>0</v>
      </c>
      <c r="CM403" s="49">
        <v>0</v>
      </c>
      <c r="CN403" s="49">
        <v>0</v>
      </c>
      <c r="CO403" s="10" t="s">
        <v>4734</v>
      </c>
      <c r="CP403" s="51"/>
    </row>
    <row r="404" spans="1:94" ht="70.349999999999994" customHeight="1" x14ac:dyDescent="0.25">
      <c r="A404" s="48" t="s">
        <v>4735</v>
      </c>
      <c r="B404" s="48" t="s">
        <v>4735</v>
      </c>
      <c r="C404" s="10" t="s">
        <v>139</v>
      </c>
      <c r="D404" s="10" t="s">
        <v>4705</v>
      </c>
      <c r="E404" s="10" t="s">
        <v>4706</v>
      </c>
      <c r="F404" s="10" t="s">
        <v>4248</v>
      </c>
      <c r="G404" s="10"/>
      <c r="H404" s="10" t="s">
        <v>1610</v>
      </c>
      <c r="I404" s="10" t="s">
        <v>4707</v>
      </c>
      <c r="J404" s="10" t="s">
        <v>4443</v>
      </c>
      <c r="K404" s="10" t="s">
        <v>4720</v>
      </c>
      <c r="L404" s="10" t="s">
        <v>4709</v>
      </c>
      <c r="M404" s="10" t="s">
        <v>4721</v>
      </c>
      <c r="N404" s="10" t="s">
        <v>4722</v>
      </c>
      <c r="O404" s="10" t="s">
        <v>3592</v>
      </c>
      <c r="P404" s="10" t="s">
        <v>846</v>
      </c>
      <c r="Q404" s="10" t="s">
        <v>3611</v>
      </c>
      <c r="R404" s="10" t="s">
        <v>3612</v>
      </c>
      <c r="S404" s="10" t="s">
        <v>3660</v>
      </c>
      <c r="T404" s="10" t="s">
        <v>3661</v>
      </c>
      <c r="U404" s="10" t="s">
        <v>3660</v>
      </c>
      <c r="V404" s="10" t="s">
        <v>3662</v>
      </c>
      <c r="W404" s="10" t="s">
        <v>3663</v>
      </c>
      <c r="X404" s="10" t="s">
        <v>3650</v>
      </c>
      <c r="Y404" s="10" t="s">
        <v>125</v>
      </c>
      <c r="Z404" s="10" t="s">
        <v>3871</v>
      </c>
      <c r="AA404" s="49">
        <v>19.399999999999999</v>
      </c>
      <c r="AB404" s="10" t="s">
        <v>127</v>
      </c>
      <c r="AC404" s="10" t="s">
        <v>4736</v>
      </c>
      <c r="AD404" s="49">
        <v>0</v>
      </c>
      <c r="AE404" s="49">
        <v>7.6</v>
      </c>
      <c r="AF404" s="49">
        <v>11.8</v>
      </c>
      <c r="AG404" s="49">
        <v>0</v>
      </c>
      <c r="AH404" s="10"/>
      <c r="AI404" s="10"/>
      <c r="AJ404" s="10"/>
      <c r="AK404" s="10" t="s">
        <v>6521</v>
      </c>
      <c r="AL404" s="10" t="s">
        <v>6177</v>
      </c>
      <c r="AM404" s="10" t="s">
        <v>5237</v>
      </c>
      <c r="AN404" s="10" t="s">
        <v>6178</v>
      </c>
      <c r="AO404" s="49">
        <v>0</v>
      </c>
      <c r="AP404" s="49">
        <v>0</v>
      </c>
      <c r="AQ404" s="49">
        <v>0</v>
      </c>
      <c r="AR404" s="49">
        <v>0</v>
      </c>
      <c r="AS404" s="49">
        <v>0</v>
      </c>
      <c r="AT404" s="49">
        <v>0</v>
      </c>
      <c r="AU404" s="49">
        <v>0</v>
      </c>
      <c r="AV404" s="49">
        <v>0</v>
      </c>
      <c r="AW404" s="50">
        <v>0</v>
      </c>
      <c r="AX404" s="49">
        <v>0</v>
      </c>
      <c r="AY404" s="49">
        <v>0</v>
      </c>
      <c r="AZ404" s="49">
        <v>0</v>
      </c>
      <c r="BA404" s="49">
        <v>0</v>
      </c>
      <c r="BB404" s="49">
        <v>0</v>
      </c>
      <c r="BC404" s="49">
        <v>0</v>
      </c>
      <c r="BD404" s="49">
        <v>0</v>
      </c>
      <c r="BE404" s="49">
        <v>0</v>
      </c>
      <c r="BF404" s="49">
        <v>0</v>
      </c>
      <c r="BG404" s="49">
        <v>0</v>
      </c>
      <c r="BH404" s="49">
        <v>0</v>
      </c>
      <c r="BI404" s="49">
        <v>0</v>
      </c>
      <c r="BJ404" s="50">
        <v>0</v>
      </c>
      <c r="BK404" s="49">
        <v>0</v>
      </c>
      <c r="BL404" s="49">
        <v>0</v>
      </c>
      <c r="BM404" s="49">
        <v>0</v>
      </c>
      <c r="BN404" s="49">
        <v>0</v>
      </c>
      <c r="BO404" s="49">
        <v>0</v>
      </c>
      <c r="BP404" s="49">
        <v>0</v>
      </c>
      <c r="BQ404" s="49">
        <v>0</v>
      </c>
      <c r="BR404" s="49">
        <v>0</v>
      </c>
      <c r="BS404" s="49">
        <v>0</v>
      </c>
      <c r="BT404" s="49">
        <v>0</v>
      </c>
      <c r="BU404" s="50">
        <v>0</v>
      </c>
      <c r="BV404" s="49">
        <v>0</v>
      </c>
      <c r="BW404" s="50">
        <v>0</v>
      </c>
      <c r="BX404" s="49">
        <v>0</v>
      </c>
      <c r="BY404" s="49">
        <v>0</v>
      </c>
      <c r="BZ404" s="49">
        <v>0</v>
      </c>
      <c r="CA404" s="49">
        <v>0</v>
      </c>
      <c r="CB404" s="49">
        <v>0</v>
      </c>
      <c r="CC404" s="49">
        <v>0</v>
      </c>
      <c r="CD404" s="49">
        <v>0</v>
      </c>
      <c r="CE404" s="49">
        <v>0</v>
      </c>
      <c r="CF404" s="49">
        <v>0</v>
      </c>
      <c r="CG404" s="49">
        <v>0</v>
      </c>
      <c r="CH404" s="50">
        <v>0</v>
      </c>
      <c r="CI404" s="49">
        <v>0</v>
      </c>
      <c r="CJ404" s="50">
        <v>0</v>
      </c>
      <c r="CK404" s="49">
        <v>0</v>
      </c>
      <c r="CL404" s="49">
        <v>0</v>
      </c>
      <c r="CM404" s="49">
        <v>0</v>
      </c>
      <c r="CN404" s="49">
        <v>0</v>
      </c>
      <c r="CO404" s="10" t="s">
        <v>4737</v>
      </c>
      <c r="CP404" s="51"/>
    </row>
    <row r="405" spans="1:94" ht="70.349999999999994" customHeight="1" x14ac:dyDescent="0.25">
      <c r="A405" s="48" t="s">
        <v>4738</v>
      </c>
      <c r="B405" s="48" t="s">
        <v>4738</v>
      </c>
      <c r="C405" s="10" t="s">
        <v>179</v>
      </c>
      <c r="D405" s="10" t="s">
        <v>4705</v>
      </c>
      <c r="E405" s="10" t="s">
        <v>4706</v>
      </c>
      <c r="F405" s="10" t="s">
        <v>4248</v>
      </c>
      <c r="G405" s="10"/>
      <c r="H405" s="10" t="s">
        <v>1610</v>
      </c>
      <c r="I405" s="10" t="s">
        <v>4707</v>
      </c>
      <c r="J405" s="10" t="s">
        <v>4443</v>
      </c>
      <c r="K405" s="10" t="s">
        <v>4720</v>
      </c>
      <c r="L405" s="10" t="s">
        <v>4709</v>
      </c>
      <c r="M405" s="10" t="s">
        <v>4721</v>
      </c>
      <c r="N405" s="10" t="s">
        <v>4722</v>
      </c>
      <c r="O405" s="10" t="s">
        <v>3894</v>
      </c>
      <c r="P405" s="10" t="s">
        <v>831</v>
      </c>
      <c r="Q405" s="10" t="s">
        <v>3895</v>
      </c>
      <c r="R405" s="10" t="s">
        <v>3896</v>
      </c>
      <c r="S405" s="10" t="s">
        <v>4739</v>
      </c>
      <c r="T405" s="10" t="s">
        <v>3913</v>
      </c>
      <c r="U405" s="10" t="s">
        <v>4740</v>
      </c>
      <c r="V405" s="10" t="s">
        <v>3915</v>
      </c>
      <c r="W405" s="10" t="s">
        <v>3916</v>
      </c>
      <c r="X405" s="10" t="s">
        <v>3917</v>
      </c>
      <c r="Y405" s="10" t="s">
        <v>125</v>
      </c>
      <c r="Z405" s="10" t="s">
        <v>126</v>
      </c>
      <c r="AA405" s="49">
        <v>8</v>
      </c>
      <c r="AB405" s="10" t="s">
        <v>127</v>
      </c>
      <c r="AC405" s="10" t="s">
        <v>4741</v>
      </c>
      <c r="AD405" s="49">
        <v>0</v>
      </c>
      <c r="AE405" s="49">
        <v>0</v>
      </c>
      <c r="AF405" s="49">
        <v>8</v>
      </c>
      <c r="AG405" s="49">
        <v>0</v>
      </c>
      <c r="AH405" s="10"/>
      <c r="AI405" s="10" t="s">
        <v>6522</v>
      </c>
      <c r="AJ405" s="10" t="s">
        <v>6523</v>
      </c>
      <c r="AK405" s="10"/>
      <c r="AL405" s="10"/>
      <c r="AM405" s="10" t="s">
        <v>5237</v>
      </c>
      <c r="AN405" s="10"/>
      <c r="AO405" s="49">
        <v>0</v>
      </c>
      <c r="AP405" s="49">
        <v>0</v>
      </c>
      <c r="AQ405" s="49">
        <v>0</v>
      </c>
      <c r="AR405" s="49">
        <v>0</v>
      </c>
      <c r="AS405" s="49">
        <v>0</v>
      </c>
      <c r="AT405" s="49">
        <v>0</v>
      </c>
      <c r="AU405" s="49">
        <v>0</v>
      </c>
      <c r="AV405" s="49">
        <v>0</v>
      </c>
      <c r="AW405" s="50">
        <v>0</v>
      </c>
      <c r="AX405" s="49">
        <v>0</v>
      </c>
      <c r="AY405" s="49">
        <v>0</v>
      </c>
      <c r="AZ405" s="49">
        <v>0</v>
      </c>
      <c r="BA405" s="49">
        <v>0</v>
      </c>
      <c r="BB405" s="49">
        <v>0</v>
      </c>
      <c r="BC405" s="49">
        <v>0</v>
      </c>
      <c r="BD405" s="49">
        <v>0</v>
      </c>
      <c r="BE405" s="49">
        <v>0</v>
      </c>
      <c r="BF405" s="49">
        <v>0</v>
      </c>
      <c r="BG405" s="49">
        <v>0</v>
      </c>
      <c r="BH405" s="49">
        <v>0</v>
      </c>
      <c r="BI405" s="49">
        <v>0</v>
      </c>
      <c r="BJ405" s="50">
        <v>0</v>
      </c>
      <c r="BK405" s="49">
        <v>0</v>
      </c>
      <c r="BL405" s="49">
        <v>0</v>
      </c>
      <c r="BM405" s="49">
        <v>0</v>
      </c>
      <c r="BN405" s="49">
        <v>0</v>
      </c>
      <c r="BO405" s="49">
        <v>0</v>
      </c>
      <c r="BP405" s="49">
        <v>0</v>
      </c>
      <c r="BQ405" s="49">
        <v>0</v>
      </c>
      <c r="BR405" s="49">
        <v>0</v>
      </c>
      <c r="BS405" s="49">
        <v>0</v>
      </c>
      <c r="BT405" s="49">
        <v>0</v>
      </c>
      <c r="BU405" s="50">
        <v>0</v>
      </c>
      <c r="BV405" s="49">
        <v>0</v>
      </c>
      <c r="BW405" s="50">
        <v>0</v>
      </c>
      <c r="BX405" s="49">
        <v>0</v>
      </c>
      <c r="BY405" s="49">
        <v>0</v>
      </c>
      <c r="BZ405" s="49">
        <v>0</v>
      </c>
      <c r="CA405" s="49">
        <v>0</v>
      </c>
      <c r="CB405" s="49">
        <v>0</v>
      </c>
      <c r="CC405" s="49">
        <v>0</v>
      </c>
      <c r="CD405" s="49">
        <v>0</v>
      </c>
      <c r="CE405" s="49">
        <v>0</v>
      </c>
      <c r="CF405" s="49">
        <v>0</v>
      </c>
      <c r="CG405" s="49">
        <v>0</v>
      </c>
      <c r="CH405" s="50">
        <v>0</v>
      </c>
      <c r="CI405" s="49">
        <v>0</v>
      </c>
      <c r="CJ405" s="50">
        <v>0</v>
      </c>
      <c r="CK405" s="49">
        <v>0</v>
      </c>
      <c r="CL405" s="49">
        <v>0</v>
      </c>
      <c r="CM405" s="49">
        <v>0</v>
      </c>
      <c r="CN405" s="49">
        <v>0</v>
      </c>
      <c r="CO405" s="10" t="s">
        <v>4742</v>
      </c>
      <c r="CP405" s="51"/>
    </row>
    <row r="406" spans="1:94" ht="70.349999999999994" customHeight="1" x14ac:dyDescent="0.25">
      <c r="A406" s="48" t="s">
        <v>4743</v>
      </c>
      <c r="B406" s="48" t="s">
        <v>4743</v>
      </c>
      <c r="C406" s="10" t="s">
        <v>254</v>
      </c>
      <c r="D406" s="10" t="s">
        <v>4705</v>
      </c>
      <c r="E406" s="10" t="s">
        <v>4706</v>
      </c>
      <c r="F406" s="10" t="s">
        <v>4248</v>
      </c>
      <c r="G406" s="10"/>
      <c r="H406" s="10" t="s">
        <v>1610</v>
      </c>
      <c r="I406" s="10" t="s">
        <v>4707</v>
      </c>
      <c r="J406" s="10" t="s">
        <v>4443</v>
      </c>
      <c r="K406" s="10" t="s">
        <v>4720</v>
      </c>
      <c r="L406" s="10" t="s">
        <v>4709</v>
      </c>
      <c r="M406" s="10" t="s">
        <v>4721</v>
      </c>
      <c r="N406" s="10" t="s">
        <v>4722</v>
      </c>
      <c r="O406" s="10" t="s">
        <v>3894</v>
      </c>
      <c r="P406" s="10" t="s">
        <v>831</v>
      </c>
      <c r="Q406" s="10" t="s">
        <v>3895</v>
      </c>
      <c r="R406" s="10" t="s">
        <v>3896</v>
      </c>
      <c r="S406" s="10" t="s">
        <v>4739</v>
      </c>
      <c r="T406" s="10" t="s">
        <v>3913</v>
      </c>
      <c r="U406" s="10" t="s">
        <v>4740</v>
      </c>
      <c r="V406" s="10" t="s">
        <v>3915</v>
      </c>
      <c r="W406" s="10" t="s">
        <v>3916</v>
      </c>
      <c r="X406" s="10" t="s">
        <v>3917</v>
      </c>
      <c r="Y406" s="10" t="s">
        <v>125</v>
      </c>
      <c r="Z406" s="10" t="s">
        <v>126</v>
      </c>
      <c r="AA406" s="49">
        <v>30</v>
      </c>
      <c r="AB406" s="10" t="s">
        <v>127</v>
      </c>
      <c r="AC406" s="10" t="s">
        <v>3903</v>
      </c>
      <c r="AD406" s="49">
        <v>0</v>
      </c>
      <c r="AE406" s="49">
        <v>30</v>
      </c>
      <c r="AF406" s="49">
        <v>0</v>
      </c>
      <c r="AG406" s="49">
        <v>0</v>
      </c>
      <c r="AH406" s="10"/>
      <c r="AI406" s="10" t="s">
        <v>6524</v>
      </c>
      <c r="AJ406" s="10" t="s">
        <v>6525</v>
      </c>
      <c r="AK406" s="10" t="s">
        <v>6239</v>
      </c>
      <c r="AL406" s="10"/>
      <c r="AM406" s="10" t="s">
        <v>5237</v>
      </c>
      <c r="AN406" s="10"/>
      <c r="AO406" s="49">
        <v>0</v>
      </c>
      <c r="AP406" s="49">
        <v>0</v>
      </c>
      <c r="AQ406" s="49">
        <v>0</v>
      </c>
      <c r="AR406" s="49">
        <v>0</v>
      </c>
      <c r="AS406" s="49">
        <v>0</v>
      </c>
      <c r="AT406" s="49">
        <v>0</v>
      </c>
      <c r="AU406" s="49">
        <v>0</v>
      </c>
      <c r="AV406" s="49">
        <v>0</v>
      </c>
      <c r="AW406" s="50">
        <v>0</v>
      </c>
      <c r="AX406" s="49">
        <v>0</v>
      </c>
      <c r="AY406" s="49">
        <v>0</v>
      </c>
      <c r="AZ406" s="49">
        <v>0</v>
      </c>
      <c r="BA406" s="49">
        <v>0</v>
      </c>
      <c r="BB406" s="49">
        <v>0</v>
      </c>
      <c r="BC406" s="49">
        <v>0</v>
      </c>
      <c r="BD406" s="49">
        <v>0</v>
      </c>
      <c r="BE406" s="49">
        <v>0</v>
      </c>
      <c r="BF406" s="49">
        <v>0</v>
      </c>
      <c r="BG406" s="49">
        <v>0</v>
      </c>
      <c r="BH406" s="49">
        <v>0</v>
      </c>
      <c r="BI406" s="49">
        <v>0</v>
      </c>
      <c r="BJ406" s="50">
        <v>0</v>
      </c>
      <c r="BK406" s="49">
        <v>0</v>
      </c>
      <c r="BL406" s="49">
        <v>0</v>
      </c>
      <c r="BM406" s="49">
        <v>0</v>
      </c>
      <c r="BN406" s="49">
        <v>0</v>
      </c>
      <c r="BO406" s="49">
        <v>0</v>
      </c>
      <c r="BP406" s="49">
        <v>0</v>
      </c>
      <c r="BQ406" s="49">
        <v>0</v>
      </c>
      <c r="BR406" s="49">
        <v>0</v>
      </c>
      <c r="BS406" s="49">
        <v>0</v>
      </c>
      <c r="BT406" s="49">
        <v>0</v>
      </c>
      <c r="BU406" s="50">
        <v>0</v>
      </c>
      <c r="BV406" s="49">
        <v>0</v>
      </c>
      <c r="BW406" s="50">
        <v>0</v>
      </c>
      <c r="BX406" s="49">
        <v>0</v>
      </c>
      <c r="BY406" s="49">
        <v>0</v>
      </c>
      <c r="BZ406" s="49">
        <v>0</v>
      </c>
      <c r="CA406" s="49">
        <v>0</v>
      </c>
      <c r="CB406" s="49">
        <v>0</v>
      </c>
      <c r="CC406" s="49">
        <v>0</v>
      </c>
      <c r="CD406" s="49">
        <v>0</v>
      </c>
      <c r="CE406" s="49">
        <v>0</v>
      </c>
      <c r="CF406" s="49">
        <v>0</v>
      </c>
      <c r="CG406" s="49">
        <v>0</v>
      </c>
      <c r="CH406" s="50">
        <v>0</v>
      </c>
      <c r="CI406" s="49">
        <v>0</v>
      </c>
      <c r="CJ406" s="50">
        <v>0</v>
      </c>
      <c r="CK406" s="49">
        <v>0</v>
      </c>
      <c r="CL406" s="49">
        <v>0</v>
      </c>
      <c r="CM406" s="49">
        <v>0</v>
      </c>
      <c r="CN406" s="49">
        <v>0</v>
      </c>
      <c r="CO406" s="10" t="s">
        <v>3921</v>
      </c>
      <c r="CP406" s="51"/>
    </row>
    <row r="407" spans="1:94" ht="70.349999999999994" customHeight="1" x14ac:dyDescent="0.25">
      <c r="A407" s="48" t="s">
        <v>4747</v>
      </c>
      <c r="B407" s="48" t="s">
        <v>4747</v>
      </c>
      <c r="C407" s="10" t="s">
        <v>113</v>
      </c>
      <c r="D407" s="10" t="s">
        <v>4705</v>
      </c>
      <c r="E407" s="10" t="s">
        <v>4706</v>
      </c>
      <c r="F407" s="10" t="s">
        <v>4748</v>
      </c>
      <c r="G407" s="10"/>
      <c r="H407" s="10" t="s">
        <v>1610</v>
      </c>
      <c r="I407" s="10" t="s">
        <v>4707</v>
      </c>
      <c r="J407" s="10" t="s">
        <v>4749</v>
      </c>
      <c r="K407" s="10" t="s">
        <v>4708</v>
      </c>
      <c r="L407" s="10" t="s">
        <v>4709</v>
      </c>
      <c r="M407" s="10" t="s">
        <v>4750</v>
      </c>
      <c r="N407" s="10" t="s">
        <v>4751</v>
      </c>
      <c r="O407" s="10" t="s">
        <v>4752</v>
      </c>
      <c r="P407" s="10" t="s">
        <v>446</v>
      </c>
      <c r="Q407" s="10" t="s">
        <v>4753</v>
      </c>
      <c r="R407" s="10" t="s">
        <v>448</v>
      </c>
      <c r="S407" s="10" t="s">
        <v>561</v>
      </c>
      <c r="T407" s="10" t="s">
        <v>1209</v>
      </c>
      <c r="U407" s="10" t="s">
        <v>1137</v>
      </c>
      <c r="V407" s="10" t="s">
        <v>1210</v>
      </c>
      <c r="W407" s="10" t="s">
        <v>1139</v>
      </c>
      <c r="X407" s="10" t="s">
        <v>530</v>
      </c>
      <c r="Y407" s="10" t="s">
        <v>247</v>
      </c>
      <c r="Z407" s="10" t="s">
        <v>171</v>
      </c>
      <c r="AA407" s="49">
        <v>2</v>
      </c>
      <c r="AB407" s="10" t="s">
        <v>127</v>
      </c>
      <c r="AC407" s="10" t="s">
        <v>4754</v>
      </c>
      <c r="AD407" s="49">
        <v>0</v>
      </c>
      <c r="AE407" s="49">
        <v>0</v>
      </c>
      <c r="AF407" s="49">
        <v>1</v>
      </c>
      <c r="AG407" s="49">
        <v>1</v>
      </c>
      <c r="AH407" s="10"/>
      <c r="AI407" s="10" t="s">
        <v>6526</v>
      </c>
      <c r="AJ407" s="10"/>
      <c r="AK407" s="10" t="s">
        <v>6527</v>
      </c>
      <c r="AL407" s="10" t="s">
        <v>6527</v>
      </c>
      <c r="AM407" s="10" t="s">
        <v>5237</v>
      </c>
      <c r="AN407" s="10"/>
      <c r="AO407" s="49">
        <v>0</v>
      </c>
      <c r="AP407" s="49">
        <v>0</v>
      </c>
      <c r="AQ407" s="49">
        <v>0</v>
      </c>
      <c r="AR407" s="49">
        <v>0</v>
      </c>
      <c r="AS407" s="49">
        <v>0</v>
      </c>
      <c r="AT407" s="49">
        <v>0</v>
      </c>
      <c r="AU407" s="49">
        <v>0</v>
      </c>
      <c r="AV407" s="49">
        <v>0</v>
      </c>
      <c r="AW407" s="50">
        <v>0</v>
      </c>
      <c r="AX407" s="49">
        <v>0</v>
      </c>
      <c r="AY407" s="49">
        <v>0</v>
      </c>
      <c r="AZ407" s="49">
        <v>0</v>
      </c>
      <c r="BA407" s="49">
        <v>0</v>
      </c>
      <c r="BB407" s="49">
        <v>0</v>
      </c>
      <c r="BC407" s="49">
        <v>0</v>
      </c>
      <c r="BD407" s="49">
        <v>0</v>
      </c>
      <c r="BE407" s="49">
        <v>0</v>
      </c>
      <c r="BF407" s="49">
        <v>0</v>
      </c>
      <c r="BG407" s="49">
        <v>0</v>
      </c>
      <c r="BH407" s="49">
        <v>0</v>
      </c>
      <c r="BI407" s="49">
        <v>0</v>
      </c>
      <c r="BJ407" s="50">
        <v>0</v>
      </c>
      <c r="BK407" s="49">
        <v>0</v>
      </c>
      <c r="BL407" s="49">
        <v>0</v>
      </c>
      <c r="BM407" s="49">
        <v>0</v>
      </c>
      <c r="BN407" s="49">
        <v>0</v>
      </c>
      <c r="BO407" s="49">
        <v>0</v>
      </c>
      <c r="BP407" s="49">
        <v>0</v>
      </c>
      <c r="BQ407" s="49">
        <v>0</v>
      </c>
      <c r="BR407" s="49">
        <v>0</v>
      </c>
      <c r="BS407" s="49">
        <v>0</v>
      </c>
      <c r="BT407" s="49">
        <v>0</v>
      </c>
      <c r="BU407" s="50">
        <v>0</v>
      </c>
      <c r="BV407" s="49">
        <v>0</v>
      </c>
      <c r="BW407" s="50">
        <v>0</v>
      </c>
      <c r="BX407" s="49">
        <v>0</v>
      </c>
      <c r="BY407" s="49">
        <v>0</v>
      </c>
      <c r="BZ407" s="49">
        <v>0</v>
      </c>
      <c r="CA407" s="49">
        <v>0</v>
      </c>
      <c r="CB407" s="49">
        <v>0</v>
      </c>
      <c r="CC407" s="49">
        <v>0</v>
      </c>
      <c r="CD407" s="49">
        <v>0</v>
      </c>
      <c r="CE407" s="49">
        <v>0</v>
      </c>
      <c r="CF407" s="49">
        <v>0</v>
      </c>
      <c r="CG407" s="49">
        <v>0</v>
      </c>
      <c r="CH407" s="50">
        <v>0</v>
      </c>
      <c r="CI407" s="49">
        <v>0</v>
      </c>
      <c r="CJ407" s="50">
        <v>0</v>
      </c>
      <c r="CK407" s="49">
        <v>0</v>
      </c>
      <c r="CL407" s="49">
        <v>0</v>
      </c>
      <c r="CM407" s="49">
        <v>0</v>
      </c>
      <c r="CN407" s="49">
        <v>0</v>
      </c>
      <c r="CO407" s="10" t="s">
        <v>4758</v>
      </c>
      <c r="CP407" s="51"/>
    </row>
    <row r="408" spans="1:94" ht="70.349999999999994" customHeight="1" x14ac:dyDescent="0.25">
      <c r="A408" s="48" t="s">
        <v>4759</v>
      </c>
      <c r="B408" s="48" t="s">
        <v>4759</v>
      </c>
      <c r="C408" s="10" t="s">
        <v>113</v>
      </c>
      <c r="D408" s="10" t="s">
        <v>4705</v>
      </c>
      <c r="E408" s="10" t="s">
        <v>4706</v>
      </c>
      <c r="F408" s="10" t="s">
        <v>4721</v>
      </c>
      <c r="G408" s="10"/>
      <c r="H408" s="10" t="s">
        <v>1610</v>
      </c>
      <c r="I408" s="10" t="s">
        <v>4707</v>
      </c>
      <c r="J408" s="10" t="s">
        <v>4760</v>
      </c>
      <c r="K408" s="10" t="s">
        <v>4708</v>
      </c>
      <c r="L408" s="10" t="s">
        <v>4709</v>
      </c>
      <c r="M408" s="10" t="s">
        <v>4761</v>
      </c>
      <c r="N408" s="10" t="s">
        <v>4762</v>
      </c>
      <c r="O408" s="10" t="s">
        <v>556</v>
      </c>
      <c r="P408" s="10" t="s">
        <v>558</v>
      </c>
      <c r="Q408" s="10" t="s">
        <v>1074</v>
      </c>
      <c r="R408" s="10" t="s">
        <v>1075</v>
      </c>
      <c r="S408" s="10" t="s">
        <v>4763</v>
      </c>
      <c r="T408" s="10" t="s">
        <v>4764</v>
      </c>
      <c r="U408" s="10" t="s">
        <v>4763</v>
      </c>
      <c r="V408" s="10" t="s">
        <v>4765</v>
      </c>
      <c r="W408" s="10" t="s">
        <v>4766</v>
      </c>
      <c r="X408" s="10" t="s">
        <v>837</v>
      </c>
      <c r="Y408" s="10" t="s">
        <v>247</v>
      </c>
      <c r="Z408" s="10" t="s">
        <v>126</v>
      </c>
      <c r="AA408" s="49">
        <v>1</v>
      </c>
      <c r="AB408" s="10" t="s">
        <v>127</v>
      </c>
      <c r="AC408" s="10" t="s">
        <v>4767</v>
      </c>
      <c r="AD408" s="49">
        <v>0</v>
      </c>
      <c r="AE408" s="49">
        <v>0</v>
      </c>
      <c r="AF408" s="49">
        <v>0</v>
      </c>
      <c r="AG408" s="49">
        <v>1</v>
      </c>
      <c r="AH408" s="10"/>
      <c r="AI408" s="10"/>
      <c r="AJ408" s="10"/>
      <c r="AK408" s="10"/>
      <c r="AL408" s="10" t="s">
        <v>6528</v>
      </c>
      <c r="AM408" s="10" t="s">
        <v>5237</v>
      </c>
      <c r="AN408" s="10"/>
      <c r="AO408" s="49">
        <v>0</v>
      </c>
      <c r="AP408" s="49">
        <v>0</v>
      </c>
      <c r="AQ408" s="49">
        <v>0</v>
      </c>
      <c r="AR408" s="49">
        <v>0</v>
      </c>
      <c r="AS408" s="49">
        <v>0</v>
      </c>
      <c r="AT408" s="49">
        <v>0</v>
      </c>
      <c r="AU408" s="49">
        <v>0</v>
      </c>
      <c r="AV408" s="49">
        <v>0</v>
      </c>
      <c r="AW408" s="50">
        <v>0</v>
      </c>
      <c r="AX408" s="49">
        <v>0</v>
      </c>
      <c r="AY408" s="49">
        <v>0</v>
      </c>
      <c r="AZ408" s="49">
        <v>0</v>
      </c>
      <c r="BA408" s="49">
        <v>0</v>
      </c>
      <c r="BB408" s="49">
        <v>0</v>
      </c>
      <c r="BC408" s="49">
        <v>0</v>
      </c>
      <c r="BD408" s="49">
        <v>0</v>
      </c>
      <c r="BE408" s="49">
        <v>0</v>
      </c>
      <c r="BF408" s="49">
        <v>0</v>
      </c>
      <c r="BG408" s="49">
        <v>0</v>
      </c>
      <c r="BH408" s="49">
        <v>0</v>
      </c>
      <c r="BI408" s="49">
        <v>0</v>
      </c>
      <c r="BJ408" s="50">
        <v>0</v>
      </c>
      <c r="BK408" s="49">
        <v>0</v>
      </c>
      <c r="BL408" s="49">
        <v>0</v>
      </c>
      <c r="BM408" s="49">
        <v>0</v>
      </c>
      <c r="BN408" s="49">
        <v>0</v>
      </c>
      <c r="BO408" s="49">
        <v>0</v>
      </c>
      <c r="BP408" s="49">
        <v>0</v>
      </c>
      <c r="BQ408" s="49">
        <v>0</v>
      </c>
      <c r="BR408" s="49">
        <v>0</v>
      </c>
      <c r="BS408" s="49">
        <v>0</v>
      </c>
      <c r="BT408" s="49">
        <v>0</v>
      </c>
      <c r="BU408" s="50">
        <v>0</v>
      </c>
      <c r="BV408" s="49">
        <v>0</v>
      </c>
      <c r="BW408" s="50">
        <v>0</v>
      </c>
      <c r="BX408" s="49">
        <v>0</v>
      </c>
      <c r="BY408" s="49">
        <v>0</v>
      </c>
      <c r="BZ408" s="49">
        <v>0</v>
      </c>
      <c r="CA408" s="49">
        <v>0</v>
      </c>
      <c r="CB408" s="49">
        <v>0</v>
      </c>
      <c r="CC408" s="49">
        <v>0</v>
      </c>
      <c r="CD408" s="49">
        <v>0</v>
      </c>
      <c r="CE408" s="49">
        <v>0</v>
      </c>
      <c r="CF408" s="49">
        <v>0</v>
      </c>
      <c r="CG408" s="49">
        <v>0</v>
      </c>
      <c r="CH408" s="50">
        <v>0</v>
      </c>
      <c r="CI408" s="49">
        <v>0</v>
      </c>
      <c r="CJ408" s="50">
        <v>0</v>
      </c>
      <c r="CK408" s="49">
        <v>0</v>
      </c>
      <c r="CL408" s="49">
        <v>0</v>
      </c>
      <c r="CM408" s="49">
        <v>0</v>
      </c>
      <c r="CN408" s="49">
        <v>0</v>
      </c>
      <c r="CO408" s="10" t="s">
        <v>4769</v>
      </c>
      <c r="CP408" s="51"/>
    </row>
    <row r="409" spans="1:94" ht="70.349999999999994" customHeight="1" x14ac:dyDescent="0.25">
      <c r="A409" s="48" t="s">
        <v>4770</v>
      </c>
      <c r="B409" s="48" t="s">
        <v>4770</v>
      </c>
      <c r="C409" s="10" t="s">
        <v>113</v>
      </c>
      <c r="D409" s="10" t="s">
        <v>4705</v>
      </c>
      <c r="E409" s="10" t="s">
        <v>4706</v>
      </c>
      <c r="F409" s="10" t="s">
        <v>4443</v>
      </c>
      <c r="G409" s="10"/>
      <c r="H409" s="10" t="s">
        <v>1610</v>
      </c>
      <c r="I409" s="10" t="s">
        <v>4771</v>
      </c>
      <c r="J409" s="10" t="s">
        <v>1925</v>
      </c>
      <c r="K409" s="10" t="s">
        <v>4772</v>
      </c>
      <c r="L409" s="10" t="s">
        <v>4709</v>
      </c>
      <c r="M409" s="10" t="s">
        <v>4773</v>
      </c>
      <c r="N409" s="10" t="s">
        <v>4774</v>
      </c>
      <c r="O409" s="10" t="s">
        <v>4775</v>
      </c>
      <c r="P409" s="10" t="s">
        <v>1053</v>
      </c>
      <c r="Q409" s="10" t="s">
        <v>3013</v>
      </c>
      <c r="R409" s="10" t="s">
        <v>3004</v>
      </c>
      <c r="S409" s="10" t="s">
        <v>4776</v>
      </c>
      <c r="T409" s="10" t="s">
        <v>3055</v>
      </c>
      <c r="U409" s="10" t="s">
        <v>787</v>
      </c>
      <c r="V409" s="10" t="s">
        <v>3056</v>
      </c>
      <c r="W409" s="10" t="s">
        <v>2947</v>
      </c>
      <c r="X409" s="10" t="s">
        <v>790</v>
      </c>
      <c r="Y409" s="10" t="s">
        <v>125</v>
      </c>
      <c r="Z409" s="10" t="s">
        <v>293</v>
      </c>
      <c r="AA409" s="49">
        <v>8</v>
      </c>
      <c r="AB409" s="10" t="s">
        <v>127</v>
      </c>
      <c r="AC409" s="10" t="s">
        <v>4777</v>
      </c>
      <c r="AD409" s="49">
        <v>0</v>
      </c>
      <c r="AE409" s="49">
        <v>3</v>
      </c>
      <c r="AF409" s="49">
        <v>3</v>
      </c>
      <c r="AG409" s="49">
        <v>2</v>
      </c>
      <c r="AH409" s="10"/>
      <c r="AI409" s="10" t="s">
        <v>6529</v>
      </c>
      <c r="AJ409" s="10" t="s">
        <v>6530</v>
      </c>
      <c r="AK409" s="10"/>
      <c r="AL409" s="10" t="s">
        <v>6531</v>
      </c>
      <c r="AM409" s="10" t="s">
        <v>5237</v>
      </c>
      <c r="AN409" s="10" t="s">
        <v>6532</v>
      </c>
      <c r="AO409" s="49">
        <v>0</v>
      </c>
      <c r="AP409" s="49">
        <v>0</v>
      </c>
      <c r="AQ409" s="49">
        <v>0</v>
      </c>
      <c r="AR409" s="49">
        <v>0</v>
      </c>
      <c r="AS409" s="49">
        <v>0</v>
      </c>
      <c r="AT409" s="49">
        <v>0</v>
      </c>
      <c r="AU409" s="49">
        <v>0</v>
      </c>
      <c r="AV409" s="49">
        <v>0</v>
      </c>
      <c r="AW409" s="50">
        <v>0</v>
      </c>
      <c r="AX409" s="49">
        <v>0</v>
      </c>
      <c r="AY409" s="49">
        <v>0</v>
      </c>
      <c r="AZ409" s="49">
        <v>0</v>
      </c>
      <c r="BA409" s="49">
        <v>0</v>
      </c>
      <c r="BB409" s="49">
        <v>0</v>
      </c>
      <c r="BC409" s="49">
        <v>0</v>
      </c>
      <c r="BD409" s="49">
        <v>0</v>
      </c>
      <c r="BE409" s="49">
        <v>0</v>
      </c>
      <c r="BF409" s="49">
        <v>0</v>
      </c>
      <c r="BG409" s="49">
        <v>0</v>
      </c>
      <c r="BH409" s="49">
        <v>0</v>
      </c>
      <c r="BI409" s="49">
        <v>0</v>
      </c>
      <c r="BJ409" s="50">
        <v>0</v>
      </c>
      <c r="BK409" s="49">
        <v>0</v>
      </c>
      <c r="BL409" s="49">
        <v>0</v>
      </c>
      <c r="BM409" s="49">
        <v>0</v>
      </c>
      <c r="BN409" s="49">
        <v>0</v>
      </c>
      <c r="BO409" s="49">
        <v>0</v>
      </c>
      <c r="BP409" s="49">
        <v>0</v>
      </c>
      <c r="BQ409" s="49">
        <v>0</v>
      </c>
      <c r="BR409" s="49">
        <v>0</v>
      </c>
      <c r="BS409" s="49">
        <v>0</v>
      </c>
      <c r="BT409" s="49">
        <v>0</v>
      </c>
      <c r="BU409" s="50">
        <v>0</v>
      </c>
      <c r="BV409" s="49">
        <v>0</v>
      </c>
      <c r="BW409" s="50">
        <v>0</v>
      </c>
      <c r="BX409" s="49">
        <v>0</v>
      </c>
      <c r="BY409" s="49">
        <v>0</v>
      </c>
      <c r="BZ409" s="49">
        <v>0</v>
      </c>
      <c r="CA409" s="49">
        <v>0</v>
      </c>
      <c r="CB409" s="49">
        <v>0</v>
      </c>
      <c r="CC409" s="49">
        <v>0</v>
      </c>
      <c r="CD409" s="49">
        <v>0</v>
      </c>
      <c r="CE409" s="49">
        <v>0</v>
      </c>
      <c r="CF409" s="49">
        <v>0</v>
      </c>
      <c r="CG409" s="49">
        <v>0</v>
      </c>
      <c r="CH409" s="50">
        <v>0</v>
      </c>
      <c r="CI409" s="49">
        <v>0</v>
      </c>
      <c r="CJ409" s="50">
        <v>0</v>
      </c>
      <c r="CK409" s="49">
        <v>0</v>
      </c>
      <c r="CL409" s="49">
        <v>0</v>
      </c>
      <c r="CM409" s="49">
        <v>0</v>
      </c>
      <c r="CN409" s="49">
        <v>0</v>
      </c>
      <c r="CO409" s="10"/>
      <c r="CP409" s="51"/>
    </row>
    <row r="410" spans="1:94" ht="70.349999999999994" customHeight="1" x14ac:dyDescent="0.25">
      <c r="A410" s="48" t="s">
        <v>4781</v>
      </c>
      <c r="B410" s="48" t="s">
        <v>4781</v>
      </c>
      <c r="C410" s="10" t="s">
        <v>103</v>
      </c>
      <c r="D410" s="10" t="s">
        <v>4705</v>
      </c>
      <c r="E410" s="10" t="s">
        <v>4706</v>
      </c>
      <c r="F410" s="10" t="s">
        <v>4443</v>
      </c>
      <c r="G410" s="10"/>
      <c r="H410" s="10" t="s">
        <v>1610</v>
      </c>
      <c r="I410" s="10" t="s">
        <v>4771</v>
      </c>
      <c r="J410" s="10" t="s">
        <v>1925</v>
      </c>
      <c r="K410" s="10" t="s">
        <v>4772</v>
      </c>
      <c r="L410" s="10" t="s">
        <v>4709</v>
      </c>
      <c r="M410" s="10" t="s">
        <v>4773</v>
      </c>
      <c r="N410" s="10" t="s">
        <v>4774</v>
      </c>
      <c r="O410" s="10" t="s">
        <v>4775</v>
      </c>
      <c r="P410" s="10" t="s">
        <v>1053</v>
      </c>
      <c r="Q410" s="10" t="s">
        <v>3013</v>
      </c>
      <c r="R410" s="10" t="s">
        <v>3004</v>
      </c>
      <c r="S410" s="10" t="s">
        <v>4782</v>
      </c>
      <c r="T410" s="10" t="s">
        <v>3140</v>
      </c>
      <c r="U410" s="10" t="s">
        <v>1914</v>
      </c>
      <c r="V410" s="10" t="s">
        <v>3142</v>
      </c>
      <c r="W410" s="10"/>
      <c r="X410" s="10" t="s">
        <v>149</v>
      </c>
      <c r="Y410" s="10" t="s">
        <v>125</v>
      </c>
      <c r="Z410" s="10" t="s">
        <v>3131</v>
      </c>
      <c r="AA410" s="49">
        <v>246</v>
      </c>
      <c r="AB410" s="10" t="s">
        <v>127</v>
      </c>
      <c r="AC410" s="10" t="s">
        <v>4777</v>
      </c>
      <c r="AD410" s="49">
        <v>0</v>
      </c>
      <c r="AE410" s="49">
        <v>123</v>
      </c>
      <c r="AF410" s="49">
        <v>123</v>
      </c>
      <c r="AG410" s="49">
        <v>0</v>
      </c>
      <c r="AH410" s="10"/>
      <c r="AI410" s="10" t="s">
        <v>6533</v>
      </c>
      <c r="AJ410" s="10"/>
      <c r="AK410" s="10"/>
      <c r="AL410" s="10"/>
      <c r="AM410" s="10" t="s">
        <v>5237</v>
      </c>
      <c r="AN410" s="10"/>
      <c r="AO410" s="49">
        <v>0</v>
      </c>
      <c r="AP410" s="49">
        <v>0</v>
      </c>
      <c r="AQ410" s="49">
        <v>0</v>
      </c>
      <c r="AR410" s="49">
        <v>0</v>
      </c>
      <c r="AS410" s="49">
        <v>0</v>
      </c>
      <c r="AT410" s="49">
        <v>0</v>
      </c>
      <c r="AU410" s="49">
        <v>0</v>
      </c>
      <c r="AV410" s="49">
        <v>0</v>
      </c>
      <c r="AW410" s="50">
        <v>0</v>
      </c>
      <c r="AX410" s="49">
        <v>0</v>
      </c>
      <c r="AY410" s="49">
        <v>0</v>
      </c>
      <c r="AZ410" s="49">
        <v>0</v>
      </c>
      <c r="BA410" s="49">
        <v>0</v>
      </c>
      <c r="BB410" s="49">
        <v>0</v>
      </c>
      <c r="BC410" s="49">
        <v>0</v>
      </c>
      <c r="BD410" s="49">
        <v>0</v>
      </c>
      <c r="BE410" s="49">
        <v>0</v>
      </c>
      <c r="BF410" s="49">
        <v>0</v>
      </c>
      <c r="BG410" s="49">
        <v>0</v>
      </c>
      <c r="BH410" s="49">
        <v>0</v>
      </c>
      <c r="BI410" s="49">
        <v>0</v>
      </c>
      <c r="BJ410" s="50">
        <v>0</v>
      </c>
      <c r="BK410" s="49">
        <v>0</v>
      </c>
      <c r="BL410" s="49">
        <v>0</v>
      </c>
      <c r="BM410" s="49">
        <v>0</v>
      </c>
      <c r="BN410" s="49">
        <v>0</v>
      </c>
      <c r="BO410" s="49">
        <v>0</v>
      </c>
      <c r="BP410" s="49">
        <v>0</v>
      </c>
      <c r="BQ410" s="49">
        <v>0</v>
      </c>
      <c r="BR410" s="49">
        <v>0</v>
      </c>
      <c r="BS410" s="49">
        <v>0</v>
      </c>
      <c r="BT410" s="49">
        <v>0</v>
      </c>
      <c r="BU410" s="50">
        <v>0</v>
      </c>
      <c r="BV410" s="49">
        <v>0</v>
      </c>
      <c r="BW410" s="50">
        <v>0</v>
      </c>
      <c r="BX410" s="49">
        <v>0</v>
      </c>
      <c r="BY410" s="49">
        <v>0</v>
      </c>
      <c r="BZ410" s="49">
        <v>0</v>
      </c>
      <c r="CA410" s="49">
        <v>0</v>
      </c>
      <c r="CB410" s="49">
        <v>0</v>
      </c>
      <c r="CC410" s="49">
        <v>0</v>
      </c>
      <c r="CD410" s="49">
        <v>0</v>
      </c>
      <c r="CE410" s="49">
        <v>0</v>
      </c>
      <c r="CF410" s="49">
        <v>0</v>
      </c>
      <c r="CG410" s="49">
        <v>0</v>
      </c>
      <c r="CH410" s="50">
        <v>0</v>
      </c>
      <c r="CI410" s="49">
        <v>0</v>
      </c>
      <c r="CJ410" s="50">
        <v>0</v>
      </c>
      <c r="CK410" s="49">
        <v>0</v>
      </c>
      <c r="CL410" s="49">
        <v>0</v>
      </c>
      <c r="CM410" s="49">
        <v>0</v>
      </c>
      <c r="CN410" s="49">
        <v>0</v>
      </c>
      <c r="CO410" s="10"/>
      <c r="CP410" s="51"/>
    </row>
    <row r="411" spans="1:94" ht="70.349999999999994" customHeight="1" x14ac:dyDescent="0.25">
      <c r="A411" s="48" t="s">
        <v>4785</v>
      </c>
      <c r="B411" s="48" t="s">
        <v>4785</v>
      </c>
      <c r="C411" s="10" t="s">
        <v>113</v>
      </c>
      <c r="D411" s="10" t="s">
        <v>4705</v>
      </c>
      <c r="E411" s="10" t="s">
        <v>4706</v>
      </c>
      <c r="F411" s="10" t="s">
        <v>1698</v>
      </c>
      <c r="G411" s="10"/>
      <c r="H411" s="10" t="s">
        <v>1610</v>
      </c>
      <c r="I411" s="10" t="s">
        <v>4771</v>
      </c>
      <c r="J411" s="10" t="s">
        <v>4786</v>
      </c>
      <c r="K411" s="10" t="s">
        <v>4772</v>
      </c>
      <c r="L411" s="10" t="s">
        <v>4709</v>
      </c>
      <c r="M411" s="10" t="s">
        <v>1497</v>
      </c>
      <c r="N411" s="10" t="s">
        <v>4787</v>
      </c>
      <c r="O411" s="10" t="s">
        <v>2703</v>
      </c>
      <c r="P411" s="10" t="s">
        <v>761</v>
      </c>
      <c r="Q411" s="10" t="s">
        <v>2705</v>
      </c>
      <c r="R411" s="10" t="s">
        <v>2706</v>
      </c>
      <c r="S411" s="10" t="s">
        <v>2719</v>
      </c>
      <c r="T411" s="10" t="s">
        <v>2720</v>
      </c>
      <c r="U411" s="10" t="s">
        <v>2721</v>
      </c>
      <c r="V411" s="10" t="s">
        <v>2722</v>
      </c>
      <c r="W411" s="10" t="s">
        <v>2723</v>
      </c>
      <c r="X411" s="10" t="s">
        <v>2724</v>
      </c>
      <c r="Y411" s="10" t="s">
        <v>125</v>
      </c>
      <c r="Z411" s="10" t="s">
        <v>126</v>
      </c>
      <c r="AA411" s="49">
        <v>500</v>
      </c>
      <c r="AB411" s="10" t="s">
        <v>127</v>
      </c>
      <c r="AC411" s="10" t="s">
        <v>4788</v>
      </c>
      <c r="AD411" s="49">
        <v>500</v>
      </c>
      <c r="AE411" s="49">
        <v>0</v>
      </c>
      <c r="AF411" s="49">
        <v>0</v>
      </c>
      <c r="AG411" s="49">
        <v>0</v>
      </c>
      <c r="AH411" s="10"/>
      <c r="AI411" s="10" t="s">
        <v>6534</v>
      </c>
      <c r="AJ411" s="10"/>
      <c r="AK411" s="10"/>
      <c r="AL411" s="10"/>
      <c r="AM411" s="10" t="s">
        <v>5237</v>
      </c>
      <c r="AN411" s="10" t="s">
        <v>6535</v>
      </c>
      <c r="AO411" s="49">
        <v>0</v>
      </c>
      <c r="AP411" s="49">
        <v>0</v>
      </c>
      <c r="AQ411" s="49">
        <v>0</v>
      </c>
      <c r="AR411" s="49">
        <v>0</v>
      </c>
      <c r="AS411" s="49">
        <v>0</v>
      </c>
      <c r="AT411" s="49">
        <v>0</v>
      </c>
      <c r="AU411" s="49">
        <v>0</v>
      </c>
      <c r="AV411" s="49">
        <v>0</v>
      </c>
      <c r="AW411" s="50">
        <v>0</v>
      </c>
      <c r="AX411" s="49">
        <v>0</v>
      </c>
      <c r="AY411" s="49">
        <v>0</v>
      </c>
      <c r="AZ411" s="49">
        <v>0</v>
      </c>
      <c r="BA411" s="49">
        <v>0</v>
      </c>
      <c r="BB411" s="49">
        <v>0</v>
      </c>
      <c r="BC411" s="49">
        <v>0</v>
      </c>
      <c r="BD411" s="49">
        <v>0</v>
      </c>
      <c r="BE411" s="49">
        <v>0</v>
      </c>
      <c r="BF411" s="49">
        <v>0</v>
      </c>
      <c r="BG411" s="49">
        <v>0</v>
      </c>
      <c r="BH411" s="49">
        <v>0</v>
      </c>
      <c r="BI411" s="49">
        <v>0</v>
      </c>
      <c r="BJ411" s="50">
        <v>0</v>
      </c>
      <c r="BK411" s="49">
        <v>0</v>
      </c>
      <c r="BL411" s="49">
        <v>0</v>
      </c>
      <c r="BM411" s="49">
        <v>0</v>
      </c>
      <c r="BN411" s="49">
        <v>0</v>
      </c>
      <c r="BO411" s="49">
        <v>0</v>
      </c>
      <c r="BP411" s="49">
        <v>0</v>
      </c>
      <c r="BQ411" s="49">
        <v>0</v>
      </c>
      <c r="BR411" s="49">
        <v>0</v>
      </c>
      <c r="BS411" s="49">
        <v>0</v>
      </c>
      <c r="BT411" s="49">
        <v>0</v>
      </c>
      <c r="BU411" s="50">
        <v>0</v>
      </c>
      <c r="BV411" s="49">
        <v>0</v>
      </c>
      <c r="BW411" s="50">
        <v>0</v>
      </c>
      <c r="BX411" s="49">
        <v>0</v>
      </c>
      <c r="BY411" s="49">
        <v>0</v>
      </c>
      <c r="BZ411" s="49">
        <v>0</v>
      </c>
      <c r="CA411" s="49">
        <v>0</v>
      </c>
      <c r="CB411" s="49">
        <v>0</v>
      </c>
      <c r="CC411" s="49">
        <v>0</v>
      </c>
      <c r="CD411" s="49">
        <v>0</v>
      </c>
      <c r="CE411" s="49">
        <v>0</v>
      </c>
      <c r="CF411" s="49">
        <v>0</v>
      </c>
      <c r="CG411" s="49">
        <v>0</v>
      </c>
      <c r="CH411" s="50">
        <v>0</v>
      </c>
      <c r="CI411" s="49">
        <v>0</v>
      </c>
      <c r="CJ411" s="50">
        <v>0</v>
      </c>
      <c r="CK411" s="49">
        <v>0</v>
      </c>
      <c r="CL411" s="49">
        <v>0</v>
      </c>
      <c r="CM411" s="49">
        <v>0</v>
      </c>
      <c r="CN411" s="49">
        <v>0</v>
      </c>
      <c r="CO411" s="10"/>
      <c r="CP411" s="51"/>
    </row>
    <row r="412" spans="1:94" ht="70.349999999999994" customHeight="1" x14ac:dyDescent="0.25">
      <c r="A412" s="48" t="s">
        <v>4790</v>
      </c>
      <c r="B412" s="48" t="s">
        <v>4790</v>
      </c>
      <c r="C412" s="10" t="s">
        <v>103</v>
      </c>
      <c r="D412" s="10" t="s">
        <v>4705</v>
      </c>
      <c r="E412" s="10" t="s">
        <v>4706</v>
      </c>
      <c r="F412" s="10" t="s">
        <v>1698</v>
      </c>
      <c r="G412" s="10"/>
      <c r="H412" s="10" t="s">
        <v>1610</v>
      </c>
      <c r="I412" s="10" t="s">
        <v>4771</v>
      </c>
      <c r="J412" s="10" t="s">
        <v>4786</v>
      </c>
      <c r="K412" s="10" t="s">
        <v>4772</v>
      </c>
      <c r="L412" s="10" t="s">
        <v>4709</v>
      </c>
      <c r="M412" s="10" t="s">
        <v>1497</v>
      </c>
      <c r="N412" s="10" t="s">
        <v>4787</v>
      </c>
      <c r="O412" s="10" t="s">
        <v>2703</v>
      </c>
      <c r="P412" s="10" t="s">
        <v>761</v>
      </c>
      <c r="Q412" s="10" t="s">
        <v>2832</v>
      </c>
      <c r="R412" s="10" t="s">
        <v>2833</v>
      </c>
      <c r="S412" s="10" t="s">
        <v>2902</v>
      </c>
      <c r="T412" s="10" t="s">
        <v>2903</v>
      </c>
      <c r="U412" s="10" t="s">
        <v>2904</v>
      </c>
      <c r="V412" s="10" t="s">
        <v>2905</v>
      </c>
      <c r="W412" s="10" t="s">
        <v>2906</v>
      </c>
      <c r="X412" s="10" t="s">
        <v>2907</v>
      </c>
      <c r="Y412" s="10" t="s">
        <v>125</v>
      </c>
      <c r="Z412" s="10" t="s">
        <v>171</v>
      </c>
      <c r="AA412" s="49">
        <v>4</v>
      </c>
      <c r="AB412" s="10" t="s">
        <v>127</v>
      </c>
      <c r="AC412" s="10" t="s">
        <v>4788</v>
      </c>
      <c r="AD412" s="49">
        <v>2</v>
      </c>
      <c r="AE412" s="49">
        <v>2</v>
      </c>
      <c r="AF412" s="49">
        <v>0</v>
      </c>
      <c r="AG412" s="49">
        <v>0</v>
      </c>
      <c r="AH412" s="10" t="s">
        <v>5975</v>
      </c>
      <c r="AI412" s="10" t="s">
        <v>6536</v>
      </c>
      <c r="AJ412" s="10" t="s">
        <v>6537</v>
      </c>
      <c r="AK412" s="10" t="s">
        <v>6538</v>
      </c>
      <c r="AL412" s="10"/>
      <c r="AM412" s="10" t="s">
        <v>5237</v>
      </c>
      <c r="AN412" s="10"/>
      <c r="AO412" s="49">
        <v>0</v>
      </c>
      <c r="AP412" s="49">
        <v>0</v>
      </c>
      <c r="AQ412" s="49">
        <v>0</v>
      </c>
      <c r="AR412" s="49">
        <v>0</v>
      </c>
      <c r="AS412" s="49">
        <v>0</v>
      </c>
      <c r="AT412" s="49">
        <v>0</v>
      </c>
      <c r="AU412" s="49">
        <v>0</v>
      </c>
      <c r="AV412" s="49">
        <v>0</v>
      </c>
      <c r="AW412" s="50">
        <v>0</v>
      </c>
      <c r="AX412" s="49">
        <v>0</v>
      </c>
      <c r="AY412" s="49">
        <v>0</v>
      </c>
      <c r="AZ412" s="49">
        <v>0</v>
      </c>
      <c r="BA412" s="49">
        <v>0</v>
      </c>
      <c r="BB412" s="49">
        <v>0</v>
      </c>
      <c r="BC412" s="49">
        <v>0</v>
      </c>
      <c r="BD412" s="49">
        <v>0</v>
      </c>
      <c r="BE412" s="49">
        <v>0</v>
      </c>
      <c r="BF412" s="49">
        <v>0</v>
      </c>
      <c r="BG412" s="49">
        <v>0</v>
      </c>
      <c r="BH412" s="49">
        <v>0</v>
      </c>
      <c r="BI412" s="49">
        <v>0</v>
      </c>
      <c r="BJ412" s="50">
        <v>0</v>
      </c>
      <c r="BK412" s="49">
        <v>0</v>
      </c>
      <c r="BL412" s="49">
        <v>0</v>
      </c>
      <c r="BM412" s="49">
        <v>0</v>
      </c>
      <c r="BN412" s="49">
        <v>0</v>
      </c>
      <c r="BO412" s="49">
        <v>0</v>
      </c>
      <c r="BP412" s="49">
        <v>0</v>
      </c>
      <c r="BQ412" s="49">
        <v>0</v>
      </c>
      <c r="BR412" s="49">
        <v>0</v>
      </c>
      <c r="BS412" s="49">
        <v>0</v>
      </c>
      <c r="BT412" s="49">
        <v>0</v>
      </c>
      <c r="BU412" s="50">
        <v>0</v>
      </c>
      <c r="BV412" s="49">
        <v>0</v>
      </c>
      <c r="BW412" s="50">
        <v>0</v>
      </c>
      <c r="BX412" s="49">
        <v>0</v>
      </c>
      <c r="BY412" s="49">
        <v>0</v>
      </c>
      <c r="BZ412" s="49">
        <v>0</v>
      </c>
      <c r="CA412" s="49">
        <v>0</v>
      </c>
      <c r="CB412" s="49">
        <v>0</v>
      </c>
      <c r="CC412" s="49">
        <v>0</v>
      </c>
      <c r="CD412" s="49">
        <v>0</v>
      </c>
      <c r="CE412" s="49">
        <v>0</v>
      </c>
      <c r="CF412" s="49">
        <v>0</v>
      </c>
      <c r="CG412" s="49">
        <v>0</v>
      </c>
      <c r="CH412" s="50">
        <v>0</v>
      </c>
      <c r="CI412" s="49">
        <v>0</v>
      </c>
      <c r="CJ412" s="50">
        <v>0</v>
      </c>
      <c r="CK412" s="49">
        <v>0</v>
      </c>
      <c r="CL412" s="49">
        <v>0</v>
      </c>
      <c r="CM412" s="49">
        <v>0</v>
      </c>
      <c r="CN412" s="49">
        <v>0</v>
      </c>
      <c r="CO412" s="10"/>
      <c r="CP412" s="51"/>
    </row>
    <row r="413" spans="1:94" ht="70.349999999999994" customHeight="1" x14ac:dyDescent="0.25">
      <c r="A413" s="48" t="s">
        <v>4794</v>
      </c>
      <c r="B413" s="48" t="s">
        <v>4794</v>
      </c>
      <c r="C413" s="10" t="s">
        <v>113</v>
      </c>
      <c r="D413" s="10" t="s">
        <v>4705</v>
      </c>
      <c r="E413" s="10" t="s">
        <v>4795</v>
      </c>
      <c r="F413" s="10" t="s">
        <v>4761</v>
      </c>
      <c r="G413" s="10" t="s">
        <v>551</v>
      </c>
      <c r="H413" s="10" t="s">
        <v>1610</v>
      </c>
      <c r="I413" s="10" t="s">
        <v>4771</v>
      </c>
      <c r="J413" s="10" t="s">
        <v>4773</v>
      </c>
      <c r="K413" s="10" t="s">
        <v>4772</v>
      </c>
      <c r="L413" s="10" t="s">
        <v>4709</v>
      </c>
      <c r="M413" s="10" t="s">
        <v>4796</v>
      </c>
      <c r="N413" s="10" t="s">
        <v>4797</v>
      </c>
      <c r="O413" s="10" t="s">
        <v>140</v>
      </c>
      <c r="P413" s="10" t="s">
        <v>141</v>
      </c>
      <c r="Q413" s="10" t="s">
        <v>142</v>
      </c>
      <c r="R413" s="10" t="s">
        <v>143</v>
      </c>
      <c r="S413" s="10" t="s">
        <v>223</v>
      </c>
      <c r="T413" s="10" t="s">
        <v>224</v>
      </c>
      <c r="U413" s="10" t="s">
        <v>225</v>
      </c>
      <c r="V413" s="10" t="s">
        <v>226</v>
      </c>
      <c r="W413" s="10" t="s">
        <v>227</v>
      </c>
      <c r="X413" s="10" t="s">
        <v>228</v>
      </c>
      <c r="Y413" s="10" t="s">
        <v>125</v>
      </c>
      <c r="Z413" s="10" t="s">
        <v>228</v>
      </c>
      <c r="AA413" s="49">
        <v>8</v>
      </c>
      <c r="AB413" s="10" t="s">
        <v>127</v>
      </c>
      <c r="AC413" s="10" t="s">
        <v>4798</v>
      </c>
      <c r="AD413" s="49">
        <v>2</v>
      </c>
      <c r="AE413" s="49">
        <v>2</v>
      </c>
      <c r="AF413" s="49">
        <v>2</v>
      </c>
      <c r="AG413" s="49">
        <v>2</v>
      </c>
      <c r="AH413" s="10" t="s">
        <v>6539</v>
      </c>
      <c r="AI413" s="10" t="s">
        <v>6540</v>
      </c>
      <c r="AJ413" s="10"/>
      <c r="AK413" s="10" t="s">
        <v>6541</v>
      </c>
      <c r="AL413" s="10" t="s">
        <v>6541</v>
      </c>
      <c r="AM413" s="10" t="s">
        <v>5237</v>
      </c>
      <c r="AN413" s="10"/>
      <c r="AO413" s="49">
        <v>0</v>
      </c>
      <c r="AP413" s="49">
        <v>0</v>
      </c>
      <c r="AQ413" s="49">
        <v>0</v>
      </c>
      <c r="AR413" s="49">
        <v>0</v>
      </c>
      <c r="AS413" s="49">
        <v>0</v>
      </c>
      <c r="AT413" s="49">
        <v>0</v>
      </c>
      <c r="AU413" s="49">
        <v>0</v>
      </c>
      <c r="AV413" s="49">
        <v>0</v>
      </c>
      <c r="AW413" s="50">
        <v>0</v>
      </c>
      <c r="AX413" s="49">
        <v>0</v>
      </c>
      <c r="AY413" s="49">
        <v>0</v>
      </c>
      <c r="AZ413" s="49">
        <v>0</v>
      </c>
      <c r="BA413" s="49">
        <v>0</v>
      </c>
      <c r="BB413" s="49">
        <v>0</v>
      </c>
      <c r="BC413" s="49">
        <v>0</v>
      </c>
      <c r="BD413" s="49">
        <v>0</v>
      </c>
      <c r="BE413" s="49">
        <v>0</v>
      </c>
      <c r="BF413" s="49">
        <v>0</v>
      </c>
      <c r="BG413" s="49">
        <v>0</v>
      </c>
      <c r="BH413" s="49">
        <v>0</v>
      </c>
      <c r="BI413" s="49">
        <v>0</v>
      </c>
      <c r="BJ413" s="50">
        <v>0</v>
      </c>
      <c r="BK413" s="49">
        <v>0</v>
      </c>
      <c r="BL413" s="49">
        <v>0</v>
      </c>
      <c r="BM413" s="49">
        <v>0</v>
      </c>
      <c r="BN413" s="49">
        <v>0</v>
      </c>
      <c r="BO413" s="49">
        <v>0</v>
      </c>
      <c r="BP413" s="49">
        <v>0</v>
      </c>
      <c r="BQ413" s="49">
        <v>0</v>
      </c>
      <c r="BR413" s="49">
        <v>0</v>
      </c>
      <c r="BS413" s="49">
        <v>0</v>
      </c>
      <c r="BT413" s="49">
        <v>0</v>
      </c>
      <c r="BU413" s="50">
        <v>0</v>
      </c>
      <c r="BV413" s="49">
        <v>0</v>
      </c>
      <c r="BW413" s="50">
        <v>0</v>
      </c>
      <c r="BX413" s="49">
        <v>0</v>
      </c>
      <c r="BY413" s="49">
        <v>0</v>
      </c>
      <c r="BZ413" s="49">
        <v>0</v>
      </c>
      <c r="CA413" s="49">
        <v>0</v>
      </c>
      <c r="CB413" s="49">
        <v>0</v>
      </c>
      <c r="CC413" s="49">
        <v>0</v>
      </c>
      <c r="CD413" s="49">
        <v>0</v>
      </c>
      <c r="CE413" s="49">
        <v>0</v>
      </c>
      <c r="CF413" s="49">
        <v>0</v>
      </c>
      <c r="CG413" s="49">
        <v>0</v>
      </c>
      <c r="CH413" s="50">
        <v>0</v>
      </c>
      <c r="CI413" s="49">
        <v>0</v>
      </c>
      <c r="CJ413" s="50">
        <v>0</v>
      </c>
      <c r="CK413" s="49">
        <v>0</v>
      </c>
      <c r="CL413" s="49">
        <v>0</v>
      </c>
      <c r="CM413" s="49">
        <v>0</v>
      </c>
      <c r="CN413" s="49">
        <v>0</v>
      </c>
      <c r="CO413" s="10" t="s">
        <v>4803</v>
      </c>
      <c r="CP413" s="51"/>
    </row>
    <row r="414" spans="1:94" ht="70.349999999999994" customHeight="1" x14ac:dyDescent="0.25">
      <c r="A414" s="48" t="s">
        <v>4804</v>
      </c>
      <c r="B414" s="48" t="s">
        <v>4804</v>
      </c>
      <c r="C414" s="10" t="s">
        <v>113</v>
      </c>
      <c r="D414" s="10" t="s">
        <v>4705</v>
      </c>
      <c r="E414" s="10" t="s">
        <v>4805</v>
      </c>
      <c r="F414" s="10" t="s">
        <v>4806</v>
      </c>
      <c r="G414" s="10" t="s">
        <v>107</v>
      </c>
      <c r="H414" s="10" t="s">
        <v>4807</v>
      </c>
      <c r="I414" s="10" t="s">
        <v>4808</v>
      </c>
      <c r="J414" s="10" t="s">
        <v>4809</v>
      </c>
      <c r="K414" s="10" t="s">
        <v>4810</v>
      </c>
      <c r="L414" s="10" t="s">
        <v>4811</v>
      </c>
      <c r="M414" s="10" t="s">
        <v>4056</v>
      </c>
      <c r="N414" s="10" t="s">
        <v>4812</v>
      </c>
      <c r="O414" s="10" t="s">
        <v>115</v>
      </c>
      <c r="P414" s="10" t="s">
        <v>116</v>
      </c>
      <c r="Q414" s="10" t="s">
        <v>4813</v>
      </c>
      <c r="R414" s="10" t="s">
        <v>4814</v>
      </c>
      <c r="S414" s="10" t="s">
        <v>561</v>
      </c>
      <c r="T414" s="10" t="s">
        <v>4815</v>
      </c>
      <c r="U414" s="10" t="s">
        <v>1137</v>
      </c>
      <c r="V414" s="10" t="s">
        <v>4816</v>
      </c>
      <c r="W414" s="10" t="s">
        <v>4817</v>
      </c>
      <c r="X414" s="10" t="s">
        <v>530</v>
      </c>
      <c r="Y414" s="10" t="s">
        <v>247</v>
      </c>
      <c r="Z414" s="10" t="s">
        <v>126</v>
      </c>
      <c r="AA414" s="49">
        <v>1</v>
      </c>
      <c r="AB414" s="10" t="s">
        <v>127</v>
      </c>
      <c r="AC414" s="10" t="s">
        <v>4798</v>
      </c>
      <c r="AD414" s="49">
        <v>0</v>
      </c>
      <c r="AE414" s="49">
        <v>0</v>
      </c>
      <c r="AF414" s="49">
        <v>0</v>
      </c>
      <c r="AG414" s="49">
        <v>1</v>
      </c>
      <c r="AH414" s="10"/>
      <c r="AI414" s="10"/>
      <c r="AJ414" s="10"/>
      <c r="AK414" s="10"/>
      <c r="AL414" s="10"/>
      <c r="AM414" s="10" t="s">
        <v>5237</v>
      </c>
      <c r="AN414" s="10"/>
      <c r="AO414" s="49">
        <v>0</v>
      </c>
      <c r="AP414" s="49">
        <v>0</v>
      </c>
      <c r="AQ414" s="49">
        <v>0</v>
      </c>
      <c r="AR414" s="49">
        <v>0</v>
      </c>
      <c r="AS414" s="49">
        <v>0</v>
      </c>
      <c r="AT414" s="49">
        <v>0</v>
      </c>
      <c r="AU414" s="49">
        <v>0</v>
      </c>
      <c r="AV414" s="49">
        <v>0</v>
      </c>
      <c r="AW414" s="50">
        <v>0</v>
      </c>
      <c r="AX414" s="49">
        <v>0</v>
      </c>
      <c r="AY414" s="49">
        <v>0</v>
      </c>
      <c r="AZ414" s="49">
        <v>0</v>
      </c>
      <c r="BA414" s="49">
        <v>0</v>
      </c>
      <c r="BB414" s="49">
        <v>0</v>
      </c>
      <c r="BC414" s="49">
        <v>0</v>
      </c>
      <c r="BD414" s="49">
        <v>0</v>
      </c>
      <c r="BE414" s="49">
        <v>0</v>
      </c>
      <c r="BF414" s="49">
        <v>0</v>
      </c>
      <c r="BG414" s="49">
        <v>0</v>
      </c>
      <c r="BH414" s="49">
        <v>0</v>
      </c>
      <c r="BI414" s="49">
        <v>0</v>
      </c>
      <c r="BJ414" s="50">
        <v>0</v>
      </c>
      <c r="BK414" s="49">
        <v>0</v>
      </c>
      <c r="BL414" s="49">
        <v>0</v>
      </c>
      <c r="BM414" s="49">
        <v>0</v>
      </c>
      <c r="BN414" s="49">
        <v>0</v>
      </c>
      <c r="BO414" s="49">
        <v>0</v>
      </c>
      <c r="BP414" s="49">
        <v>0</v>
      </c>
      <c r="BQ414" s="49">
        <v>0</v>
      </c>
      <c r="BR414" s="49">
        <v>0</v>
      </c>
      <c r="BS414" s="49">
        <v>0</v>
      </c>
      <c r="BT414" s="49">
        <v>0</v>
      </c>
      <c r="BU414" s="50">
        <v>0</v>
      </c>
      <c r="BV414" s="49">
        <v>0</v>
      </c>
      <c r="BW414" s="50">
        <v>0</v>
      </c>
      <c r="BX414" s="49">
        <v>0</v>
      </c>
      <c r="BY414" s="49">
        <v>0</v>
      </c>
      <c r="BZ414" s="49">
        <v>0</v>
      </c>
      <c r="CA414" s="49">
        <v>0</v>
      </c>
      <c r="CB414" s="49">
        <v>0</v>
      </c>
      <c r="CC414" s="49">
        <v>0</v>
      </c>
      <c r="CD414" s="49">
        <v>0</v>
      </c>
      <c r="CE414" s="49">
        <v>0</v>
      </c>
      <c r="CF414" s="49">
        <v>0</v>
      </c>
      <c r="CG414" s="49">
        <v>0</v>
      </c>
      <c r="CH414" s="50">
        <v>0</v>
      </c>
      <c r="CI414" s="49">
        <v>0</v>
      </c>
      <c r="CJ414" s="50">
        <v>0</v>
      </c>
      <c r="CK414" s="49">
        <v>0</v>
      </c>
      <c r="CL414" s="49">
        <v>0</v>
      </c>
      <c r="CM414" s="49">
        <v>0</v>
      </c>
      <c r="CN414" s="49">
        <v>0</v>
      </c>
      <c r="CO414" s="10" t="s">
        <v>4818</v>
      </c>
      <c r="CP414" s="51"/>
    </row>
    <row r="415" spans="1:94" ht="70.349999999999994" customHeight="1" x14ac:dyDescent="0.25">
      <c r="A415" s="48" t="s">
        <v>4819</v>
      </c>
      <c r="B415" s="48" t="s">
        <v>4819</v>
      </c>
      <c r="C415" s="10" t="s">
        <v>113</v>
      </c>
      <c r="D415" s="10" t="s">
        <v>4705</v>
      </c>
      <c r="E415" s="10" t="s">
        <v>4820</v>
      </c>
      <c r="F415" s="10" t="s">
        <v>4821</v>
      </c>
      <c r="G415" s="10" t="s">
        <v>107</v>
      </c>
      <c r="H415" s="10" t="s">
        <v>4807</v>
      </c>
      <c r="I415" s="10" t="s">
        <v>4808</v>
      </c>
      <c r="J415" s="10" t="s">
        <v>4822</v>
      </c>
      <c r="K415" s="10" t="s">
        <v>4823</v>
      </c>
      <c r="L415" s="10" t="s">
        <v>4811</v>
      </c>
      <c r="M415" s="10" t="s">
        <v>4824</v>
      </c>
      <c r="N415" s="10" t="s">
        <v>4825</v>
      </c>
      <c r="O415" s="10" t="s">
        <v>115</v>
      </c>
      <c r="P415" s="10" t="s">
        <v>116</v>
      </c>
      <c r="Q415" s="10" t="s">
        <v>4813</v>
      </c>
      <c r="R415" s="10" t="s">
        <v>4814</v>
      </c>
      <c r="S415" s="10" t="s">
        <v>561</v>
      </c>
      <c r="T415" s="10" t="s">
        <v>4815</v>
      </c>
      <c r="U415" s="10" t="s">
        <v>1137</v>
      </c>
      <c r="V415" s="10" t="s">
        <v>4816</v>
      </c>
      <c r="W415" s="10" t="s">
        <v>4817</v>
      </c>
      <c r="X415" s="10" t="s">
        <v>530</v>
      </c>
      <c r="Y415" s="10" t="s">
        <v>247</v>
      </c>
      <c r="Z415" s="10" t="s">
        <v>126</v>
      </c>
      <c r="AA415" s="49">
        <v>1</v>
      </c>
      <c r="AB415" s="10" t="s">
        <v>127</v>
      </c>
      <c r="AC415" s="10" t="s">
        <v>4313</v>
      </c>
      <c r="AD415" s="49">
        <v>1</v>
      </c>
      <c r="AE415" s="49">
        <v>0</v>
      </c>
      <c r="AF415" s="49">
        <v>0</v>
      </c>
      <c r="AG415" s="49">
        <v>0</v>
      </c>
      <c r="AH415" s="10" t="s">
        <v>6542</v>
      </c>
      <c r="AI415" s="10"/>
      <c r="AJ415" s="10"/>
      <c r="AK415" s="10"/>
      <c r="AL415" s="10"/>
      <c r="AM415" s="10" t="s">
        <v>5205</v>
      </c>
      <c r="AN415" s="10"/>
      <c r="AO415" s="49">
        <v>0</v>
      </c>
      <c r="AP415" s="49">
        <v>0</v>
      </c>
      <c r="AQ415" s="49">
        <v>0</v>
      </c>
      <c r="AR415" s="49">
        <v>0</v>
      </c>
      <c r="AS415" s="49">
        <v>0</v>
      </c>
      <c r="AT415" s="49">
        <v>0</v>
      </c>
      <c r="AU415" s="49">
        <v>0</v>
      </c>
      <c r="AV415" s="49">
        <v>0</v>
      </c>
      <c r="AW415" s="50">
        <v>0</v>
      </c>
      <c r="AX415" s="49">
        <v>0</v>
      </c>
      <c r="AY415" s="49">
        <v>0</v>
      </c>
      <c r="AZ415" s="49">
        <v>0</v>
      </c>
      <c r="BA415" s="49">
        <v>0</v>
      </c>
      <c r="BB415" s="49">
        <v>0</v>
      </c>
      <c r="BC415" s="49">
        <v>0</v>
      </c>
      <c r="BD415" s="49">
        <v>0</v>
      </c>
      <c r="BE415" s="49">
        <v>0</v>
      </c>
      <c r="BF415" s="49">
        <v>0</v>
      </c>
      <c r="BG415" s="49">
        <v>0</v>
      </c>
      <c r="BH415" s="49">
        <v>0</v>
      </c>
      <c r="BI415" s="49">
        <v>0</v>
      </c>
      <c r="BJ415" s="50">
        <v>0</v>
      </c>
      <c r="BK415" s="49">
        <v>0</v>
      </c>
      <c r="BL415" s="49">
        <v>0</v>
      </c>
      <c r="BM415" s="49">
        <v>0</v>
      </c>
      <c r="BN415" s="49">
        <v>0</v>
      </c>
      <c r="BO415" s="49">
        <v>20</v>
      </c>
      <c r="BP415" s="49">
        <v>0</v>
      </c>
      <c r="BQ415" s="49">
        <v>20</v>
      </c>
      <c r="BR415" s="49">
        <v>0</v>
      </c>
      <c r="BS415" s="49">
        <v>0</v>
      </c>
      <c r="BT415" s="49">
        <v>0</v>
      </c>
      <c r="BU415" s="50">
        <v>0</v>
      </c>
      <c r="BV415" s="49">
        <v>0</v>
      </c>
      <c r="BW415" s="50">
        <v>0</v>
      </c>
      <c r="BX415" s="49">
        <v>0</v>
      </c>
      <c r="BY415" s="49">
        <v>0</v>
      </c>
      <c r="BZ415" s="49">
        <v>0</v>
      </c>
      <c r="CA415" s="49">
        <v>20</v>
      </c>
      <c r="CB415" s="49">
        <v>0</v>
      </c>
      <c r="CC415" s="49">
        <v>0</v>
      </c>
      <c r="CD415" s="49">
        <v>0</v>
      </c>
      <c r="CE415" s="49">
        <v>0</v>
      </c>
      <c r="CF415" s="49">
        <v>0</v>
      </c>
      <c r="CG415" s="49">
        <v>0</v>
      </c>
      <c r="CH415" s="50">
        <v>0</v>
      </c>
      <c r="CI415" s="49">
        <v>0</v>
      </c>
      <c r="CJ415" s="50">
        <v>0</v>
      </c>
      <c r="CK415" s="49">
        <v>0</v>
      </c>
      <c r="CL415" s="49">
        <v>0</v>
      </c>
      <c r="CM415" s="49">
        <v>0</v>
      </c>
      <c r="CN415" s="49">
        <v>0</v>
      </c>
      <c r="CO415" s="10" t="s">
        <v>4827</v>
      </c>
      <c r="CP415" s="51" t="s">
        <v>6543</v>
      </c>
    </row>
    <row r="416" spans="1:94" ht="70.349999999999994" customHeight="1" x14ac:dyDescent="0.25">
      <c r="A416" s="48" t="s">
        <v>4829</v>
      </c>
      <c r="B416" s="48" t="s">
        <v>4829</v>
      </c>
      <c r="C416" s="10" t="s">
        <v>103</v>
      </c>
      <c r="D416" s="10" t="s">
        <v>4705</v>
      </c>
      <c r="E416" s="10" t="s">
        <v>4820</v>
      </c>
      <c r="F416" s="10" t="s">
        <v>4821</v>
      </c>
      <c r="G416" s="10" t="s">
        <v>107</v>
      </c>
      <c r="H416" s="10" t="s">
        <v>4807</v>
      </c>
      <c r="I416" s="10" t="s">
        <v>4808</v>
      </c>
      <c r="J416" s="10" t="s">
        <v>4822</v>
      </c>
      <c r="K416" s="10" t="s">
        <v>4823</v>
      </c>
      <c r="L416" s="10" t="s">
        <v>4811</v>
      </c>
      <c r="M416" s="10" t="s">
        <v>4824</v>
      </c>
      <c r="N416" s="10" t="s">
        <v>4825</v>
      </c>
      <c r="O416" s="10" t="s">
        <v>115</v>
      </c>
      <c r="P416" s="10" t="s">
        <v>116</v>
      </c>
      <c r="Q416" s="10" t="s">
        <v>4813</v>
      </c>
      <c r="R416" s="10" t="s">
        <v>4814</v>
      </c>
      <c r="S416" s="10" t="s">
        <v>4830</v>
      </c>
      <c r="T416" s="10" t="s">
        <v>4831</v>
      </c>
      <c r="U416" s="10" t="s">
        <v>4832</v>
      </c>
      <c r="V416" s="10" t="s">
        <v>4833</v>
      </c>
      <c r="W416" s="10" t="s">
        <v>4834</v>
      </c>
      <c r="X416" s="10" t="s">
        <v>336</v>
      </c>
      <c r="Y416" s="10" t="s">
        <v>125</v>
      </c>
      <c r="Z416" s="10" t="s">
        <v>126</v>
      </c>
      <c r="AA416" s="49">
        <v>2</v>
      </c>
      <c r="AB416" s="10" t="s">
        <v>127</v>
      </c>
      <c r="AC416" s="10" t="s">
        <v>4313</v>
      </c>
      <c r="AD416" s="49">
        <v>0</v>
      </c>
      <c r="AE416" s="49">
        <v>0</v>
      </c>
      <c r="AF416" s="49">
        <v>1</v>
      </c>
      <c r="AG416" s="49">
        <v>1</v>
      </c>
      <c r="AH416" s="10"/>
      <c r="AI416" s="10"/>
      <c r="AJ416" s="10"/>
      <c r="AK416" s="10" t="s">
        <v>6544</v>
      </c>
      <c r="AL416" s="10" t="s">
        <v>6545</v>
      </c>
      <c r="AM416" s="10" t="s">
        <v>5205</v>
      </c>
      <c r="AN416" s="10"/>
      <c r="AO416" s="49">
        <v>50</v>
      </c>
      <c r="AP416" s="49">
        <v>0</v>
      </c>
      <c r="AQ416" s="49">
        <v>50</v>
      </c>
      <c r="AR416" s="49">
        <v>0</v>
      </c>
      <c r="AS416" s="49">
        <v>0</v>
      </c>
      <c r="AT416" s="49">
        <v>0</v>
      </c>
      <c r="AU416" s="49">
        <v>0</v>
      </c>
      <c r="AV416" s="49">
        <v>0</v>
      </c>
      <c r="AW416" s="50">
        <v>0</v>
      </c>
      <c r="AX416" s="49">
        <v>0</v>
      </c>
      <c r="AY416" s="49">
        <v>0</v>
      </c>
      <c r="AZ416" s="49">
        <v>0</v>
      </c>
      <c r="BA416" s="49">
        <v>50</v>
      </c>
      <c r="BB416" s="49">
        <v>0</v>
      </c>
      <c r="BC416" s="49">
        <v>0</v>
      </c>
      <c r="BD416" s="49">
        <v>0</v>
      </c>
      <c r="BE416" s="49">
        <v>0</v>
      </c>
      <c r="BF416" s="49">
        <v>0</v>
      </c>
      <c r="BG416" s="49">
        <v>0</v>
      </c>
      <c r="BH416" s="49">
        <v>0</v>
      </c>
      <c r="BI416" s="49">
        <v>0</v>
      </c>
      <c r="BJ416" s="50">
        <v>0</v>
      </c>
      <c r="BK416" s="49">
        <v>0</v>
      </c>
      <c r="BL416" s="49">
        <v>0</v>
      </c>
      <c r="BM416" s="49">
        <v>0</v>
      </c>
      <c r="BN416" s="49">
        <v>0</v>
      </c>
      <c r="BO416" s="49">
        <v>0</v>
      </c>
      <c r="BP416" s="49">
        <v>0</v>
      </c>
      <c r="BQ416" s="49">
        <v>0</v>
      </c>
      <c r="BR416" s="49">
        <v>0</v>
      </c>
      <c r="BS416" s="49">
        <v>0</v>
      </c>
      <c r="BT416" s="49">
        <v>0</v>
      </c>
      <c r="BU416" s="50">
        <v>0</v>
      </c>
      <c r="BV416" s="49">
        <v>0</v>
      </c>
      <c r="BW416" s="50">
        <v>0</v>
      </c>
      <c r="BX416" s="49">
        <v>0</v>
      </c>
      <c r="BY416" s="49">
        <v>0</v>
      </c>
      <c r="BZ416" s="49">
        <v>0</v>
      </c>
      <c r="CA416" s="49">
        <v>0</v>
      </c>
      <c r="CB416" s="49">
        <v>0</v>
      </c>
      <c r="CC416" s="49">
        <v>0</v>
      </c>
      <c r="CD416" s="49">
        <v>0</v>
      </c>
      <c r="CE416" s="49">
        <v>0</v>
      </c>
      <c r="CF416" s="49">
        <v>0</v>
      </c>
      <c r="CG416" s="49">
        <v>0</v>
      </c>
      <c r="CH416" s="50">
        <v>0</v>
      </c>
      <c r="CI416" s="49">
        <v>0</v>
      </c>
      <c r="CJ416" s="50">
        <v>0</v>
      </c>
      <c r="CK416" s="49">
        <v>0</v>
      </c>
      <c r="CL416" s="49">
        <v>0</v>
      </c>
      <c r="CM416" s="49">
        <v>0</v>
      </c>
      <c r="CN416" s="49">
        <v>0</v>
      </c>
      <c r="CO416" s="10"/>
      <c r="CP416" s="51" t="s">
        <v>4837</v>
      </c>
    </row>
    <row r="417" spans="1:94" ht="70.349999999999994" customHeight="1" x14ac:dyDescent="0.25">
      <c r="A417" s="48" t="s">
        <v>4838</v>
      </c>
      <c r="B417" s="48" t="s">
        <v>4838</v>
      </c>
      <c r="C417" s="10" t="s">
        <v>139</v>
      </c>
      <c r="D417" s="10" t="s">
        <v>4705</v>
      </c>
      <c r="E417" s="10" t="s">
        <v>4820</v>
      </c>
      <c r="F417" s="10" t="s">
        <v>4821</v>
      </c>
      <c r="G417" s="10" t="s">
        <v>107</v>
      </c>
      <c r="H417" s="10" t="s">
        <v>4807</v>
      </c>
      <c r="I417" s="10" t="s">
        <v>4808</v>
      </c>
      <c r="J417" s="10" t="s">
        <v>4822</v>
      </c>
      <c r="K417" s="10" t="s">
        <v>4823</v>
      </c>
      <c r="L417" s="10" t="s">
        <v>4811</v>
      </c>
      <c r="M417" s="10" t="s">
        <v>4824</v>
      </c>
      <c r="N417" s="10" t="s">
        <v>4825</v>
      </c>
      <c r="O417" s="10" t="s">
        <v>115</v>
      </c>
      <c r="P417" s="10" t="s">
        <v>116</v>
      </c>
      <c r="Q417" s="10" t="s">
        <v>4813</v>
      </c>
      <c r="R417" s="10" t="s">
        <v>4814</v>
      </c>
      <c r="S417" s="10" t="s">
        <v>4839</v>
      </c>
      <c r="T417" s="10" t="s">
        <v>4840</v>
      </c>
      <c r="U417" s="10" t="s">
        <v>4841</v>
      </c>
      <c r="V417" s="10" t="s">
        <v>4842</v>
      </c>
      <c r="W417" s="10" t="s">
        <v>4843</v>
      </c>
      <c r="X417" s="10" t="s">
        <v>149</v>
      </c>
      <c r="Y417" s="10" t="s">
        <v>125</v>
      </c>
      <c r="Z417" s="10" t="s">
        <v>126</v>
      </c>
      <c r="AA417" s="49">
        <v>50</v>
      </c>
      <c r="AB417" s="10" t="s">
        <v>5172</v>
      </c>
      <c r="AC417" s="10" t="s">
        <v>4313</v>
      </c>
      <c r="AD417" s="49">
        <v>50</v>
      </c>
      <c r="AE417" s="49">
        <v>50</v>
      </c>
      <c r="AF417" s="49">
        <v>50</v>
      </c>
      <c r="AG417" s="49">
        <v>50</v>
      </c>
      <c r="AH417" s="10" t="s">
        <v>6546</v>
      </c>
      <c r="AI417" s="10" t="s">
        <v>6547</v>
      </c>
      <c r="AJ417" s="10" t="s">
        <v>6548</v>
      </c>
      <c r="AK417" s="10" t="s">
        <v>6549</v>
      </c>
      <c r="AL417" s="10" t="s">
        <v>6550</v>
      </c>
      <c r="AM417" s="10" t="s">
        <v>5205</v>
      </c>
      <c r="AN417" s="10" t="s">
        <v>6551</v>
      </c>
      <c r="AO417" s="49">
        <v>0</v>
      </c>
      <c r="AP417" s="49">
        <v>0</v>
      </c>
      <c r="AQ417" s="49">
        <v>0</v>
      </c>
      <c r="AR417" s="49">
        <v>0</v>
      </c>
      <c r="AS417" s="49">
        <v>0</v>
      </c>
      <c r="AT417" s="49">
        <v>0</v>
      </c>
      <c r="AU417" s="49">
        <v>0</v>
      </c>
      <c r="AV417" s="49">
        <v>0</v>
      </c>
      <c r="AW417" s="50">
        <v>0</v>
      </c>
      <c r="AX417" s="49">
        <v>0</v>
      </c>
      <c r="AY417" s="49">
        <v>0</v>
      </c>
      <c r="AZ417" s="49">
        <v>0</v>
      </c>
      <c r="BA417" s="49">
        <v>0</v>
      </c>
      <c r="BB417" s="49">
        <v>200.5</v>
      </c>
      <c r="BC417" s="49">
        <v>0</v>
      </c>
      <c r="BD417" s="49">
        <v>200.5</v>
      </c>
      <c r="BE417" s="49">
        <v>0</v>
      </c>
      <c r="BF417" s="49">
        <v>0</v>
      </c>
      <c r="BG417" s="49">
        <v>0</v>
      </c>
      <c r="BH417" s="49">
        <v>0</v>
      </c>
      <c r="BI417" s="49">
        <v>0</v>
      </c>
      <c r="BJ417" s="50">
        <v>0</v>
      </c>
      <c r="BK417" s="49">
        <v>0</v>
      </c>
      <c r="BL417" s="49">
        <v>0</v>
      </c>
      <c r="BM417" s="49">
        <v>0</v>
      </c>
      <c r="BN417" s="49">
        <v>200.5</v>
      </c>
      <c r="BO417" s="49">
        <v>0</v>
      </c>
      <c r="BP417" s="49">
        <v>0</v>
      </c>
      <c r="BQ417" s="49">
        <v>0</v>
      </c>
      <c r="BR417" s="49">
        <v>0</v>
      </c>
      <c r="BS417" s="49">
        <v>0</v>
      </c>
      <c r="BT417" s="49">
        <v>0</v>
      </c>
      <c r="BU417" s="50">
        <v>0</v>
      </c>
      <c r="BV417" s="49">
        <v>0</v>
      </c>
      <c r="BW417" s="50">
        <v>0</v>
      </c>
      <c r="BX417" s="49">
        <v>0</v>
      </c>
      <c r="BY417" s="49">
        <v>0</v>
      </c>
      <c r="BZ417" s="49">
        <v>0</v>
      </c>
      <c r="CA417" s="49">
        <v>0</v>
      </c>
      <c r="CB417" s="49">
        <v>0</v>
      </c>
      <c r="CC417" s="49">
        <v>0</v>
      </c>
      <c r="CD417" s="49">
        <v>0</v>
      </c>
      <c r="CE417" s="49">
        <v>0</v>
      </c>
      <c r="CF417" s="49">
        <v>0</v>
      </c>
      <c r="CG417" s="49">
        <v>0</v>
      </c>
      <c r="CH417" s="50">
        <v>0</v>
      </c>
      <c r="CI417" s="49">
        <v>0</v>
      </c>
      <c r="CJ417" s="50">
        <v>0</v>
      </c>
      <c r="CK417" s="49">
        <v>0</v>
      </c>
      <c r="CL417" s="49">
        <v>0</v>
      </c>
      <c r="CM417" s="49">
        <v>0</v>
      </c>
      <c r="CN417" s="49">
        <v>0</v>
      </c>
      <c r="CO417" s="10" t="s">
        <v>4849</v>
      </c>
      <c r="CP417" s="51" t="s">
        <v>4837</v>
      </c>
    </row>
    <row r="418" spans="1:94" ht="70.349999999999994" customHeight="1" x14ac:dyDescent="0.25">
      <c r="A418" s="48" t="s">
        <v>4850</v>
      </c>
      <c r="B418" s="48" t="s">
        <v>4850</v>
      </c>
      <c r="C418" s="10" t="s">
        <v>179</v>
      </c>
      <c r="D418" s="10" t="s">
        <v>4705</v>
      </c>
      <c r="E418" s="10" t="s">
        <v>4820</v>
      </c>
      <c r="F418" s="10" t="s">
        <v>4821</v>
      </c>
      <c r="G418" s="10" t="s">
        <v>107</v>
      </c>
      <c r="H418" s="10" t="s">
        <v>4807</v>
      </c>
      <c r="I418" s="10" t="s">
        <v>4808</v>
      </c>
      <c r="J418" s="10" t="s">
        <v>4822</v>
      </c>
      <c r="K418" s="10" t="s">
        <v>4823</v>
      </c>
      <c r="L418" s="10" t="s">
        <v>4811</v>
      </c>
      <c r="M418" s="10" t="s">
        <v>4824</v>
      </c>
      <c r="N418" s="10" t="s">
        <v>4825</v>
      </c>
      <c r="O418" s="10" t="s">
        <v>115</v>
      </c>
      <c r="P418" s="10" t="s">
        <v>116</v>
      </c>
      <c r="Q418" s="10" t="s">
        <v>4813</v>
      </c>
      <c r="R418" s="10" t="s">
        <v>4814</v>
      </c>
      <c r="S418" s="10" t="s">
        <v>4851</v>
      </c>
      <c r="T418" s="10" t="s">
        <v>4852</v>
      </c>
      <c r="U418" s="10" t="s">
        <v>4853</v>
      </c>
      <c r="V418" s="10" t="s">
        <v>4854</v>
      </c>
      <c r="W418" s="10" t="s">
        <v>4855</v>
      </c>
      <c r="X418" s="10" t="s">
        <v>2940</v>
      </c>
      <c r="Y418" s="10" t="s">
        <v>125</v>
      </c>
      <c r="Z418" s="10" t="s">
        <v>126</v>
      </c>
      <c r="AA418" s="49">
        <v>50</v>
      </c>
      <c r="AB418" s="10" t="s">
        <v>127</v>
      </c>
      <c r="AC418" s="10" t="s">
        <v>4313</v>
      </c>
      <c r="AD418" s="49">
        <v>0</v>
      </c>
      <c r="AE418" s="49">
        <v>24</v>
      </c>
      <c r="AF418" s="49">
        <v>12</v>
      </c>
      <c r="AG418" s="49">
        <v>14</v>
      </c>
      <c r="AH418" s="10"/>
      <c r="AI418" s="10" t="s">
        <v>6552</v>
      </c>
      <c r="AJ418" s="10" t="s">
        <v>6553</v>
      </c>
      <c r="AK418" s="10" t="s">
        <v>6554</v>
      </c>
      <c r="AL418" s="10" t="s">
        <v>6555</v>
      </c>
      <c r="AM418" s="10" t="s">
        <v>5205</v>
      </c>
      <c r="AN418" s="10"/>
      <c r="AO418" s="49">
        <v>40</v>
      </c>
      <c r="AP418" s="49">
        <v>0</v>
      </c>
      <c r="AQ418" s="49">
        <v>40</v>
      </c>
      <c r="AR418" s="49">
        <v>0</v>
      </c>
      <c r="AS418" s="49">
        <v>0</v>
      </c>
      <c r="AT418" s="49">
        <v>0</v>
      </c>
      <c r="AU418" s="49">
        <v>0</v>
      </c>
      <c r="AV418" s="49">
        <v>0</v>
      </c>
      <c r="AW418" s="50">
        <v>0</v>
      </c>
      <c r="AX418" s="49">
        <v>0</v>
      </c>
      <c r="AY418" s="49">
        <v>0</v>
      </c>
      <c r="AZ418" s="49">
        <v>0</v>
      </c>
      <c r="BA418" s="49">
        <v>40</v>
      </c>
      <c r="BB418" s="49">
        <v>50</v>
      </c>
      <c r="BC418" s="49">
        <v>0</v>
      </c>
      <c r="BD418" s="49">
        <v>50</v>
      </c>
      <c r="BE418" s="49">
        <v>0</v>
      </c>
      <c r="BF418" s="49">
        <v>0</v>
      </c>
      <c r="BG418" s="49">
        <v>0</v>
      </c>
      <c r="BH418" s="49">
        <v>0</v>
      </c>
      <c r="BI418" s="49">
        <v>0</v>
      </c>
      <c r="BJ418" s="50">
        <v>0</v>
      </c>
      <c r="BK418" s="49">
        <v>0</v>
      </c>
      <c r="BL418" s="49">
        <v>0</v>
      </c>
      <c r="BM418" s="49">
        <v>0</v>
      </c>
      <c r="BN418" s="49">
        <v>50</v>
      </c>
      <c r="BO418" s="49">
        <v>0</v>
      </c>
      <c r="BP418" s="49">
        <v>0</v>
      </c>
      <c r="BQ418" s="49">
        <v>0</v>
      </c>
      <c r="BR418" s="49">
        <v>0</v>
      </c>
      <c r="BS418" s="49">
        <v>0</v>
      </c>
      <c r="BT418" s="49">
        <v>0</v>
      </c>
      <c r="BU418" s="50">
        <v>0</v>
      </c>
      <c r="BV418" s="49">
        <v>0</v>
      </c>
      <c r="BW418" s="50">
        <v>0</v>
      </c>
      <c r="BX418" s="49">
        <v>0</v>
      </c>
      <c r="BY418" s="49">
        <v>0</v>
      </c>
      <c r="BZ418" s="49">
        <v>0</v>
      </c>
      <c r="CA418" s="49">
        <v>0</v>
      </c>
      <c r="CB418" s="49">
        <v>0</v>
      </c>
      <c r="CC418" s="49">
        <v>0</v>
      </c>
      <c r="CD418" s="49">
        <v>0</v>
      </c>
      <c r="CE418" s="49">
        <v>0</v>
      </c>
      <c r="CF418" s="49">
        <v>0</v>
      </c>
      <c r="CG418" s="49">
        <v>0</v>
      </c>
      <c r="CH418" s="50">
        <v>0</v>
      </c>
      <c r="CI418" s="49">
        <v>0</v>
      </c>
      <c r="CJ418" s="50">
        <v>0</v>
      </c>
      <c r="CK418" s="49">
        <v>0</v>
      </c>
      <c r="CL418" s="49">
        <v>0</v>
      </c>
      <c r="CM418" s="49">
        <v>0</v>
      </c>
      <c r="CN418" s="49">
        <v>0</v>
      </c>
      <c r="CO418" s="10"/>
      <c r="CP418" s="51" t="s">
        <v>4837</v>
      </c>
    </row>
    <row r="419" spans="1:94" ht="70.349999999999994" customHeight="1" x14ac:dyDescent="0.25">
      <c r="A419" s="48" t="s">
        <v>4860</v>
      </c>
      <c r="B419" s="48" t="s">
        <v>4860</v>
      </c>
      <c r="C419" s="10" t="s">
        <v>254</v>
      </c>
      <c r="D419" s="10" t="s">
        <v>4705</v>
      </c>
      <c r="E419" s="10" t="s">
        <v>4820</v>
      </c>
      <c r="F419" s="10" t="s">
        <v>4821</v>
      </c>
      <c r="G419" s="10" t="s">
        <v>107</v>
      </c>
      <c r="H419" s="10" t="s">
        <v>4807</v>
      </c>
      <c r="I419" s="10" t="s">
        <v>4808</v>
      </c>
      <c r="J419" s="10" t="s">
        <v>4822</v>
      </c>
      <c r="K419" s="10" t="s">
        <v>4823</v>
      </c>
      <c r="L419" s="10" t="s">
        <v>4811</v>
      </c>
      <c r="M419" s="10" t="s">
        <v>4824</v>
      </c>
      <c r="N419" s="10" t="s">
        <v>4825</v>
      </c>
      <c r="O419" s="10" t="s">
        <v>115</v>
      </c>
      <c r="P419" s="10" t="s">
        <v>116</v>
      </c>
      <c r="Q419" s="10" t="s">
        <v>4813</v>
      </c>
      <c r="R419" s="10" t="s">
        <v>4814</v>
      </c>
      <c r="S419" s="10" t="s">
        <v>4861</v>
      </c>
      <c r="T419" s="10" t="s">
        <v>4862</v>
      </c>
      <c r="U419" s="10" t="s">
        <v>4863</v>
      </c>
      <c r="V419" s="10" t="s">
        <v>4864</v>
      </c>
      <c r="W419" s="10" t="s">
        <v>4865</v>
      </c>
      <c r="X419" s="10" t="s">
        <v>4866</v>
      </c>
      <c r="Y419" s="10" t="s">
        <v>125</v>
      </c>
      <c r="Z419" s="10" t="s">
        <v>107</v>
      </c>
      <c r="AA419" s="49">
        <v>1</v>
      </c>
      <c r="AB419" s="10" t="s">
        <v>186</v>
      </c>
      <c r="AC419" s="10" t="s">
        <v>4313</v>
      </c>
      <c r="AD419" s="49">
        <v>1</v>
      </c>
      <c r="AE419" s="49">
        <v>1</v>
      </c>
      <c r="AF419" s="49">
        <v>1</v>
      </c>
      <c r="AG419" s="49">
        <v>1</v>
      </c>
      <c r="AH419" s="10" t="s">
        <v>6556</v>
      </c>
      <c r="AI419" s="10" t="s">
        <v>6557</v>
      </c>
      <c r="AJ419" s="10"/>
      <c r="AK419" s="10" t="s">
        <v>6558</v>
      </c>
      <c r="AL419" s="10" t="s">
        <v>6558</v>
      </c>
      <c r="AM419" s="10" t="s">
        <v>5205</v>
      </c>
      <c r="AN419" s="10"/>
      <c r="AO419" s="49">
        <v>203.02005</v>
      </c>
      <c r="AP419" s="49">
        <v>0</v>
      </c>
      <c r="AQ419" s="49">
        <v>203.02005</v>
      </c>
      <c r="AR419" s="49">
        <v>0</v>
      </c>
      <c r="AS419" s="49">
        <v>0</v>
      </c>
      <c r="AT419" s="49">
        <v>0</v>
      </c>
      <c r="AU419" s="49">
        <v>0</v>
      </c>
      <c r="AV419" s="49">
        <v>0</v>
      </c>
      <c r="AW419" s="50">
        <v>0</v>
      </c>
      <c r="AX419" s="49">
        <v>0</v>
      </c>
      <c r="AY419" s="49">
        <v>0</v>
      </c>
      <c r="AZ419" s="49">
        <v>0</v>
      </c>
      <c r="BA419" s="49">
        <v>203.02005</v>
      </c>
      <c r="BB419" s="49">
        <v>120</v>
      </c>
      <c r="BC419" s="49">
        <v>0</v>
      </c>
      <c r="BD419" s="49">
        <v>120</v>
      </c>
      <c r="BE419" s="49">
        <v>0</v>
      </c>
      <c r="BF419" s="49">
        <v>0</v>
      </c>
      <c r="BG419" s="49">
        <v>0</v>
      </c>
      <c r="BH419" s="49">
        <v>0</v>
      </c>
      <c r="BI419" s="49">
        <v>0</v>
      </c>
      <c r="BJ419" s="50">
        <v>0</v>
      </c>
      <c r="BK419" s="49">
        <v>0</v>
      </c>
      <c r="BL419" s="49">
        <v>0</v>
      </c>
      <c r="BM419" s="49">
        <v>0</v>
      </c>
      <c r="BN419" s="49">
        <v>120</v>
      </c>
      <c r="BO419" s="49">
        <v>100</v>
      </c>
      <c r="BP419" s="49">
        <v>0</v>
      </c>
      <c r="BQ419" s="49">
        <v>100</v>
      </c>
      <c r="BR419" s="49">
        <v>0</v>
      </c>
      <c r="BS419" s="49">
        <v>0</v>
      </c>
      <c r="BT419" s="49">
        <v>0</v>
      </c>
      <c r="BU419" s="50">
        <v>0</v>
      </c>
      <c r="BV419" s="49">
        <v>0</v>
      </c>
      <c r="BW419" s="50">
        <v>0</v>
      </c>
      <c r="BX419" s="49">
        <v>0</v>
      </c>
      <c r="BY419" s="49">
        <v>0</v>
      </c>
      <c r="BZ419" s="49">
        <v>0</v>
      </c>
      <c r="CA419" s="49">
        <v>100</v>
      </c>
      <c r="CB419" s="49">
        <v>0</v>
      </c>
      <c r="CC419" s="49">
        <v>0</v>
      </c>
      <c r="CD419" s="49">
        <v>0</v>
      </c>
      <c r="CE419" s="49">
        <v>0</v>
      </c>
      <c r="CF419" s="49">
        <v>0</v>
      </c>
      <c r="CG419" s="49">
        <v>0</v>
      </c>
      <c r="CH419" s="50">
        <v>0</v>
      </c>
      <c r="CI419" s="49">
        <v>0</v>
      </c>
      <c r="CJ419" s="50">
        <v>0</v>
      </c>
      <c r="CK419" s="49">
        <v>0</v>
      </c>
      <c r="CL419" s="49">
        <v>0</v>
      </c>
      <c r="CM419" s="49">
        <v>0</v>
      </c>
      <c r="CN419" s="49">
        <v>0</v>
      </c>
      <c r="CO419" s="10" t="s">
        <v>4870</v>
      </c>
      <c r="CP419" s="51" t="s">
        <v>4837</v>
      </c>
    </row>
    <row r="420" spans="1:94" ht="70.349999999999994" customHeight="1" x14ac:dyDescent="0.25">
      <c r="A420" s="48" t="s">
        <v>4871</v>
      </c>
      <c r="B420" s="48" t="s">
        <v>4871</v>
      </c>
      <c r="C420" s="10" t="s">
        <v>374</v>
      </c>
      <c r="D420" s="10" t="s">
        <v>4705</v>
      </c>
      <c r="E420" s="10" t="s">
        <v>4820</v>
      </c>
      <c r="F420" s="10" t="s">
        <v>4821</v>
      </c>
      <c r="G420" s="10" t="s">
        <v>107</v>
      </c>
      <c r="H420" s="10" t="s">
        <v>4807</v>
      </c>
      <c r="I420" s="10" t="s">
        <v>4808</v>
      </c>
      <c r="J420" s="10" t="s">
        <v>4822</v>
      </c>
      <c r="K420" s="10" t="s">
        <v>4823</v>
      </c>
      <c r="L420" s="10" t="s">
        <v>4811</v>
      </c>
      <c r="M420" s="10" t="s">
        <v>4824</v>
      </c>
      <c r="N420" s="10" t="s">
        <v>4825</v>
      </c>
      <c r="O420" s="10" t="s">
        <v>115</v>
      </c>
      <c r="P420" s="10" t="s">
        <v>116</v>
      </c>
      <c r="Q420" s="10" t="s">
        <v>4813</v>
      </c>
      <c r="R420" s="10" t="s">
        <v>4814</v>
      </c>
      <c r="S420" s="10" t="s">
        <v>4872</v>
      </c>
      <c r="T420" s="10" t="s">
        <v>4873</v>
      </c>
      <c r="U420" s="10" t="s">
        <v>4874</v>
      </c>
      <c r="V420" s="10" t="s">
        <v>4875</v>
      </c>
      <c r="W420" s="10" t="s">
        <v>4876</v>
      </c>
      <c r="X420" s="10" t="s">
        <v>2940</v>
      </c>
      <c r="Y420" s="10" t="s">
        <v>125</v>
      </c>
      <c r="Z420" s="10" t="s">
        <v>126</v>
      </c>
      <c r="AA420" s="49">
        <v>120</v>
      </c>
      <c r="AB420" s="10" t="s">
        <v>127</v>
      </c>
      <c r="AC420" s="10" t="s">
        <v>4313</v>
      </c>
      <c r="AD420" s="49">
        <v>0</v>
      </c>
      <c r="AE420" s="49">
        <v>50</v>
      </c>
      <c r="AF420" s="49">
        <v>50</v>
      </c>
      <c r="AG420" s="49">
        <v>20</v>
      </c>
      <c r="AH420" s="10"/>
      <c r="AI420" s="10" t="s">
        <v>6559</v>
      </c>
      <c r="AJ420" s="10"/>
      <c r="AK420" s="10" t="s">
        <v>6560</v>
      </c>
      <c r="AL420" s="10" t="s">
        <v>6560</v>
      </c>
      <c r="AM420" s="10" t="s">
        <v>5205</v>
      </c>
      <c r="AN420" s="10"/>
      <c r="AO420" s="49">
        <v>120</v>
      </c>
      <c r="AP420" s="49">
        <v>0</v>
      </c>
      <c r="AQ420" s="49">
        <v>120</v>
      </c>
      <c r="AR420" s="49">
        <v>0</v>
      </c>
      <c r="AS420" s="49">
        <v>0</v>
      </c>
      <c r="AT420" s="49">
        <v>0</v>
      </c>
      <c r="AU420" s="49">
        <v>0</v>
      </c>
      <c r="AV420" s="49">
        <v>0</v>
      </c>
      <c r="AW420" s="50">
        <v>0</v>
      </c>
      <c r="AX420" s="49">
        <v>0</v>
      </c>
      <c r="AY420" s="49">
        <v>0</v>
      </c>
      <c r="AZ420" s="49">
        <v>0</v>
      </c>
      <c r="BA420" s="49">
        <v>120</v>
      </c>
      <c r="BB420" s="49">
        <v>0</v>
      </c>
      <c r="BC420" s="49">
        <v>0</v>
      </c>
      <c r="BD420" s="49">
        <v>0</v>
      </c>
      <c r="BE420" s="49">
        <v>0</v>
      </c>
      <c r="BF420" s="49">
        <v>0</v>
      </c>
      <c r="BG420" s="49">
        <v>0</v>
      </c>
      <c r="BH420" s="49">
        <v>0</v>
      </c>
      <c r="BI420" s="49">
        <v>0</v>
      </c>
      <c r="BJ420" s="50">
        <v>0</v>
      </c>
      <c r="BK420" s="49">
        <v>0</v>
      </c>
      <c r="BL420" s="49">
        <v>0</v>
      </c>
      <c r="BM420" s="49">
        <v>0</v>
      </c>
      <c r="BN420" s="49">
        <v>0</v>
      </c>
      <c r="BO420" s="49">
        <v>90</v>
      </c>
      <c r="BP420" s="49">
        <v>0</v>
      </c>
      <c r="BQ420" s="49">
        <v>90</v>
      </c>
      <c r="BR420" s="49">
        <v>0</v>
      </c>
      <c r="BS420" s="49">
        <v>0</v>
      </c>
      <c r="BT420" s="49">
        <v>0</v>
      </c>
      <c r="BU420" s="50">
        <v>0</v>
      </c>
      <c r="BV420" s="49">
        <v>0</v>
      </c>
      <c r="BW420" s="50">
        <v>0</v>
      </c>
      <c r="BX420" s="49">
        <v>0</v>
      </c>
      <c r="BY420" s="49">
        <v>0</v>
      </c>
      <c r="BZ420" s="49">
        <v>0</v>
      </c>
      <c r="CA420" s="49">
        <v>90</v>
      </c>
      <c r="CB420" s="49">
        <v>0</v>
      </c>
      <c r="CC420" s="49">
        <v>0</v>
      </c>
      <c r="CD420" s="49">
        <v>0</v>
      </c>
      <c r="CE420" s="49">
        <v>0</v>
      </c>
      <c r="CF420" s="49">
        <v>0</v>
      </c>
      <c r="CG420" s="49">
        <v>0</v>
      </c>
      <c r="CH420" s="50">
        <v>0</v>
      </c>
      <c r="CI420" s="49">
        <v>0</v>
      </c>
      <c r="CJ420" s="50">
        <v>0</v>
      </c>
      <c r="CK420" s="49">
        <v>0</v>
      </c>
      <c r="CL420" s="49">
        <v>0</v>
      </c>
      <c r="CM420" s="49">
        <v>0</v>
      </c>
      <c r="CN420" s="49">
        <v>0</v>
      </c>
      <c r="CO420" s="10"/>
      <c r="CP420" s="51" t="s">
        <v>4837</v>
      </c>
    </row>
    <row r="421" spans="1:94" ht="70.349999999999994" customHeight="1" x14ac:dyDescent="0.25">
      <c r="A421" s="48" t="s">
        <v>4881</v>
      </c>
      <c r="B421" s="48" t="s">
        <v>4881</v>
      </c>
      <c r="C421" s="10" t="s">
        <v>444</v>
      </c>
      <c r="D421" s="10" t="s">
        <v>4705</v>
      </c>
      <c r="E421" s="10" t="s">
        <v>4820</v>
      </c>
      <c r="F421" s="10" t="s">
        <v>4821</v>
      </c>
      <c r="G421" s="10" t="s">
        <v>107</v>
      </c>
      <c r="H421" s="10" t="s">
        <v>4807</v>
      </c>
      <c r="I421" s="10" t="s">
        <v>4808</v>
      </c>
      <c r="J421" s="10" t="s">
        <v>4822</v>
      </c>
      <c r="K421" s="10" t="s">
        <v>4823</v>
      </c>
      <c r="L421" s="10" t="s">
        <v>4811</v>
      </c>
      <c r="M421" s="10" t="s">
        <v>4824</v>
      </c>
      <c r="N421" s="10" t="s">
        <v>4825</v>
      </c>
      <c r="O421" s="10" t="s">
        <v>115</v>
      </c>
      <c r="P421" s="10" t="s">
        <v>116</v>
      </c>
      <c r="Q421" s="10" t="s">
        <v>4813</v>
      </c>
      <c r="R421" s="10" t="s">
        <v>4814</v>
      </c>
      <c r="S421" s="10" t="s">
        <v>4882</v>
      </c>
      <c r="T421" s="10" t="s">
        <v>4883</v>
      </c>
      <c r="U421" s="10" t="s">
        <v>4884</v>
      </c>
      <c r="V421" s="10" t="s">
        <v>4885</v>
      </c>
      <c r="W421" s="10" t="s">
        <v>4886</v>
      </c>
      <c r="X421" s="10" t="s">
        <v>4887</v>
      </c>
      <c r="Y421" s="10" t="s">
        <v>125</v>
      </c>
      <c r="Z421" s="10" t="s">
        <v>126</v>
      </c>
      <c r="AA421" s="49">
        <v>360594</v>
      </c>
      <c r="AB421" s="10" t="s">
        <v>127</v>
      </c>
      <c r="AC421" s="10" t="s">
        <v>4313</v>
      </c>
      <c r="AD421" s="49">
        <v>0</v>
      </c>
      <c r="AE421" s="49">
        <v>120198</v>
      </c>
      <c r="AF421" s="49">
        <v>120198</v>
      </c>
      <c r="AG421" s="49">
        <v>120198</v>
      </c>
      <c r="AH421" s="10"/>
      <c r="AI421" s="10" t="s">
        <v>6561</v>
      </c>
      <c r="AJ421" s="10"/>
      <c r="AK421" s="10" t="s">
        <v>6562</v>
      </c>
      <c r="AL421" s="10" t="s">
        <v>6562</v>
      </c>
      <c r="AM421" s="10" t="s">
        <v>5205</v>
      </c>
      <c r="AN421" s="10"/>
      <c r="AO421" s="49">
        <v>0</v>
      </c>
      <c r="AP421" s="49">
        <v>0</v>
      </c>
      <c r="AQ421" s="49">
        <v>0</v>
      </c>
      <c r="AR421" s="49">
        <v>0</v>
      </c>
      <c r="AS421" s="49">
        <v>0</v>
      </c>
      <c r="AT421" s="49">
        <v>0</v>
      </c>
      <c r="AU421" s="49">
        <v>0</v>
      </c>
      <c r="AV421" s="49">
        <v>0</v>
      </c>
      <c r="AW421" s="50">
        <v>0</v>
      </c>
      <c r="AX421" s="49">
        <v>0</v>
      </c>
      <c r="AY421" s="49">
        <v>0</v>
      </c>
      <c r="AZ421" s="49">
        <v>0</v>
      </c>
      <c r="BA421" s="49">
        <v>0</v>
      </c>
      <c r="BB421" s="49">
        <v>0</v>
      </c>
      <c r="BC421" s="49">
        <v>0</v>
      </c>
      <c r="BD421" s="49">
        <v>0</v>
      </c>
      <c r="BE421" s="49">
        <v>0</v>
      </c>
      <c r="BF421" s="49">
        <v>0</v>
      </c>
      <c r="BG421" s="49">
        <v>0</v>
      </c>
      <c r="BH421" s="49">
        <v>0</v>
      </c>
      <c r="BI421" s="49">
        <v>0</v>
      </c>
      <c r="BJ421" s="50">
        <v>0</v>
      </c>
      <c r="BK421" s="49">
        <v>0</v>
      </c>
      <c r="BL421" s="49">
        <v>0</v>
      </c>
      <c r="BM421" s="49">
        <v>0</v>
      </c>
      <c r="BN421" s="49">
        <v>0</v>
      </c>
      <c r="BO421" s="49">
        <v>295</v>
      </c>
      <c r="BP421" s="49">
        <v>0</v>
      </c>
      <c r="BQ421" s="49">
        <v>295</v>
      </c>
      <c r="BR421" s="49">
        <v>0</v>
      </c>
      <c r="BS421" s="49">
        <v>0</v>
      </c>
      <c r="BT421" s="49">
        <v>0</v>
      </c>
      <c r="BU421" s="50">
        <v>0</v>
      </c>
      <c r="BV421" s="49">
        <v>0</v>
      </c>
      <c r="BW421" s="50">
        <v>0</v>
      </c>
      <c r="BX421" s="49">
        <v>0</v>
      </c>
      <c r="BY421" s="49">
        <v>0</v>
      </c>
      <c r="BZ421" s="49">
        <v>0</v>
      </c>
      <c r="CA421" s="49">
        <v>295</v>
      </c>
      <c r="CB421" s="49">
        <v>0</v>
      </c>
      <c r="CC421" s="49">
        <v>0</v>
      </c>
      <c r="CD421" s="49">
        <v>0</v>
      </c>
      <c r="CE421" s="49">
        <v>0</v>
      </c>
      <c r="CF421" s="49">
        <v>0</v>
      </c>
      <c r="CG421" s="49">
        <v>0</v>
      </c>
      <c r="CH421" s="50">
        <v>0</v>
      </c>
      <c r="CI421" s="49">
        <v>0</v>
      </c>
      <c r="CJ421" s="50">
        <v>0</v>
      </c>
      <c r="CK421" s="49">
        <v>0</v>
      </c>
      <c r="CL421" s="49">
        <v>0</v>
      </c>
      <c r="CM421" s="49">
        <v>0</v>
      </c>
      <c r="CN421" s="49">
        <v>0</v>
      </c>
      <c r="CO421" s="10"/>
      <c r="CP421" s="51" t="s">
        <v>4890</v>
      </c>
    </row>
    <row r="422" spans="1:94" ht="70.349999999999994" customHeight="1" x14ac:dyDescent="0.25">
      <c r="A422" s="48" t="s">
        <v>4891</v>
      </c>
      <c r="B422" s="48" t="s">
        <v>4891</v>
      </c>
      <c r="C422" s="10" t="s">
        <v>463</v>
      </c>
      <c r="D422" s="10" t="s">
        <v>4705</v>
      </c>
      <c r="E422" s="10" t="s">
        <v>4820</v>
      </c>
      <c r="F422" s="10" t="s">
        <v>4821</v>
      </c>
      <c r="G422" s="10" t="s">
        <v>107</v>
      </c>
      <c r="H422" s="10" t="s">
        <v>4807</v>
      </c>
      <c r="I422" s="10" t="s">
        <v>4808</v>
      </c>
      <c r="J422" s="10" t="s">
        <v>4822</v>
      </c>
      <c r="K422" s="10" t="s">
        <v>4823</v>
      </c>
      <c r="L422" s="10" t="s">
        <v>4811</v>
      </c>
      <c r="M422" s="10" t="s">
        <v>4824</v>
      </c>
      <c r="N422" s="10" t="s">
        <v>4825</v>
      </c>
      <c r="O422" s="10" t="s">
        <v>4892</v>
      </c>
      <c r="P422" s="10" t="s">
        <v>446</v>
      </c>
      <c r="Q422" s="10" t="s">
        <v>447</v>
      </c>
      <c r="R422" s="10" t="s">
        <v>448</v>
      </c>
      <c r="S422" s="10" t="s">
        <v>4893</v>
      </c>
      <c r="T422" s="10" t="s">
        <v>4894</v>
      </c>
      <c r="U422" s="10" t="s">
        <v>4893</v>
      </c>
      <c r="V422" s="10" t="s">
        <v>4895</v>
      </c>
      <c r="W422" s="10" t="s">
        <v>4896</v>
      </c>
      <c r="X422" s="10" t="s">
        <v>4897</v>
      </c>
      <c r="Y422" s="10" t="s">
        <v>125</v>
      </c>
      <c r="Z422" s="10" t="s">
        <v>4898</v>
      </c>
      <c r="AA422" s="49">
        <v>1</v>
      </c>
      <c r="AB422" s="10" t="s">
        <v>127</v>
      </c>
      <c r="AC422" s="10" t="s">
        <v>4313</v>
      </c>
      <c r="AD422" s="49">
        <v>0</v>
      </c>
      <c r="AE422" s="49">
        <v>0</v>
      </c>
      <c r="AF422" s="49">
        <v>0</v>
      </c>
      <c r="AG422" s="49">
        <v>1</v>
      </c>
      <c r="AH422" s="10"/>
      <c r="AI422" s="10"/>
      <c r="AJ422" s="10"/>
      <c r="AK422" s="10"/>
      <c r="AL422" s="10"/>
      <c r="AM422" s="10" t="s">
        <v>5237</v>
      </c>
      <c r="AN422" s="10"/>
      <c r="AO422" s="49">
        <v>0</v>
      </c>
      <c r="AP422" s="49">
        <v>0</v>
      </c>
      <c r="AQ422" s="49">
        <v>0</v>
      </c>
      <c r="AR422" s="49">
        <v>0</v>
      </c>
      <c r="AS422" s="49">
        <v>0</v>
      </c>
      <c r="AT422" s="49">
        <v>0</v>
      </c>
      <c r="AU422" s="49">
        <v>0</v>
      </c>
      <c r="AV422" s="49">
        <v>0</v>
      </c>
      <c r="AW422" s="50">
        <v>0</v>
      </c>
      <c r="AX422" s="49">
        <v>0</v>
      </c>
      <c r="AY422" s="49">
        <v>0</v>
      </c>
      <c r="AZ422" s="49">
        <v>0</v>
      </c>
      <c r="BA422" s="49">
        <v>0</v>
      </c>
      <c r="BB422" s="49">
        <v>0</v>
      </c>
      <c r="BC422" s="49">
        <v>0</v>
      </c>
      <c r="BD422" s="49">
        <v>0</v>
      </c>
      <c r="BE422" s="49">
        <v>0</v>
      </c>
      <c r="BF422" s="49">
        <v>0</v>
      </c>
      <c r="BG422" s="49">
        <v>0</v>
      </c>
      <c r="BH422" s="49">
        <v>0</v>
      </c>
      <c r="BI422" s="49">
        <v>0</v>
      </c>
      <c r="BJ422" s="50">
        <v>0</v>
      </c>
      <c r="BK422" s="49">
        <v>0</v>
      </c>
      <c r="BL422" s="49">
        <v>0</v>
      </c>
      <c r="BM422" s="49">
        <v>0</v>
      </c>
      <c r="BN422" s="49">
        <v>0</v>
      </c>
      <c r="BO422" s="49">
        <v>0</v>
      </c>
      <c r="BP422" s="49">
        <v>0</v>
      </c>
      <c r="BQ422" s="49">
        <v>0</v>
      </c>
      <c r="BR422" s="49">
        <v>0</v>
      </c>
      <c r="BS422" s="49">
        <v>0</v>
      </c>
      <c r="BT422" s="49">
        <v>0</v>
      </c>
      <c r="BU422" s="50">
        <v>0</v>
      </c>
      <c r="BV422" s="49">
        <v>0</v>
      </c>
      <c r="BW422" s="50">
        <v>0</v>
      </c>
      <c r="BX422" s="49">
        <v>0</v>
      </c>
      <c r="BY422" s="49">
        <v>0</v>
      </c>
      <c r="BZ422" s="49">
        <v>0</v>
      </c>
      <c r="CA422" s="49">
        <v>0</v>
      </c>
      <c r="CB422" s="49">
        <v>0</v>
      </c>
      <c r="CC422" s="49">
        <v>0</v>
      </c>
      <c r="CD422" s="49">
        <v>0</v>
      </c>
      <c r="CE422" s="49">
        <v>0</v>
      </c>
      <c r="CF422" s="49">
        <v>0</v>
      </c>
      <c r="CG422" s="49">
        <v>0</v>
      </c>
      <c r="CH422" s="50">
        <v>0</v>
      </c>
      <c r="CI422" s="49">
        <v>0</v>
      </c>
      <c r="CJ422" s="50">
        <v>0</v>
      </c>
      <c r="CK422" s="49">
        <v>0</v>
      </c>
      <c r="CL422" s="49">
        <v>0</v>
      </c>
      <c r="CM422" s="49">
        <v>0</v>
      </c>
      <c r="CN422" s="49">
        <v>0</v>
      </c>
      <c r="CO422" s="10"/>
      <c r="CP422" s="51"/>
    </row>
    <row r="423" spans="1:94" ht="70.349999999999994" customHeight="1" x14ac:dyDescent="0.25">
      <c r="A423" s="48" t="s">
        <v>4899</v>
      </c>
      <c r="B423" s="48" t="s">
        <v>4899</v>
      </c>
      <c r="C423" s="10" t="s">
        <v>113</v>
      </c>
      <c r="D423" s="10" t="s">
        <v>4705</v>
      </c>
      <c r="E423" s="10" t="s">
        <v>4900</v>
      </c>
      <c r="F423" s="10" t="s">
        <v>4901</v>
      </c>
      <c r="G423" s="10" t="s">
        <v>107</v>
      </c>
      <c r="H423" s="10" t="s">
        <v>4807</v>
      </c>
      <c r="I423" s="10" t="s">
        <v>4902</v>
      </c>
      <c r="J423" s="10" t="s">
        <v>4903</v>
      </c>
      <c r="K423" s="10" t="s">
        <v>4823</v>
      </c>
      <c r="L423" s="10" t="s">
        <v>4811</v>
      </c>
      <c r="M423" s="10" t="s">
        <v>1206</v>
      </c>
      <c r="N423" s="10" t="s">
        <v>4904</v>
      </c>
      <c r="O423" s="10" t="s">
        <v>115</v>
      </c>
      <c r="P423" s="10" t="s">
        <v>116</v>
      </c>
      <c r="Q423" s="10" t="s">
        <v>4813</v>
      </c>
      <c r="R423" s="10" t="s">
        <v>4814</v>
      </c>
      <c r="S423" s="10" t="s">
        <v>4905</v>
      </c>
      <c r="T423" s="10" t="s">
        <v>4906</v>
      </c>
      <c r="U423" s="10" t="s">
        <v>4907</v>
      </c>
      <c r="V423" s="10" t="s">
        <v>4908</v>
      </c>
      <c r="W423" s="10" t="s">
        <v>4909</v>
      </c>
      <c r="X423" s="10" t="s">
        <v>4910</v>
      </c>
      <c r="Y423" s="10" t="s">
        <v>125</v>
      </c>
      <c r="Z423" s="10" t="s">
        <v>126</v>
      </c>
      <c r="AA423" s="49">
        <v>4</v>
      </c>
      <c r="AB423" s="10" t="s">
        <v>127</v>
      </c>
      <c r="AC423" s="10" t="s">
        <v>4313</v>
      </c>
      <c r="AD423" s="49">
        <v>0</v>
      </c>
      <c r="AE423" s="49">
        <v>2</v>
      </c>
      <c r="AF423" s="49">
        <v>2</v>
      </c>
      <c r="AG423" s="49">
        <v>0</v>
      </c>
      <c r="AH423" s="10"/>
      <c r="AI423" s="10" t="s">
        <v>6563</v>
      </c>
      <c r="AJ423" s="10"/>
      <c r="AK423" s="10" t="s">
        <v>6564</v>
      </c>
      <c r="AL423" s="10"/>
      <c r="AM423" s="10" t="s">
        <v>5205</v>
      </c>
      <c r="AN423" s="10"/>
      <c r="AO423" s="49">
        <v>0</v>
      </c>
      <c r="AP423" s="49">
        <v>0</v>
      </c>
      <c r="AQ423" s="49">
        <v>0</v>
      </c>
      <c r="AR423" s="49">
        <v>0</v>
      </c>
      <c r="AS423" s="49">
        <v>0</v>
      </c>
      <c r="AT423" s="49">
        <v>0</v>
      </c>
      <c r="AU423" s="49">
        <v>0</v>
      </c>
      <c r="AV423" s="49">
        <v>0</v>
      </c>
      <c r="AW423" s="50">
        <v>0</v>
      </c>
      <c r="AX423" s="49">
        <v>0</v>
      </c>
      <c r="AY423" s="49">
        <v>0</v>
      </c>
      <c r="AZ423" s="49">
        <v>0</v>
      </c>
      <c r="BA423" s="49">
        <v>0</v>
      </c>
      <c r="BB423" s="49">
        <v>36</v>
      </c>
      <c r="BC423" s="49">
        <v>0</v>
      </c>
      <c r="BD423" s="49">
        <v>36</v>
      </c>
      <c r="BE423" s="49">
        <v>0</v>
      </c>
      <c r="BF423" s="49">
        <v>0</v>
      </c>
      <c r="BG423" s="49">
        <v>0</v>
      </c>
      <c r="BH423" s="49">
        <v>0</v>
      </c>
      <c r="BI423" s="49">
        <v>0</v>
      </c>
      <c r="BJ423" s="50">
        <v>0</v>
      </c>
      <c r="BK423" s="49">
        <v>0</v>
      </c>
      <c r="BL423" s="49">
        <v>0</v>
      </c>
      <c r="BM423" s="49">
        <v>0</v>
      </c>
      <c r="BN423" s="49">
        <v>36</v>
      </c>
      <c r="BO423" s="49">
        <v>0</v>
      </c>
      <c r="BP423" s="49">
        <v>0</v>
      </c>
      <c r="BQ423" s="49">
        <v>0</v>
      </c>
      <c r="BR423" s="49">
        <v>0</v>
      </c>
      <c r="BS423" s="49">
        <v>0</v>
      </c>
      <c r="BT423" s="49">
        <v>0</v>
      </c>
      <c r="BU423" s="50">
        <v>0</v>
      </c>
      <c r="BV423" s="49">
        <v>0</v>
      </c>
      <c r="BW423" s="50">
        <v>0</v>
      </c>
      <c r="BX423" s="49">
        <v>0</v>
      </c>
      <c r="BY423" s="49">
        <v>0</v>
      </c>
      <c r="BZ423" s="49">
        <v>0</v>
      </c>
      <c r="CA423" s="49">
        <v>0</v>
      </c>
      <c r="CB423" s="49">
        <v>0</v>
      </c>
      <c r="CC423" s="49">
        <v>0</v>
      </c>
      <c r="CD423" s="49">
        <v>0</v>
      </c>
      <c r="CE423" s="49">
        <v>0</v>
      </c>
      <c r="CF423" s="49">
        <v>0</v>
      </c>
      <c r="CG423" s="49">
        <v>0</v>
      </c>
      <c r="CH423" s="50">
        <v>0</v>
      </c>
      <c r="CI423" s="49">
        <v>0</v>
      </c>
      <c r="CJ423" s="50">
        <v>0</v>
      </c>
      <c r="CK423" s="49">
        <v>0</v>
      </c>
      <c r="CL423" s="49">
        <v>0</v>
      </c>
      <c r="CM423" s="49">
        <v>0</v>
      </c>
      <c r="CN423" s="49">
        <v>0</v>
      </c>
      <c r="CO423" s="10"/>
      <c r="CP423" s="51" t="s">
        <v>4915</v>
      </c>
    </row>
    <row r="424" spans="1:94" ht="70.349999999999994" customHeight="1" x14ac:dyDescent="0.25">
      <c r="A424" s="48" t="s">
        <v>4916</v>
      </c>
      <c r="B424" s="48" t="s">
        <v>4916</v>
      </c>
      <c r="C424" s="10" t="s">
        <v>103</v>
      </c>
      <c r="D424" s="10" t="s">
        <v>4705</v>
      </c>
      <c r="E424" s="10" t="s">
        <v>4917</v>
      </c>
      <c r="F424" s="10" t="s">
        <v>4918</v>
      </c>
      <c r="G424" s="10" t="s">
        <v>107</v>
      </c>
      <c r="H424" s="10" t="s">
        <v>4807</v>
      </c>
      <c r="I424" s="10" t="s">
        <v>4902</v>
      </c>
      <c r="J424" s="10" t="s">
        <v>4919</v>
      </c>
      <c r="K424" s="10" t="s">
        <v>4823</v>
      </c>
      <c r="L424" s="10" t="s">
        <v>4811</v>
      </c>
      <c r="M424" s="10" t="s">
        <v>1206</v>
      </c>
      <c r="N424" s="10" t="s">
        <v>4904</v>
      </c>
      <c r="O424" s="10" t="s">
        <v>115</v>
      </c>
      <c r="P424" s="10" t="s">
        <v>116</v>
      </c>
      <c r="Q424" s="10" t="s">
        <v>4813</v>
      </c>
      <c r="R424" s="10" t="s">
        <v>4814</v>
      </c>
      <c r="S424" s="10" t="s">
        <v>4920</v>
      </c>
      <c r="T424" s="10" t="s">
        <v>4921</v>
      </c>
      <c r="U424" s="10" t="s">
        <v>4922</v>
      </c>
      <c r="V424" s="10" t="s">
        <v>4923</v>
      </c>
      <c r="W424" s="10" t="s">
        <v>4924</v>
      </c>
      <c r="X424" s="10" t="s">
        <v>293</v>
      </c>
      <c r="Y424" s="10" t="s">
        <v>125</v>
      </c>
      <c r="Z424" s="10" t="s">
        <v>126</v>
      </c>
      <c r="AA424" s="49">
        <v>4</v>
      </c>
      <c r="AB424" s="10" t="s">
        <v>127</v>
      </c>
      <c r="AC424" s="10" t="s">
        <v>4313</v>
      </c>
      <c r="AD424" s="49">
        <v>1</v>
      </c>
      <c r="AE424" s="49">
        <v>1</v>
      </c>
      <c r="AF424" s="49">
        <v>1</v>
      </c>
      <c r="AG424" s="49">
        <v>1</v>
      </c>
      <c r="AH424" s="10" t="s">
        <v>6565</v>
      </c>
      <c r="AI424" s="10" t="s">
        <v>6566</v>
      </c>
      <c r="AJ424" s="10"/>
      <c r="AK424" s="10" t="s">
        <v>6567</v>
      </c>
      <c r="AL424" s="10" t="s">
        <v>6568</v>
      </c>
      <c r="AM424" s="10" t="s">
        <v>5205</v>
      </c>
      <c r="AN424" s="10"/>
      <c r="AO424" s="49">
        <v>100</v>
      </c>
      <c r="AP424" s="49">
        <v>0</v>
      </c>
      <c r="AQ424" s="49">
        <v>100</v>
      </c>
      <c r="AR424" s="49">
        <v>0</v>
      </c>
      <c r="AS424" s="49">
        <v>0</v>
      </c>
      <c r="AT424" s="49">
        <v>0</v>
      </c>
      <c r="AU424" s="49">
        <v>0</v>
      </c>
      <c r="AV424" s="49">
        <v>0</v>
      </c>
      <c r="AW424" s="50">
        <v>0</v>
      </c>
      <c r="AX424" s="49">
        <v>0</v>
      </c>
      <c r="AY424" s="49">
        <v>0</v>
      </c>
      <c r="AZ424" s="49">
        <v>0</v>
      </c>
      <c r="BA424" s="49">
        <v>100</v>
      </c>
      <c r="BB424" s="49">
        <v>0</v>
      </c>
      <c r="BC424" s="49">
        <v>0</v>
      </c>
      <c r="BD424" s="49">
        <v>0</v>
      </c>
      <c r="BE424" s="49">
        <v>0</v>
      </c>
      <c r="BF424" s="49">
        <v>0</v>
      </c>
      <c r="BG424" s="49">
        <v>0</v>
      </c>
      <c r="BH424" s="49">
        <v>0</v>
      </c>
      <c r="BI424" s="49">
        <v>0</v>
      </c>
      <c r="BJ424" s="50">
        <v>0</v>
      </c>
      <c r="BK424" s="49">
        <v>0</v>
      </c>
      <c r="BL424" s="49">
        <v>0</v>
      </c>
      <c r="BM424" s="49">
        <v>0</v>
      </c>
      <c r="BN424" s="49">
        <v>0</v>
      </c>
      <c r="BO424" s="49">
        <v>0</v>
      </c>
      <c r="BP424" s="49">
        <v>0</v>
      </c>
      <c r="BQ424" s="49">
        <v>0</v>
      </c>
      <c r="BR424" s="49">
        <v>0</v>
      </c>
      <c r="BS424" s="49">
        <v>0</v>
      </c>
      <c r="BT424" s="49">
        <v>0</v>
      </c>
      <c r="BU424" s="50">
        <v>0</v>
      </c>
      <c r="BV424" s="49">
        <v>0</v>
      </c>
      <c r="BW424" s="50">
        <v>0</v>
      </c>
      <c r="BX424" s="49">
        <v>0</v>
      </c>
      <c r="BY424" s="49">
        <v>0</v>
      </c>
      <c r="BZ424" s="49">
        <v>0</v>
      </c>
      <c r="CA424" s="49">
        <v>0</v>
      </c>
      <c r="CB424" s="49">
        <v>0</v>
      </c>
      <c r="CC424" s="49">
        <v>0</v>
      </c>
      <c r="CD424" s="49">
        <v>0</v>
      </c>
      <c r="CE424" s="49">
        <v>0</v>
      </c>
      <c r="CF424" s="49">
        <v>0</v>
      </c>
      <c r="CG424" s="49">
        <v>0</v>
      </c>
      <c r="CH424" s="50">
        <v>0</v>
      </c>
      <c r="CI424" s="49">
        <v>0</v>
      </c>
      <c r="CJ424" s="50">
        <v>0</v>
      </c>
      <c r="CK424" s="49">
        <v>0</v>
      </c>
      <c r="CL424" s="49">
        <v>0</v>
      </c>
      <c r="CM424" s="49">
        <v>0</v>
      </c>
      <c r="CN424" s="49">
        <v>0</v>
      </c>
      <c r="CO424" s="10" t="s">
        <v>4928</v>
      </c>
      <c r="CP424" s="51" t="s">
        <v>4915</v>
      </c>
    </row>
    <row r="425" spans="1:94" ht="70.349999999999994" customHeight="1" x14ac:dyDescent="0.25">
      <c r="A425" s="48" t="s">
        <v>4929</v>
      </c>
      <c r="B425" s="48" t="s">
        <v>4929</v>
      </c>
      <c r="C425" s="10" t="s">
        <v>139</v>
      </c>
      <c r="D425" s="10" t="s">
        <v>4705</v>
      </c>
      <c r="E425" s="10" t="s">
        <v>4930</v>
      </c>
      <c r="F425" s="10" t="s">
        <v>775</v>
      </c>
      <c r="G425" s="10"/>
      <c r="H425" s="10" t="s">
        <v>4807</v>
      </c>
      <c r="I425" s="10" t="s">
        <v>4931</v>
      </c>
      <c r="J425" s="10" t="s">
        <v>846</v>
      </c>
      <c r="K425" s="10" t="s">
        <v>4823</v>
      </c>
      <c r="L425" s="10" t="s">
        <v>4811</v>
      </c>
      <c r="M425" s="10" t="s">
        <v>1206</v>
      </c>
      <c r="N425" s="10" t="s">
        <v>4904</v>
      </c>
      <c r="O425" s="10" t="s">
        <v>115</v>
      </c>
      <c r="P425" s="10" t="s">
        <v>116</v>
      </c>
      <c r="Q425" s="10" t="s">
        <v>4813</v>
      </c>
      <c r="R425" s="10" t="s">
        <v>4814</v>
      </c>
      <c r="S425" s="10" t="s">
        <v>4932</v>
      </c>
      <c r="T425" s="10" t="s">
        <v>4933</v>
      </c>
      <c r="U425" s="10" t="s">
        <v>4934</v>
      </c>
      <c r="V425" s="10" t="s">
        <v>4935</v>
      </c>
      <c r="W425" s="10" t="s">
        <v>4936</v>
      </c>
      <c r="X425" s="10" t="s">
        <v>228</v>
      </c>
      <c r="Y425" s="10" t="s">
        <v>125</v>
      </c>
      <c r="Z425" s="10" t="s">
        <v>126</v>
      </c>
      <c r="AA425" s="49">
        <v>22</v>
      </c>
      <c r="AB425" s="10" t="s">
        <v>127</v>
      </c>
      <c r="AC425" s="10" t="s">
        <v>4313</v>
      </c>
      <c r="AD425" s="49">
        <v>0</v>
      </c>
      <c r="AE425" s="49">
        <v>7</v>
      </c>
      <c r="AF425" s="49">
        <v>7</v>
      </c>
      <c r="AG425" s="49">
        <v>8</v>
      </c>
      <c r="AH425" s="10"/>
      <c r="AI425" s="10" t="s">
        <v>6569</v>
      </c>
      <c r="AJ425" s="10" t="s">
        <v>6570</v>
      </c>
      <c r="AK425" s="10" t="s">
        <v>6571</v>
      </c>
      <c r="AL425" s="10" t="s">
        <v>6572</v>
      </c>
      <c r="AM425" s="10" t="s">
        <v>5205</v>
      </c>
      <c r="AN425" s="10"/>
      <c r="AO425" s="49">
        <v>75</v>
      </c>
      <c r="AP425" s="49">
        <v>0</v>
      </c>
      <c r="AQ425" s="49">
        <v>75</v>
      </c>
      <c r="AR425" s="49">
        <v>0</v>
      </c>
      <c r="AS425" s="49">
        <v>0</v>
      </c>
      <c r="AT425" s="49">
        <v>0</v>
      </c>
      <c r="AU425" s="49">
        <v>0</v>
      </c>
      <c r="AV425" s="49">
        <v>0</v>
      </c>
      <c r="AW425" s="50">
        <v>0</v>
      </c>
      <c r="AX425" s="49">
        <v>0</v>
      </c>
      <c r="AY425" s="49">
        <v>0</v>
      </c>
      <c r="AZ425" s="49">
        <v>0</v>
      </c>
      <c r="BA425" s="49">
        <v>75</v>
      </c>
      <c r="BB425" s="49">
        <v>0</v>
      </c>
      <c r="BC425" s="49">
        <v>0</v>
      </c>
      <c r="BD425" s="49">
        <v>0</v>
      </c>
      <c r="BE425" s="49">
        <v>0</v>
      </c>
      <c r="BF425" s="49">
        <v>0</v>
      </c>
      <c r="BG425" s="49">
        <v>0</v>
      </c>
      <c r="BH425" s="49">
        <v>0</v>
      </c>
      <c r="BI425" s="49">
        <v>0</v>
      </c>
      <c r="BJ425" s="50">
        <v>0</v>
      </c>
      <c r="BK425" s="49">
        <v>0</v>
      </c>
      <c r="BL425" s="49">
        <v>0</v>
      </c>
      <c r="BM425" s="49">
        <v>0</v>
      </c>
      <c r="BN425" s="49">
        <v>0</v>
      </c>
      <c r="BO425" s="49">
        <v>0</v>
      </c>
      <c r="BP425" s="49">
        <v>0</v>
      </c>
      <c r="BQ425" s="49">
        <v>0</v>
      </c>
      <c r="BR425" s="49">
        <v>0</v>
      </c>
      <c r="BS425" s="49">
        <v>0</v>
      </c>
      <c r="BT425" s="49">
        <v>0</v>
      </c>
      <c r="BU425" s="50">
        <v>0</v>
      </c>
      <c r="BV425" s="49">
        <v>0</v>
      </c>
      <c r="BW425" s="50">
        <v>0</v>
      </c>
      <c r="BX425" s="49">
        <v>0</v>
      </c>
      <c r="BY425" s="49">
        <v>0</v>
      </c>
      <c r="BZ425" s="49">
        <v>0</v>
      </c>
      <c r="CA425" s="49">
        <v>0</v>
      </c>
      <c r="CB425" s="49">
        <v>0</v>
      </c>
      <c r="CC425" s="49">
        <v>0</v>
      </c>
      <c r="CD425" s="49">
        <v>0</v>
      </c>
      <c r="CE425" s="49">
        <v>0</v>
      </c>
      <c r="CF425" s="49">
        <v>0</v>
      </c>
      <c r="CG425" s="49">
        <v>0</v>
      </c>
      <c r="CH425" s="50">
        <v>0</v>
      </c>
      <c r="CI425" s="49">
        <v>0</v>
      </c>
      <c r="CJ425" s="50">
        <v>0</v>
      </c>
      <c r="CK425" s="49">
        <v>0</v>
      </c>
      <c r="CL425" s="49">
        <v>0</v>
      </c>
      <c r="CM425" s="49">
        <v>0</v>
      </c>
      <c r="CN425" s="49">
        <v>0</v>
      </c>
      <c r="CO425" s="10"/>
      <c r="CP425" s="51" t="s">
        <v>4915</v>
      </c>
    </row>
    <row r="426" spans="1:94" ht="70.349999999999994" customHeight="1" x14ac:dyDescent="0.25">
      <c r="A426" s="48" t="s">
        <v>4940</v>
      </c>
      <c r="B426" s="48" t="s">
        <v>4940</v>
      </c>
      <c r="C426" s="10" t="s">
        <v>179</v>
      </c>
      <c r="D426" s="10" t="s">
        <v>4705</v>
      </c>
      <c r="E426" s="10" t="s">
        <v>4930</v>
      </c>
      <c r="F426" s="10" t="s">
        <v>775</v>
      </c>
      <c r="G426" s="10"/>
      <c r="H426" s="10" t="s">
        <v>4807</v>
      </c>
      <c r="I426" s="10" t="s">
        <v>4931</v>
      </c>
      <c r="J426" s="10" t="s">
        <v>846</v>
      </c>
      <c r="K426" s="10" t="s">
        <v>4823</v>
      </c>
      <c r="L426" s="10" t="s">
        <v>4811</v>
      </c>
      <c r="M426" s="10" t="s">
        <v>1206</v>
      </c>
      <c r="N426" s="10" t="s">
        <v>4904</v>
      </c>
      <c r="O426" s="10" t="s">
        <v>115</v>
      </c>
      <c r="P426" s="10" t="s">
        <v>116</v>
      </c>
      <c r="Q426" s="10" t="s">
        <v>4813</v>
      </c>
      <c r="R426" s="10" t="s">
        <v>4814</v>
      </c>
      <c r="S426" s="10" t="s">
        <v>4941</v>
      </c>
      <c r="T426" s="10" t="s">
        <v>4942</v>
      </c>
      <c r="U426" s="10" t="s">
        <v>2186</v>
      </c>
      <c r="V426" s="10" t="s">
        <v>4943</v>
      </c>
      <c r="W426" s="10" t="s">
        <v>4944</v>
      </c>
      <c r="X426" s="10" t="s">
        <v>454</v>
      </c>
      <c r="Y426" s="10" t="s">
        <v>125</v>
      </c>
      <c r="Z426" s="10" t="s">
        <v>126</v>
      </c>
      <c r="AA426" s="49">
        <v>1</v>
      </c>
      <c r="AB426" s="10" t="s">
        <v>127</v>
      </c>
      <c r="AC426" s="10" t="s">
        <v>4313</v>
      </c>
      <c r="AD426" s="49">
        <v>0</v>
      </c>
      <c r="AE426" s="49">
        <v>1</v>
      </c>
      <c r="AF426" s="49">
        <v>0</v>
      </c>
      <c r="AG426" s="49">
        <v>0</v>
      </c>
      <c r="AH426" s="10"/>
      <c r="AI426" s="10" t="s">
        <v>6573</v>
      </c>
      <c r="AJ426" s="10" t="s">
        <v>6574</v>
      </c>
      <c r="AK426" s="10"/>
      <c r="AL426" s="10"/>
      <c r="AM426" s="10" t="s">
        <v>5205</v>
      </c>
      <c r="AN426" s="10"/>
      <c r="AO426" s="49">
        <v>20</v>
      </c>
      <c r="AP426" s="49">
        <v>0</v>
      </c>
      <c r="AQ426" s="49">
        <v>20</v>
      </c>
      <c r="AR426" s="49">
        <v>0</v>
      </c>
      <c r="AS426" s="49">
        <v>0</v>
      </c>
      <c r="AT426" s="49">
        <v>0</v>
      </c>
      <c r="AU426" s="49">
        <v>0</v>
      </c>
      <c r="AV426" s="49">
        <v>0</v>
      </c>
      <c r="AW426" s="50">
        <v>0</v>
      </c>
      <c r="AX426" s="49">
        <v>0</v>
      </c>
      <c r="AY426" s="49">
        <v>0</v>
      </c>
      <c r="AZ426" s="49">
        <v>0</v>
      </c>
      <c r="BA426" s="49">
        <v>20</v>
      </c>
      <c r="BB426" s="49">
        <v>0</v>
      </c>
      <c r="BC426" s="49">
        <v>0</v>
      </c>
      <c r="BD426" s="49">
        <v>0</v>
      </c>
      <c r="BE426" s="49">
        <v>0</v>
      </c>
      <c r="BF426" s="49">
        <v>0</v>
      </c>
      <c r="BG426" s="49">
        <v>0</v>
      </c>
      <c r="BH426" s="49">
        <v>0</v>
      </c>
      <c r="BI426" s="49">
        <v>0</v>
      </c>
      <c r="BJ426" s="50">
        <v>0</v>
      </c>
      <c r="BK426" s="49">
        <v>0</v>
      </c>
      <c r="BL426" s="49">
        <v>0</v>
      </c>
      <c r="BM426" s="49">
        <v>0</v>
      </c>
      <c r="BN426" s="49">
        <v>0</v>
      </c>
      <c r="BO426" s="49">
        <v>0</v>
      </c>
      <c r="BP426" s="49">
        <v>0</v>
      </c>
      <c r="BQ426" s="49">
        <v>0</v>
      </c>
      <c r="BR426" s="49">
        <v>0</v>
      </c>
      <c r="BS426" s="49">
        <v>0</v>
      </c>
      <c r="BT426" s="49">
        <v>0</v>
      </c>
      <c r="BU426" s="50">
        <v>0</v>
      </c>
      <c r="BV426" s="49">
        <v>0</v>
      </c>
      <c r="BW426" s="50">
        <v>0</v>
      </c>
      <c r="BX426" s="49">
        <v>0</v>
      </c>
      <c r="BY426" s="49">
        <v>0</v>
      </c>
      <c r="BZ426" s="49">
        <v>0</v>
      </c>
      <c r="CA426" s="49">
        <v>0</v>
      </c>
      <c r="CB426" s="49">
        <v>0</v>
      </c>
      <c r="CC426" s="49">
        <v>0</v>
      </c>
      <c r="CD426" s="49">
        <v>0</v>
      </c>
      <c r="CE426" s="49">
        <v>0</v>
      </c>
      <c r="CF426" s="49">
        <v>0</v>
      </c>
      <c r="CG426" s="49">
        <v>0</v>
      </c>
      <c r="CH426" s="50">
        <v>0</v>
      </c>
      <c r="CI426" s="49">
        <v>0</v>
      </c>
      <c r="CJ426" s="50">
        <v>0</v>
      </c>
      <c r="CK426" s="49">
        <v>0</v>
      </c>
      <c r="CL426" s="49">
        <v>0</v>
      </c>
      <c r="CM426" s="49">
        <v>0</v>
      </c>
      <c r="CN426" s="49">
        <v>0</v>
      </c>
      <c r="CO426" s="10"/>
      <c r="CP426" s="51" t="s">
        <v>4915</v>
      </c>
    </row>
    <row r="427" spans="1:94" ht="70.349999999999994" customHeight="1" x14ac:dyDescent="0.25">
      <c r="A427" s="48" t="s">
        <v>4948</v>
      </c>
      <c r="B427" s="48" t="s">
        <v>4948</v>
      </c>
      <c r="C427" s="10" t="s">
        <v>254</v>
      </c>
      <c r="D427" s="10" t="s">
        <v>4705</v>
      </c>
      <c r="E427" s="10" t="s">
        <v>4930</v>
      </c>
      <c r="F427" s="10" t="s">
        <v>775</v>
      </c>
      <c r="G427" s="10"/>
      <c r="H427" s="10" t="s">
        <v>4807</v>
      </c>
      <c r="I427" s="10" t="s">
        <v>4931</v>
      </c>
      <c r="J427" s="10" t="s">
        <v>846</v>
      </c>
      <c r="K427" s="10" t="s">
        <v>4823</v>
      </c>
      <c r="L427" s="10" t="s">
        <v>4811</v>
      </c>
      <c r="M427" s="10" t="s">
        <v>1206</v>
      </c>
      <c r="N427" s="10" t="s">
        <v>4904</v>
      </c>
      <c r="O427" s="10" t="s">
        <v>115</v>
      </c>
      <c r="P427" s="10" t="s">
        <v>116</v>
      </c>
      <c r="Q427" s="10" t="s">
        <v>4813</v>
      </c>
      <c r="R427" s="10" t="s">
        <v>4814</v>
      </c>
      <c r="S427" s="10" t="s">
        <v>4949</v>
      </c>
      <c r="T427" s="10" t="s">
        <v>4950</v>
      </c>
      <c r="U427" s="10" t="s">
        <v>4951</v>
      </c>
      <c r="V427" s="10" t="s">
        <v>4952</v>
      </c>
      <c r="W427" s="10" t="s">
        <v>4953</v>
      </c>
      <c r="X427" s="10" t="s">
        <v>4887</v>
      </c>
      <c r="Y427" s="10" t="s">
        <v>125</v>
      </c>
      <c r="Z427" s="10" t="s">
        <v>126</v>
      </c>
      <c r="AA427" s="49">
        <v>100</v>
      </c>
      <c r="AB427" s="10" t="s">
        <v>127</v>
      </c>
      <c r="AC427" s="10" t="s">
        <v>4313</v>
      </c>
      <c r="AD427" s="49">
        <v>0</v>
      </c>
      <c r="AE427" s="49">
        <v>0</v>
      </c>
      <c r="AF427" s="49">
        <v>100</v>
      </c>
      <c r="AG427" s="49">
        <v>0</v>
      </c>
      <c r="AH427" s="10"/>
      <c r="AI427" s="10" t="s">
        <v>6575</v>
      </c>
      <c r="AJ427" s="10"/>
      <c r="AK427" s="10" t="s">
        <v>6576</v>
      </c>
      <c r="AL427" s="10"/>
      <c r="AM427" s="10" t="s">
        <v>5205</v>
      </c>
      <c r="AN427" s="10"/>
      <c r="AO427" s="49">
        <v>40</v>
      </c>
      <c r="AP427" s="49">
        <v>0</v>
      </c>
      <c r="AQ427" s="49">
        <v>40</v>
      </c>
      <c r="AR427" s="49">
        <v>0</v>
      </c>
      <c r="AS427" s="49">
        <v>0</v>
      </c>
      <c r="AT427" s="49">
        <v>0</v>
      </c>
      <c r="AU427" s="49">
        <v>0</v>
      </c>
      <c r="AV427" s="49">
        <v>0</v>
      </c>
      <c r="AW427" s="50">
        <v>0</v>
      </c>
      <c r="AX427" s="49">
        <v>0</v>
      </c>
      <c r="AY427" s="49">
        <v>0</v>
      </c>
      <c r="AZ427" s="49">
        <v>0</v>
      </c>
      <c r="BA427" s="49">
        <v>40</v>
      </c>
      <c r="BB427" s="49">
        <v>0</v>
      </c>
      <c r="BC427" s="49">
        <v>0</v>
      </c>
      <c r="BD427" s="49">
        <v>0</v>
      </c>
      <c r="BE427" s="49">
        <v>0</v>
      </c>
      <c r="BF427" s="49">
        <v>0</v>
      </c>
      <c r="BG427" s="49">
        <v>0</v>
      </c>
      <c r="BH427" s="49">
        <v>0</v>
      </c>
      <c r="BI427" s="49">
        <v>0</v>
      </c>
      <c r="BJ427" s="50">
        <v>0</v>
      </c>
      <c r="BK427" s="49">
        <v>0</v>
      </c>
      <c r="BL427" s="49">
        <v>0</v>
      </c>
      <c r="BM427" s="49">
        <v>0</v>
      </c>
      <c r="BN427" s="49">
        <v>0</v>
      </c>
      <c r="BO427" s="49">
        <v>0</v>
      </c>
      <c r="BP427" s="49">
        <v>0</v>
      </c>
      <c r="BQ427" s="49">
        <v>0</v>
      </c>
      <c r="BR427" s="49">
        <v>0</v>
      </c>
      <c r="BS427" s="49">
        <v>0</v>
      </c>
      <c r="BT427" s="49">
        <v>0</v>
      </c>
      <c r="BU427" s="50">
        <v>0</v>
      </c>
      <c r="BV427" s="49">
        <v>0</v>
      </c>
      <c r="BW427" s="50">
        <v>0</v>
      </c>
      <c r="BX427" s="49">
        <v>0</v>
      </c>
      <c r="BY427" s="49">
        <v>0</v>
      </c>
      <c r="BZ427" s="49">
        <v>0</v>
      </c>
      <c r="CA427" s="49">
        <v>0</v>
      </c>
      <c r="CB427" s="49">
        <v>0</v>
      </c>
      <c r="CC427" s="49">
        <v>0</v>
      </c>
      <c r="CD427" s="49">
        <v>0</v>
      </c>
      <c r="CE427" s="49">
        <v>0</v>
      </c>
      <c r="CF427" s="49">
        <v>0</v>
      </c>
      <c r="CG427" s="49">
        <v>0</v>
      </c>
      <c r="CH427" s="50">
        <v>0</v>
      </c>
      <c r="CI427" s="49">
        <v>0</v>
      </c>
      <c r="CJ427" s="50">
        <v>0</v>
      </c>
      <c r="CK427" s="49">
        <v>0</v>
      </c>
      <c r="CL427" s="49">
        <v>0</v>
      </c>
      <c r="CM427" s="49">
        <v>0</v>
      </c>
      <c r="CN427" s="49">
        <v>0</v>
      </c>
      <c r="CO427" s="10"/>
      <c r="CP427" s="51" t="s">
        <v>4956</v>
      </c>
    </row>
    <row r="428" spans="1:94" ht="70.349999999999994" customHeight="1" x14ac:dyDescent="0.25">
      <c r="A428" s="48" t="s">
        <v>4957</v>
      </c>
      <c r="B428" s="48" t="s">
        <v>4957</v>
      </c>
      <c r="C428" s="10" t="s">
        <v>113</v>
      </c>
      <c r="D428" s="10" t="s">
        <v>4705</v>
      </c>
      <c r="E428" s="10" t="s">
        <v>4958</v>
      </c>
      <c r="F428" s="10" t="s">
        <v>4959</v>
      </c>
      <c r="G428" s="10" t="s">
        <v>107</v>
      </c>
      <c r="H428" s="10" t="s">
        <v>4807</v>
      </c>
      <c r="I428" s="10" t="s">
        <v>4960</v>
      </c>
      <c r="J428" s="10" t="s">
        <v>4961</v>
      </c>
      <c r="K428" s="10" t="s">
        <v>4823</v>
      </c>
      <c r="L428" s="10" t="s">
        <v>4811</v>
      </c>
      <c r="M428" s="10" t="s">
        <v>4962</v>
      </c>
      <c r="N428" s="10" t="s">
        <v>4963</v>
      </c>
      <c r="O428" s="10" t="s">
        <v>115</v>
      </c>
      <c r="P428" s="10" t="s">
        <v>116</v>
      </c>
      <c r="Q428" s="10" t="s">
        <v>4813</v>
      </c>
      <c r="R428" s="10" t="s">
        <v>4814</v>
      </c>
      <c r="S428" s="10" t="s">
        <v>4964</v>
      </c>
      <c r="T428" s="10" t="s">
        <v>4965</v>
      </c>
      <c r="U428" s="10" t="s">
        <v>4966</v>
      </c>
      <c r="V428" s="10" t="s">
        <v>4967</v>
      </c>
      <c r="W428" s="10" t="s">
        <v>4968</v>
      </c>
      <c r="X428" s="10" t="s">
        <v>3998</v>
      </c>
      <c r="Y428" s="10" t="s">
        <v>125</v>
      </c>
      <c r="Z428" s="10" t="s">
        <v>126</v>
      </c>
      <c r="AA428" s="49">
        <v>4</v>
      </c>
      <c r="AB428" s="10" t="s">
        <v>5172</v>
      </c>
      <c r="AC428" s="10" t="s">
        <v>4313</v>
      </c>
      <c r="AD428" s="49">
        <v>4</v>
      </c>
      <c r="AE428" s="49">
        <v>4</v>
      </c>
      <c r="AF428" s="49">
        <v>4</v>
      </c>
      <c r="AG428" s="49">
        <v>4</v>
      </c>
      <c r="AH428" s="10" t="s">
        <v>6577</v>
      </c>
      <c r="AI428" s="10" t="s">
        <v>6578</v>
      </c>
      <c r="AJ428" s="10" t="s">
        <v>6579</v>
      </c>
      <c r="AK428" s="10"/>
      <c r="AL428" s="10"/>
      <c r="AM428" s="10" t="s">
        <v>5205</v>
      </c>
      <c r="AN428" s="10" t="s">
        <v>6580</v>
      </c>
      <c r="AO428" s="49">
        <v>209</v>
      </c>
      <c r="AP428" s="49">
        <v>0</v>
      </c>
      <c r="AQ428" s="49">
        <v>209</v>
      </c>
      <c r="AR428" s="49">
        <v>0</v>
      </c>
      <c r="AS428" s="49">
        <v>0</v>
      </c>
      <c r="AT428" s="49">
        <v>0</v>
      </c>
      <c r="AU428" s="49">
        <v>0</v>
      </c>
      <c r="AV428" s="49">
        <v>0</v>
      </c>
      <c r="AW428" s="50">
        <v>0</v>
      </c>
      <c r="AX428" s="49">
        <v>0</v>
      </c>
      <c r="AY428" s="49">
        <v>0</v>
      </c>
      <c r="AZ428" s="49">
        <v>0</v>
      </c>
      <c r="BA428" s="49">
        <v>209</v>
      </c>
      <c r="BB428" s="49">
        <v>211</v>
      </c>
      <c r="BC428" s="49">
        <v>0</v>
      </c>
      <c r="BD428" s="49">
        <v>211</v>
      </c>
      <c r="BE428" s="49">
        <v>0</v>
      </c>
      <c r="BF428" s="49">
        <v>0</v>
      </c>
      <c r="BG428" s="49">
        <v>0</v>
      </c>
      <c r="BH428" s="49">
        <v>0</v>
      </c>
      <c r="BI428" s="49">
        <v>0</v>
      </c>
      <c r="BJ428" s="50">
        <v>0</v>
      </c>
      <c r="BK428" s="49">
        <v>0</v>
      </c>
      <c r="BL428" s="49">
        <v>0</v>
      </c>
      <c r="BM428" s="49">
        <v>0</v>
      </c>
      <c r="BN428" s="49">
        <v>211</v>
      </c>
      <c r="BO428" s="49">
        <v>213</v>
      </c>
      <c r="BP428" s="49">
        <v>0</v>
      </c>
      <c r="BQ428" s="49">
        <v>213</v>
      </c>
      <c r="BR428" s="49">
        <v>0</v>
      </c>
      <c r="BS428" s="49">
        <v>0</v>
      </c>
      <c r="BT428" s="49">
        <v>0</v>
      </c>
      <c r="BU428" s="50">
        <v>0</v>
      </c>
      <c r="BV428" s="49">
        <v>0</v>
      </c>
      <c r="BW428" s="50">
        <v>0</v>
      </c>
      <c r="BX428" s="49">
        <v>0</v>
      </c>
      <c r="BY428" s="49">
        <v>0</v>
      </c>
      <c r="BZ428" s="49">
        <v>0</v>
      </c>
      <c r="CA428" s="49">
        <v>213</v>
      </c>
      <c r="CB428" s="49">
        <v>215</v>
      </c>
      <c r="CC428" s="49">
        <v>0</v>
      </c>
      <c r="CD428" s="49">
        <v>215</v>
      </c>
      <c r="CE428" s="49">
        <v>0</v>
      </c>
      <c r="CF428" s="49">
        <v>0</v>
      </c>
      <c r="CG428" s="49">
        <v>0</v>
      </c>
      <c r="CH428" s="50">
        <v>0</v>
      </c>
      <c r="CI428" s="49">
        <v>0</v>
      </c>
      <c r="CJ428" s="50">
        <v>0</v>
      </c>
      <c r="CK428" s="49">
        <v>0</v>
      </c>
      <c r="CL428" s="49">
        <v>0</v>
      </c>
      <c r="CM428" s="49">
        <v>0</v>
      </c>
      <c r="CN428" s="49">
        <v>215</v>
      </c>
      <c r="CO428" s="10" t="s">
        <v>4973</v>
      </c>
      <c r="CP428" s="51" t="s">
        <v>4974</v>
      </c>
    </row>
    <row r="429" spans="1:94" ht="70.349999999999994" customHeight="1" x14ac:dyDescent="0.25">
      <c r="A429" s="48" t="s">
        <v>4975</v>
      </c>
      <c r="B429" s="48" t="s">
        <v>4975</v>
      </c>
      <c r="C429" s="10" t="s">
        <v>113</v>
      </c>
      <c r="D429" s="10" t="s">
        <v>4705</v>
      </c>
      <c r="E429" s="10" t="s">
        <v>4976</v>
      </c>
      <c r="F429" s="10" t="s">
        <v>1632</v>
      </c>
      <c r="G429" s="10" t="s">
        <v>4977</v>
      </c>
      <c r="H429" s="10" t="s">
        <v>3385</v>
      </c>
      <c r="I429" s="10" t="s">
        <v>3385</v>
      </c>
      <c r="J429" s="10" t="s">
        <v>4978</v>
      </c>
      <c r="K429" s="10" t="s">
        <v>4823</v>
      </c>
      <c r="L429" s="10" t="s">
        <v>4811</v>
      </c>
      <c r="M429" s="10" t="s">
        <v>2216</v>
      </c>
      <c r="N429" s="10" t="s">
        <v>4979</v>
      </c>
      <c r="O429" s="10" t="s">
        <v>140</v>
      </c>
      <c r="P429" s="10" t="s">
        <v>141</v>
      </c>
      <c r="Q429" s="10" t="s">
        <v>142</v>
      </c>
      <c r="R429" s="10" t="s">
        <v>143</v>
      </c>
      <c r="S429" s="10" t="s">
        <v>223</v>
      </c>
      <c r="T429" s="10" t="s">
        <v>224</v>
      </c>
      <c r="U429" s="10" t="s">
        <v>225</v>
      </c>
      <c r="V429" s="10" t="s">
        <v>226</v>
      </c>
      <c r="W429" s="10" t="s">
        <v>227</v>
      </c>
      <c r="X429" s="10" t="s">
        <v>228</v>
      </c>
      <c r="Y429" s="10" t="s">
        <v>125</v>
      </c>
      <c r="Z429" s="10" t="s">
        <v>126</v>
      </c>
      <c r="AA429" s="49">
        <v>4</v>
      </c>
      <c r="AB429" s="10" t="s">
        <v>127</v>
      </c>
      <c r="AC429" s="10" t="s">
        <v>4313</v>
      </c>
      <c r="AD429" s="49">
        <v>1</v>
      </c>
      <c r="AE429" s="49">
        <v>1</v>
      </c>
      <c r="AF429" s="49">
        <v>1</v>
      </c>
      <c r="AG429" s="49">
        <v>1</v>
      </c>
      <c r="AH429" s="10" t="s">
        <v>6581</v>
      </c>
      <c r="AI429" s="10" t="s">
        <v>6582</v>
      </c>
      <c r="AJ429" s="10" t="s">
        <v>6583</v>
      </c>
      <c r="AK429" s="10"/>
      <c r="AL429" s="10"/>
      <c r="AM429" s="10" t="s">
        <v>5205</v>
      </c>
      <c r="AN429" s="10" t="s">
        <v>6584</v>
      </c>
      <c r="AO429" s="49">
        <v>0</v>
      </c>
      <c r="AP429" s="49">
        <v>0</v>
      </c>
      <c r="AQ429" s="49">
        <v>0</v>
      </c>
      <c r="AR429" s="49">
        <v>0</v>
      </c>
      <c r="AS429" s="49">
        <v>0</v>
      </c>
      <c r="AT429" s="49">
        <v>0</v>
      </c>
      <c r="AU429" s="49">
        <v>0</v>
      </c>
      <c r="AV429" s="49">
        <v>0</v>
      </c>
      <c r="AW429" s="50">
        <v>0</v>
      </c>
      <c r="AX429" s="49">
        <v>0</v>
      </c>
      <c r="AY429" s="49">
        <v>0</v>
      </c>
      <c r="AZ429" s="49">
        <v>0</v>
      </c>
      <c r="BA429" s="49">
        <v>0</v>
      </c>
      <c r="BB429" s="49">
        <v>30</v>
      </c>
      <c r="BC429" s="49">
        <v>0</v>
      </c>
      <c r="BD429" s="49">
        <v>30</v>
      </c>
      <c r="BE429" s="49">
        <v>0</v>
      </c>
      <c r="BF429" s="49">
        <v>0</v>
      </c>
      <c r="BG429" s="49">
        <v>0</v>
      </c>
      <c r="BH429" s="49">
        <v>0</v>
      </c>
      <c r="BI429" s="49">
        <v>0</v>
      </c>
      <c r="BJ429" s="50">
        <v>0</v>
      </c>
      <c r="BK429" s="49">
        <v>0</v>
      </c>
      <c r="BL429" s="49">
        <v>0</v>
      </c>
      <c r="BM429" s="49">
        <v>0</v>
      </c>
      <c r="BN429" s="49">
        <v>30</v>
      </c>
      <c r="BO429" s="49">
        <v>0</v>
      </c>
      <c r="BP429" s="49">
        <v>0</v>
      </c>
      <c r="BQ429" s="49">
        <v>0</v>
      </c>
      <c r="BR429" s="49">
        <v>0</v>
      </c>
      <c r="BS429" s="49">
        <v>0</v>
      </c>
      <c r="BT429" s="49">
        <v>0</v>
      </c>
      <c r="BU429" s="50">
        <v>0</v>
      </c>
      <c r="BV429" s="49">
        <v>0</v>
      </c>
      <c r="BW429" s="50">
        <v>0</v>
      </c>
      <c r="BX429" s="49">
        <v>0</v>
      </c>
      <c r="BY429" s="49">
        <v>0</v>
      </c>
      <c r="BZ429" s="49">
        <v>0</v>
      </c>
      <c r="CA429" s="49">
        <v>0</v>
      </c>
      <c r="CB429" s="49">
        <v>0</v>
      </c>
      <c r="CC429" s="49">
        <v>0</v>
      </c>
      <c r="CD429" s="49">
        <v>0</v>
      </c>
      <c r="CE429" s="49">
        <v>0</v>
      </c>
      <c r="CF429" s="49">
        <v>0</v>
      </c>
      <c r="CG429" s="49">
        <v>0</v>
      </c>
      <c r="CH429" s="50">
        <v>0</v>
      </c>
      <c r="CI429" s="49">
        <v>0</v>
      </c>
      <c r="CJ429" s="50">
        <v>0</v>
      </c>
      <c r="CK429" s="49">
        <v>0</v>
      </c>
      <c r="CL429" s="49">
        <v>0</v>
      </c>
      <c r="CM429" s="49">
        <v>0</v>
      </c>
      <c r="CN429" s="49">
        <v>0</v>
      </c>
      <c r="CO429" s="10" t="s">
        <v>4984</v>
      </c>
      <c r="CP429" s="51" t="s">
        <v>4985</v>
      </c>
    </row>
    <row r="430" spans="1:94" ht="70.349999999999994" customHeight="1" x14ac:dyDescent="0.25">
      <c r="A430" s="48" t="s">
        <v>4986</v>
      </c>
      <c r="B430" s="48" t="s">
        <v>4986</v>
      </c>
      <c r="C430" s="10" t="s">
        <v>103</v>
      </c>
      <c r="D430" s="10" t="s">
        <v>4705</v>
      </c>
      <c r="E430" s="10" t="s">
        <v>4987</v>
      </c>
      <c r="F430" s="10" t="s">
        <v>1632</v>
      </c>
      <c r="G430" s="10"/>
      <c r="H430" s="10" t="s">
        <v>3385</v>
      </c>
      <c r="I430" s="10" t="s">
        <v>3385</v>
      </c>
      <c r="J430" s="10" t="s">
        <v>4978</v>
      </c>
      <c r="K430" s="10" t="s">
        <v>4823</v>
      </c>
      <c r="L430" s="10" t="s">
        <v>4811</v>
      </c>
      <c r="M430" s="10" t="s">
        <v>2216</v>
      </c>
      <c r="N430" s="10" t="s">
        <v>4979</v>
      </c>
      <c r="O430" s="10" t="s">
        <v>140</v>
      </c>
      <c r="P430" s="10" t="s">
        <v>141</v>
      </c>
      <c r="Q430" s="10" t="s">
        <v>142</v>
      </c>
      <c r="R430" s="10" t="s">
        <v>143</v>
      </c>
      <c r="S430" s="10" t="s">
        <v>362</v>
      </c>
      <c r="T430" s="10" t="s">
        <v>363</v>
      </c>
      <c r="U430" s="10" t="s">
        <v>364</v>
      </c>
      <c r="V430" s="10" t="s">
        <v>365</v>
      </c>
      <c r="W430" s="10" t="s">
        <v>366</v>
      </c>
      <c r="X430" s="10" t="s">
        <v>367</v>
      </c>
      <c r="Y430" s="10" t="s">
        <v>125</v>
      </c>
      <c r="Z430" s="10" t="s">
        <v>126</v>
      </c>
      <c r="AA430" s="49">
        <v>2</v>
      </c>
      <c r="AB430" s="10" t="s">
        <v>127</v>
      </c>
      <c r="AC430" s="10" t="s">
        <v>4313</v>
      </c>
      <c r="AD430" s="49">
        <v>0</v>
      </c>
      <c r="AE430" s="49">
        <v>1</v>
      </c>
      <c r="AF430" s="49">
        <v>1</v>
      </c>
      <c r="AG430" s="49">
        <v>0</v>
      </c>
      <c r="AH430" s="10"/>
      <c r="AI430" s="10" t="s">
        <v>6585</v>
      </c>
      <c r="AJ430" s="10" t="s">
        <v>6586</v>
      </c>
      <c r="AK430" s="10" t="s">
        <v>6451</v>
      </c>
      <c r="AL430" s="10"/>
      <c r="AM430" s="10" t="s">
        <v>5205</v>
      </c>
      <c r="AN430" s="10"/>
      <c r="AO430" s="49">
        <v>50</v>
      </c>
      <c r="AP430" s="49">
        <v>0</v>
      </c>
      <c r="AQ430" s="49">
        <v>50</v>
      </c>
      <c r="AR430" s="49">
        <v>0</v>
      </c>
      <c r="AS430" s="49">
        <v>0</v>
      </c>
      <c r="AT430" s="49">
        <v>0</v>
      </c>
      <c r="AU430" s="49">
        <v>0</v>
      </c>
      <c r="AV430" s="49">
        <v>0</v>
      </c>
      <c r="AW430" s="50">
        <v>0</v>
      </c>
      <c r="AX430" s="49">
        <v>0</v>
      </c>
      <c r="AY430" s="49">
        <v>0</v>
      </c>
      <c r="AZ430" s="49">
        <v>0</v>
      </c>
      <c r="BA430" s="49">
        <v>50</v>
      </c>
      <c r="BB430" s="49">
        <v>0</v>
      </c>
      <c r="BC430" s="49">
        <v>0</v>
      </c>
      <c r="BD430" s="49">
        <v>0</v>
      </c>
      <c r="BE430" s="49">
        <v>0</v>
      </c>
      <c r="BF430" s="49">
        <v>0</v>
      </c>
      <c r="BG430" s="49">
        <v>0</v>
      </c>
      <c r="BH430" s="49">
        <v>0</v>
      </c>
      <c r="BI430" s="49">
        <v>0</v>
      </c>
      <c r="BJ430" s="50">
        <v>0</v>
      </c>
      <c r="BK430" s="49">
        <v>0</v>
      </c>
      <c r="BL430" s="49">
        <v>0</v>
      </c>
      <c r="BM430" s="49">
        <v>0</v>
      </c>
      <c r="BN430" s="49">
        <v>0</v>
      </c>
      <c r="BO430" s="49">
        <v>0</v>
      </c>
      <c r="BP430" s="49">
        <v>0</v>
      </c>
      <c r="BQ430" s="49">
        <v>0</v>
      </c>
      <c r="BR430" s="49">
        <v>0</v>
      </c>
      <c r="BS430" s="49">
        <v>0</v>
      </c>
      <c r="BT430" s="49">
        <v>0</v>
      </c>
      <c r="BU430" s="50">
        <v>0</v>
      </c>
      <c r="BV430" s="49">
        <v>0</v>
      </c>
      <c r="BW430" s="50">
        <v>0</v>
      </c>
      <c r="BX430" s="49">
        <v>0</v>
      </c>
      <c r="BY430" s="49">
        <v>0</v>
      </c>
      <c r="BZ430" s="49">
        <v>0</v>
      </c>
      <c r="CA430" s="49">
        <v>0</v>
      </c>
      <c r="CB430" s="49">
        <v>50</v>
      </c>
      <c r="CC430" s="49">
        <v>0</v>
      </c>
      <c r="CD430" s="49">
        <v>50</v>
      </c>
      <c r="CE430" s="49">
        <v>0</v>
      </c>
      <c r="CF430" s="49">
        <v>0</v>
      </c>
      <c r="CG430" s="49">
        <v>0</v>
      </c>
      <c r="CH430" s="50">
        <v>0</v>
      </c>
      <c r="CI430" s="49">
        <v>0</v>
      </c>
      <c r="CJ430" s="50">
        <v>0</v>
      </c>
      <c r="CK430" s="49">
        <v>0</v>
      </c>
      <c r="CL430" s="49">
        <v>0</v>
      </c>
      <c r="CM430" s="49">
        <v>0</v>
      </c>
      <c r="CN430" s="49">
        <v>50</v>
      </c>
      <c r="CO430" s="10"/>
      <c r="CP430" s="51" t="s">
        <v>4985</v>
      </c>
    </row>
    <row r="431" spans="1:94" ht="70.349999999999994" customHeight="1" x14ac:dyDescent="0.25">
      <c r="A431" s="48" t="s">
        <v>4992</v>
      </c>
      <c r="B431" s="48" t="s">
        <v>4992</v>
      </c>
      <c r="C431" s="10" t="s">
        <v>139</v>
      </c>
      <c r="D431" s="10" t="s">
        <v>4705</v>
      </c>
      <c r="E431" s="10" t="s">
        <v>4976</v>
      </c>
      <c r="F431" s="10" t="s">
        <v>1632</v>
      </c>
      <c r="G431" s="10" t="s">
        <v>4977</v>
      </c>
      <c r="H431" s="10" t="s">
        <v>3385</v>
      </c>
      <c r="I431" s="10" t="s">
        <v>3385</v>
      </c>
      <c r="J431" s="10" t="s">
        <v>4978</v>
      </c>
      <c r="K431" s="10" t="s">
        <v>4823</v>
      </c>
      <c r="L431" s="10" t="s">
        <v>4811</v>
      </c>
      <c r="M431" s="10" t="s">
        <v>2216</v>
      </c>
      <c r="N431" s="10" t="s">
        <v>4979</v>
      </c>
      <c r="O431" s="10" t="s">
        <v>140</v>
      </c>
      <c r="P431" s="10" t="s">
        <v>141</v>
      </c>
      <c r="Q431" s="10" t="s">
        <v>142</v>
      </c>
      <c r="R431" s="10" t="s">
        <v>143</v>
      </c>
      <c r="S431" s="10" t="s">
        <v>585</v>
      </c>
      <c r="T431" s="10" t="s">
        <v>4522</v>
      </c>
      <c r="U431" s="10" t="s">
        <v>1653</v>
      </c>
      <c r="V431" s="10" t="s">
        <v>4523</v>
      </c>
      <c r="W431" s="10" t="s">
        <v>4524</v>
      </c>
      <c r="X431" s="10" t="s">
        <v>530</v>
      </c>
      <c r="Y431" s="10" t="s">
        <v>125</v>
      </c>
      <c r="Z431" s="10" t="s">
        <v>530</v>
      </c>
      <c r="AA431" s="49">
        <v>1</v>
      </c>
      <c r="AB431" s="10" t="s">
        <v>127</v>
      </c>
      <c r="AC431" s="10" t="s">
        <v>4313</v>
      </c>
      <c r="AD431" s="49">
        <v>0</v>
      </c>
      <c r="AE431" s="49">
        <v>0</v>
      </c>
      <c r="AF431" s="49">
        <v>1</v>
      </c>
      <c r="AG431" s="49">
        <v>0</v>
      </c>
      <c r="AH431" s="10"/>
      <c r="AI431" s="10"/>
      <c r="AJ431" s="10"/>
      <c r="AK431" s="10" t="s">
        <v>6587</v>
      </c>
      <c r="AL431" s="10"/>
      <c r="AM431" s="10" t="s">
        <v>5237</v>
      </c>
      <c r="AN431" s="10"/>
      <c r="AO431" s="49">
        <v>0</v>
      </c>
      <c r="AP431" s="49">
        <v>0</v>
      </c>
      <c r="AQ431" s="49">
        <v>0</v>
      </c>
      <c r="AR431" s="49">
        <v>0</v>
      </c>
      <c r="AS431" s="49">
        <v>0</v>
      </c>
      <c r="AT431" s="49">
        <v>0</v>
      </c>
      <c r="AU431" s="49">
        <v>0</v>
      </c>
      <c r="AV431" s="49">
        <v>0</v>
      </c>
      <c r="AW431" s="50">
        <v>0</v>
      </c>
      <c r="AX431" s="49">
        <v>0</v>
      </c>
      <c r="AY431" s="49">
        <v>0</v>
      </c>
      <c r="AZ431" s="49">
        <v>0</v>
      </c>
      <c r="BA431" s="49">
        <v>0</v>
      </c>
      <c r="BB431" s="49">
        <v>0</v>
      </c>
      <c r="BC431" s="49">
        <v>0</v>
      </c>
      <c r="BD431" s="49">
        <v>0</v>
      </c>
      <c r="BE431" s="49">
        <v>0</v>
      </c>
      <c r="BF431" s="49">
        <v>0</v>
      </c>
      <c r="BG431" s="49">
        <v>0</v>
      </c>
      <c r="BH431" s="49">
        <v>0</v>
      </c>
      <c r="BI431" s="49">
        <v>0</v>
      </c>
      <c r="BJ431" s="50">
        <v>0</v>
      </c>
      <c r="BK431" s="49">
        <v>0</v>
      </c>
      <c r="BL431" s="49">
        <v>0</v>
      </c>
      <c r="BM431" s="49">
        <v>0</v>
      </c>
      <c r="BN431" s="49">
        <v>0</v>
      </c>
      <c r="BO431" s="49">
        <v>0</v>
      </c>
      <c r="BP431" s="49">
        <v>0</v>
      </c>
      <c r="BQ431" s="49">
        <v>0</v>
      </c>
      <c r="BR431" s="49">
        <v>0</v>
      </c>
      <c r="BS431" s="49">
        <v>0</v>
      </c>
      <c r="BT431" s="49">
        <v>0</v>
      </c>
      <c r="BU431" s="50">
        <v>0</v>
      </c>
      <c r="BV431" s="49">
        <v>0</v>
      </c>
      <c r="BW431" s="50">
        <v>0</v>
      </c>
      <c r="BX431" s="49">
        <v>0</v>
      </c>
      <c r="BY431" s="49">
        <v>0</v>
      </c>
      <c r="BZ431" s="49">
        <v>0</v>
      </c>
      <c r="CA431" s="49">
        <v>0</v>
      </c>
      <c r="CB431" s="49">
        <v>0</v>
      </c>
      <c r="CC431" s="49">
        <v>0</v>
      </c>
      <c r="CD431" s="49">
        <v>0</v>
      </c>
      <c r="CE431" s="49">
        <v>0</v>
      </c>
      <c r="CF431" s="49">
        <v>0</v>
      </c>
      <c r="CG431" s="49">
        <v>0</v>
      </c>
      <c r="CH431" s="50">
        <v>0</v>
      </c>
      <c r="CI431" s="49">
        <v>0</v>
      </c>
      <c r="CJ431" s="50">
        <v>0</v>
      </c>
      <c r="CK431" s="49">
        <v>0</v>
      </c>
      <c r="CL431" s="49">
        <v>0</v>
      </c>
      <c r="CM431" s="49">
        <v>0</v>
      </c>
      <c r="CN431" s="49">
        <v>0</v>
      </c>
      <c r="CO431" s="10" t="s">
        <v>4994</v>
      </c>
      <c r="CP431" s="51"/>
    </row>
    <row r="432" spans="1:94" ht="70.349999999999994" customHeight="1" x14ac:dyDescent="0.25">
      <c r="A432" s="48" t="s">
        <v>4995</v>
      </c>
      <c r="B432" s="48" t="s">
        <v>4995</v>
      </c>
      <c r="C432" s="10" t="s">
        <v>113</v>
      </c>
      <c r="D432" s="10" t="s">
        <v>4705</v>
      </c>
      <c r="E432" s="10" t="s">
        <v>4996</v>
      </c>
      <c r="F432" s="10" t="s">
        <v>1632</v>
      </c>
      <c r="G432" s="10"/>
      <c r="H432" s="10" t="s">
        <v>3385</v>
      </c>
      <c r="I432" s="10" t="s">
        <v>4997</v>
      </c>
      <c r="J432" s="10" t="s">
        <v>106</v>
      </c>
      <c r="K432" s="10" t="s">
        <v>4823</v>
      </c>
      <c r="L432" s="10" t="s">
        <v>4998</v>
      </c>
      <c r="M432" s="10" t="s">
        <v>4999</v>
      </c>
      <c r="N432" s="10" t="s">
        <v>5000</v>
      </c>
      <c r="O432" s="10" t="s">
        <v>140</v>
      </c>
      <c r="P432" s="10" t="s">
        <v>141</v>
      </c>
      <c r="Q432" s="10" t="s">
        <v>4576</v>
      </c>
      <c r="R432" s="10" t="s">
        <v>143</v>
      </c>
      <c r="S432" s="10" t="s">
        <v>223</v>
      </c>
      <c r="T432" s="10" t="s">
        <v>224</v>
      </c>
      <c r="U432" s="10" t="s">
        <v>225</v>
      </c>
      <c r="V432" s="10" t="s">
        <v>226</v>
      </c>
      <c r="W432" s="10" t="s">
        <v>227</v>
      </c>
      <c r="X432" s="10" t="s">
        <v>228</v>
      </c>
      <c r="Y432" s="10" t="s">
        <v>125</v>
      </c>
      <c r="Z432" s="10" t="s">
        <v>126</v>
      </c>
      <c r="AA432" s="49">
        <v>4</v>
      </c>
      <c r="AB432" s="10" t="s">
        <v>127</v>
      </c>
      <c r="AC432" s="10" t="s">
        <v>4313</v>
      </c>
      <c r="AD432" s="49">
        <v>1</v>
      </c>
      <c r="AE432" s="49">
        <v>1</v>
      </c>
      <c r="AF432" s="49">
        <v>1</v>
      </c>
      <c r="AG432" s="49">
        <v>1</v>
      </c>
      <c r="AH432" s="10" t="s">
        <v>6588</v>
      </c>
      <c r="AI432" s="10" t="s">
        <v>6589</v>
      </c>
      <c r="AJ432" s="10" t="s">
        <v>6590</v>
      </c>
      <c r="AK432" s="10" t="s">
        <v>6591</v>
      </c>
      <c r="AL432" s="10" t="s">
        <v>6591</v>
      </c>
      <c r="AM432" s="10" t="s">
        <v>5205</v>
      </c>
      <c r="AN432" s="10" t="s">
        <v>6592</v>
      </c>
      <c r="AO432" s="49">
        <v>120</v>
      </c>
      <c r="AP432" s="49">
        <v>0</v>
      </c>
      <c r="AQ432" s="49">
        <v>120</v>
      </c>
      <c r="AR432" s="49">
        <v>0</v>
      </c>
      <c r="AS432" s="49">
        <v>0</v>
      </c>
      <c r="AT432" s="49">
        <v>0</v>
      </c>
      <c r="AU432" s="49">
        <v>0</v>
      </c>
      <c r="AV432" s="49">
        <v>200</v>
      </c>
      <c r="AW432" s="50">
        <v>0</v>
      </c>
      <c r="AX432" s="49">
        <v>0</v>
      </c>
      <c r="AY432" s="49">
        <v>0</v>
      </c>
      <c r="AZ432" s="49">
        <v>0</v>
      </c>
      <c r="BA432" s="49">
        <v>320</v>
      </c>
      <c r="BB432" s="49">
        <v>0</v>
      </c>
      <c r="BC432" s="49">
        <v>0</v>
      </c>
      <c r="BD432" s="49">
        <v>0</v>
      </c>
      <c r="BE432" s="49">
        <v>0</v>
      </c>
      <c r="BF432" s="49">
        <v>0</v>
      </c>
      <c r="BG432" s="49">
        <v>0</v>
      </c>
      <c r="BH432" s="49">
        <v>0</v>
      </c>
      <c r="BI432" s="49">
        <v>0</v>
      </c>
      <c r="BJ432" s="50">
        <v>0</v>
      </c>
      <c r="BK432" s="49">
        <v>0</v>
      </c>
      <c r="BL432" s="49">
        <v>0</v>
      </c>
      <c r="BM432" s="49">
        <v>0</v>
      </c>
      <c r="BN432" s="49">
        <v>0</v>
      </c>
      <c r="BO432" s="49">
        <v>0</v>
      </c>
      <c r="BP432" s="49">
        <v>0</v>
      </c>
      <c r="BQ432" s="49">
        <v>0</v>
      </c>
      <c r="BR432" s="49">
        <v>0</v>
      </c>
      <c r="BS432" s="49">
        <v>0</v>
      </c>
      <c r="BT432" s="49">
        <v>0</v>
      </c>
      <c r="BU432" s="50">
        <v>0</v>
      </c>
      <c r="BV432" s="49">
        <v>0</v>
      </c>
      <c r="BW432" s="50">
        <v>0</v>
      </c>
      <c r="BX432" s="49">
        <v>0</v>
      </c>
      <c r="BY432" s="49">
        <v>0</v>
      </c>
      <c r="BZ432" s="49">
        <v>0</v>
      </c>
      <c r="CA432" s="49">
        <v>0</v>
      </c>
      <c r="CB432" s="49">
        <v>0</v>
      </c>
      <c r="CC432" s="49">
        <v>0</v>
      </c>
      <c r="CD432" s="49">
        <v>0</v>
      </c>
      <c r="CE432" s="49">
        <v>0</v>
      </c>
      <c r="CF432" s="49">
        <v>0</v>
      </c>
      <c r="CG432" s="49">
        <v>0</v>
      </c>
      <c r="CH432" s="50">
        <v>0</v>
      </c>
      <c r="CI432" s="49">
        <v>0</v>
      </c>
      <c r="CJ432" s="50">
        <v>0</v>
      </c>
      <c r="CK432" s="49">
        <v>0</v>
      </c>
      <c r="CL432" s="49">
        <v>0</v>
      </c>
      <c r="CM432" s="49">
        <v>0</v>
      </c>
      <c r="CN432" s="49">
        <v>0</v>
      </c>
      <c r="CO432" s="10"/>
      <c r="CP432" s="51" t="s">
        <v>5006</v>
      </c>
    </row>
    <row r="433" spans="1:94" ht="70.349999999999994" customHeight="1" x14ac:dyDescent="0.25">
      <c r="A433" s="48" t="s">
        <v>5007</v>
      </c>
      <c r="B433" s="48" t="s">
        <v>5007</v>
      </c>
      <c r="C433" s="10" t="s">
        <v>113</v>
      </c>
      <c r="D433" s="10" t="s">
        <v>4705</v>
      </c>
      <c r="E433" s="10" t="s">
        <v>5008</v>
      </c>
      <c r="F433" s="10" t="s">
        <v>1632</v>
      </c>
      <c r="G433" s="10"/>
      <c r="H433" s="10" t="s">
        <v>3385</v>
      </c>
      <c r="I433" s="10" t="s">
        <v>5009</v>
      </c>
      <c r="J433" s="10" t="s">
        <v>106</v>
      </c>
      <c r="K433" s="10" t="s">
        <v>5010</v>
      </c>
      <c r="L433" s="10" t="s">
        <v>4998</v>
      </c>
      <c r="M433" s="10" t="s">
        <v>4748</v>
      </c>
      <c r="N433" s="10" t="s">
        <v>5011</v>
      </c>
      <c r="O433" s="10" t="s">
        <v>4752</v>
      </c>
      <c r="P433" s="10" t="s">
        <v>446</v>
      </c>
      <c r="Q433" s="10" t="s">
        <v>4753</v>
      </c>
      <c r="R433" s="10" t="s">
        <v>448</v>
      </c>
      <c r="S433" s="10" t="s">
        <v>1222</v>
      </c>
      <c r="T433" s="10" t="s">
        <v>1223</v>
      </c>
      <c r="U433" s="10" t="s">
        <v>1224</v>
      </c>
      <c r="V433" s="10" t="s">
        <v>1225</v>
      </c>
      <c r="W433" s="10" t="s">
        <v>1226</v>
      </c>
      <c r="X433" s="10" t="s">
        <v>367</v>
      </c>
      <c r="Y433" s="10" t="s">
        <v>125</v>
      </c>
      <c r="Z433" s="10" t="s">
        <v>171</v>
      </c>
      <c r="AA433" s="49">
        <v>4</v>
      </c>
      <c r="AB433" s="10" t="s">
        <v>127</v>
      </c>
      <c r="AC433" s="10" t="s">
        <v>4313</v>
      </c>
      <c r="AD433" s="49">
        <v>2</v>
      </c>
      <c r="AE433" s="49">
        <v>2</v>
      </c>
      <c r="AF433" s="49">
        <v>0</v>
      </c>
      <c r="AG433" s="49">
        <v>0</v>
      </c>
      <c r="AH433" s="10" t="s">
        <v>6593</v>
      </c>
      <c r="AI433" s="10"/>
      <c r="AJ433" s="10"/>
      <c r="AK433" s="10"/>
      <c r="AL433" s="10"/>
      <c r="AM433" s="10" t="s">
        <v>5237</v>
      </c>
      <c r="AN433" s="10"/>
      <c r="AO433" s="49">
        <v>0</v>
      </c>
      <c r="AP433" s="49">
        <v>0</v>
      </c>
      <c r="AQ433" s="49">
        <v>0</v>
      </c>
      <c r="AR433" s="49">
        <v>0</v>
      </c>
      <c r="AS433" s="49">
        <v>0</v>
      </c>
      <c r="AT433" s="49">
        <v>0</v>
      </c>
      <c r="AU433" s="49">
        <v>0</v>
      </c>
      <c r="AV433" s="49">
        <v>0</v>
      </c>
      <c r="AW433" s="50">
        <v>0</v>
      </c>
      <c r="AX433" s="49">
        <v>0</v>
      </c>
      <c r="AY433" s="49">
        <v>0</v>
      </c>
      <c r="AZ433" s="49">
        <v>0</v>
      </c>
      <c r="BA433" s="49">
        <v>0</v>
      </c>
      <c r="BB433" s="49">
        <v>0</v>
      </c>
      <c r="BC433" s="49">
        <v>0</v>
      </c>
      <c r="BD433" s="49">
        <v>0</v>
      </c>
      <c r="BE433" s="49">
        <v>0</v>
      </c>
      <c r="BF433" s="49">
        <v>0</v>
      </c>
      <c r="BG433" s="49">
        <v>0</v>
      </c>
      <c r="BH433" s="49">
        <v>0</v>
      </c>
      <c r="BI433" s="49">
        <v>0</v>
      </c>
      <c r="BJ433" s="50">
        <v>0</v>
      </c>
      <c r="BK433" s="49">
        <v>0</v>
      </c>
      <c r="BL433" s="49">
        <v>0</v>
      </c>
      <c r="BM433" s="49">
        <v>0</v>
      </c>
      <c r="BN433" s="49">
        <v>0</v>
      </c>
      <c r="BO433" s="49">
        <v>0</v>
      </c>
      <c r="BP433" s="49">
        <v>0</v>
      </c>
      <c r="BQ433" s="49">
        <v>0</v>
      </c>
      <c r="BR433" s="49">
        <v>0</v>
      </c>
      <c r="BS433" s="49">
        <v>0</v>
      </c>
      <c r="BT433" s="49">
        <v>0</v>
      </c>
      <c r="BU433" s="50">
        <v>0</v>
      </c>
      <c r="BV433" s="49">
        <v>0</v>
      </c>
      <c r="BW433" s="50">
        <v>0</v>
      </c>
      <c r="BX433" s="49">
        <v>0</v>
      </c>
      <c r="BY433" s="49">
        <v>0</v>
      </c>
      <c r="BZ433" s="49">
        <v>0</v>
      </c>
      <c r="CA433" s="49">
        <v>0</v>
      </c>
      <c r="CB433" s="49">
        <v>0</v>
      </c>
      <c r="CC433" s="49">
        <v>0</v>
      </c>
      <c r="CD433" s="49">
        <v>0</v>
      </c>
      <c r="CE433" s="49">
        <v>0</v>
      </c>
      <c r="CF433" s="49">
        <v>0</v>
      </c>
      <c r="CG433" s="49">
        <v>0</v>
      </c>
      <c r="CH433" s="50">
        <v>0</v>
      </c>
      <c r="CI433" s="49">
        <v>0</v>
      </c>
      <c r="CJ433" s="50">
        <v>0</v>
      </c>
      <c r="CK433" s="49">
        <v>0</v>
      </c>
      <c r="CL433" s="49">
        <v>0</v>
      </c>
      <c r="CM433" s="49">
        <v>0</v>
      </c>
      <c r="CN433" s="49">
        <v>0</v>
      </c>
      <c r="CO433" s="10" t="s">
        <v>5014</v>
      </c>
      <c r="CP433" s="51" t="s">
        <v>5014</v>
      </c>
    </row>
    <row r="434" spans="1:94" ht="70.349999999999994" customHeight="1" x14ac:dyDescent="0.25">
      <c r="A434" s="48" t="s">
        <v>5015</v>
      </c>
      <c r="B434" s="48" t="s">
        <v>5015</v>
      </c>
      <c r="C434" s="10" t="s">
        <v>113</v>
      </c>
      <c r="D434" s="10" t="s">
        <v>4705</v>
      </c>
      <c r="E434" s="10" t="s">
        <v>5016</v>
      </c>
      <c r="F434" s="10" t="s">
        <v>1632</v>
      </c>
      <c r="G434" s="10"/>
      <c r="H434" s="10" t="s">
        <v>3385</v>
      </c>
      <c r="I434" s="10" t="s">
        <v>5017</v>
      </c>
      <c r="J434" s="10" t="s">
        <v>106</v>
      </c>
      <c r="K434" s="10" t="s">
        <v>5018</v>
      </c>
      <c r="L434" s="10" t="s">
        <v>4998</v>
      </c>
      <c r="M434" s="10" t="s">
        <v>5019</v>
      </c>
      <c r="N434" s="10" t="s">
        <v>5020</v>
      </c>
      <c r="O434" s="10" t="s">
        <v>2703</v>
      </c>
      <c r="P434" s="10" t="s">
        <v>761</v>
      </c>
      <c r="Q434" s="10" t="s">
        <v>2801</v>
      </c>
      <c r="R434" s="10" t="s">
        <v>2802</v>
      </c>
      <c r="S434" s="10" t="s">
        <v>561</v>
      </c>
      <c r="T434" s="10" t="s">
        <v>5021</v>
      </c>
      <c r="U434" s="10" t="s">
        <v>1137</v>
      </c>
      <c r="V434" s="10" t="s">
        <v>5022</v>
      </c>
      <c r="W434" s="10" t="s">
        <v>2614</v>
      </c>
      <c r="X434" s="10" t="s">
        <v>530</v>
      </c>
      <c r="Y434" s="10" t="s">
        <v>247</v>
      </c>
      <c r="Z434" s="10" t="s">
        <v>126</v>
      </c>
      <c r="AA434" s="49">
        <v>1</v>
      </c>
      <c r="AB434" s="10" t="s">
        <v>127</v>
      </c>
      <c r="AC434" s="10" t="s">
        <v>4313</v>
      </c>
      <c r="AD434" s="49">
        <v>0</v>
      </c>
      <c r="AE434" s="49">
        <v>0</v>
      </c>
      <c r="AF434" s="49">
        <v>1</v>
      </c>
      <c r="AG434" s="49">
        <v>0</v>
      </c>
      <c r="AH434" s="10"/>
      <c r="AI434" s="10"/>
      <c r="AJ434" s="10"/>
      <c r="AK434" s="10"/>
      <c r="AL434" s="10"/>
      <c r="AM434" s="10" t="s">
        <v>5205</v>
      </c>
      <c r="AN434" s="10"/>
      <c r="AO434" s="49">
        <v>60</v>
      </c>
      <c r="AP434" s="49">
        <v>0</v>
      </c>
      <c r="AQ434" s="49">
        <v>60</v>
      </c>
      <c r="AR434" s="49">
        <v>0</v>
      </c>
      <c r="AS434" s="49">
        <v>0</v>
      </c>
      <c r="AT434" s="49">
        <v>0</v>
      </c>
      <c r="AU434" s="49">
        <v>0</v>
      </c>
      <c r="AV434" s="49">
        <v>30</v>
      </c>
      <c r="AW434" s="50">
        <v>0</v>
      </c>
      <c r="AX434" s="49">
        <v>0</v>
      </c>
      <c r="AY434" s="49">
        <v>0</v>
      </c>
      <c r="AZ434" s="49">
        <v>0</v>
      </c>
      <c r="BA434" s="49">
        <v>90</v>
      </c>
      <c r="BB434" s="49">
        <v>0</v>
      </c>
      <c r="BC434" s="49">
        <v>0</v>
      </c>
      <c r="BD434" s="49">
        <v>0</v>
      </c>
      <c r="BE434" s="49">
        <v>0</v>
      </c>
      <c r="BF434" s="49">
        <v>0</v>
      </c>
      <c r="BG434" s="49">
        <v>0</v>
      </c>
      <c r="BH434" s="49">
        <v>0</v>
      </c>
      <c r="BI434" s="49">
        <v>0</v>
      </c>
      <c r="BJ434" s="50">
        <v>0</v>
      </c>
      <c r="BK434" s="49">
        <v>0</v>
      </c>
      <c r="BL434" s="49">
        <v>0</v>
      </c>
      <c r="BM434" s="49">
        <v>0</v>
      </c>
      <c r="BN434" s="49">
        <v>0</v>
      </c>
      <c r="BO434" s="49">
        <v>0</v>
      </c>
      <c r="BP434" s="49">
        <v>0</v>
      </c>
      <c r="BQ434" s="49">
        <v>0</v>
      </c>
      <c r="BR434" s="49">
        <v>0</v>
      </c>
      <c r="BS434" s="49">
        <v>0</v>
      </c>
      <c r="BT434" s="49">
        <v>0</v>
      </c>
      <c r="BU434" s="50">
        <v>0</v>
      </c>
      <c r="BV434" s="49">
        <v>0</v>
      </c>
      <c r="BW434" s="50">
        <v>0</v>
      </c>
      <c r="BX434" s="49">
        <v>0</v>
      </c>
      <c r="BY434" s="49">
        <v>0</v>
      </c>
      <c r="BZ434" s="49">
        <v>0</v>
      </c>
      <c r="CA434" s="49">
        <v>0</v>
      </c>
      <c r="CB434" s="49">
        <v>0</v>
      </c>
      <c r="CC434" s="49">
        <v>0</v>
      </c>
      <c r="CD434" s="49">
        <v>0</v>
      </c>
      <c r="CE434" s="49">
        <v>0</v>
      </c>
      <c r="CF434" s="49">
        <v>0</v>
      </c>
      <c r="CG434" s="49">
        <v>0</v>
      </c>
      <c r="CH434" s="50">
        <v>0</v>
      </c>
      <c r="CI434" s="49">
        <v>0</v>
      </c>
      <c r="CJ434" s="50">
        <v>0</v>
      </c>
      <c r="CK434" s="49">
        <v>0</v>
      </c>
      <c r="CL434" s="49">
        <v>0</v>
      </c>
      <c r="CM434" s="49">
        <v>0</v>
      </c>
      <c r="CN434" s="49">
        <v>0</v>
      </c>
      <c r="CO434" s="10" t="s">
        <v>5024</v>
      </c>
      <c r="CP434" s="51" t="s">
        <v>5025</v>
      </c>
    </row>
    <row r="435" spans="1:94" ht="70.349999999999994" customHeight="1" x14ac:dyDescent="0.25">
      <c r="A435" s="48" t="s">
        <v>5026</v>
      </c>
      <c r="B435" s="48" t="s">
        <v>5026</v>
      </c>
      <c r="C435" s="10" t="s">
        <v>113</v>
      </c>
      <c r="D435" s="10" t="s">
        <v>4705</v>
      </c>
      <c r="E435" s="10" t="s">
        <v>5027</v>
      </c>
      <c r="F435" s="10" t="s">
        <v>1632</v>
      </c>
      <c r="G435" s="10"/>
      <c r="H435" s="10" t="s">
        <v>3385</v>
      </c>
      <c r="I435" s="10" t="s">
        <v>5028</v>
      </c>
      <c r="J435" s="10" t="s">
        <v>106</v>
      </c>
      <c r="K435" s="10" t="s">
        <v>5029</v>
      </c>
      <c r="L435" s="10" t="s">
        <v>4998</v>
      </c>
      <c r="M435" s="10" t="s">
        <v>4749</v>
      </c>
      <c r="N435" s="10" t="s">
        <v>5030</v>
      </c>
      <c r="O435" s="10" t="s">
        <v>2703</v>
      </c>
      <c r="P435" s="10" t="s">
        <v>761</v>
      </c>
      <c r="Q435" s="10" t="s">
        <v>2705</v>
      </c>
      <c r="R435" s="10" t="s">
        <v>2706</v>
      </c>
      <c r="S435" s="10" t="s">
        <v>5031</v>
      </c>
      <c r="T435" s="10" t="s">
        <v>5032</v>
      </c>
      <c r="U435" s="10" t="s">
        <v>5033</v>
      </c>
      <c r="V435" s="10" t="s">
        <v>5034</v>
      </c>
      <c r="W435" s="10" t="s">
        <v>5035</v>
      </c>
      <c r="X435" s="10" t="s">
        <v>293</v>
      </c>
      <c r="Y435" s="10" t="s">
        <v>125</v>
      </c>
      <c r="Z435" s="10" t="s">
        <v>126</v>
      </c>
      <c r="AA435" s="49">
        <v>7</v>
      </c>
      <c r="AB435" s="10" t="s">
        <v>127</v>
      </c>
      <c r="AC435" s="10" t="s">
        <v>4313</v>
      </c>
      <c r="AD435" s="49">
        <v>0</v>
      </c>
      <c r="AE435" s="49">
        <v>0</v>
      </c>
      <c r="AF435" s="49">
        <v>4</v>
      </c>
      <c r="AG435" s="49">
        <v>3</v>
      </c>
      <c r="AH435" s="10"/>
      <c r="AI435" s="10"/>
      <c r="AJ435" s="10"/>
      <c r="AK435" s="10"/>
      <c r="AL435" s="10"/>
      <c r="AM435" s="10" t="s">
        <v>5205</v>
      </c>
      <c r="AN435" s="10"/>
      <c r="AO435" s="49">
        <v>210</v>
      </c>
      <c r="AP435" s="49">
        <v>0</v>
      </c>
      <c r="AQ435" s="49">
        <v>210</v>
      </c>
      <c r="AR435" s="49">
        <v>0</v>
      </c>
      <c r="AS435" s="49">
        <v>0</v>
      </c>
      <c r="AT435" s="49">
        <v>0</v>
      </c>
      <c r="AU435" s="49">
        <v>0</v>
      </c>
      <c r="AV435" s="49">
        <v>400</v>
      </c>
      <c r="AW435" s="50">
        <v>0</v>
      </c>
      <c r="AX435" s="49">
        <v>0</v>
      </c>
      <c r="AY435" s="49">
        <v>0</v>
      </c>
      <c r="AZ435" s="49">
        <v>0</v>
      </c>
      <c r="BA435" s="49">
        <v>610</v>
      </c>
      <c r="BB435" s="49">
        <v>0</v>
      </c>
      <c r="BC435" s="49">
        <v>0</v>
      </c>
      <c r="BD435" s="49">
        <v>0</v>
      </c>
      <c r="BE435" s="49">
        <v>0</v>
      </c>
      <c r="BF435" s="49">
        <v>0</v>
      </c>
      <c r="BG435" s="49">
        <v>0</v>
      </c>
      <c r="BH435" s="49">
        <v>0</v>
      </c>
      <c r="BI435" s="49">
        <v>0</v>
      </c>
      <c r="BJ435" s="50">
        <v>0</v>
      </c>
      <c r="BK435" s="49">
        <v>0</v>
      </c>
      <c r="BL435" s="49">
        <v>0</v>
      </c>
      <c r="BM435" s="49">
        <v>0</v>
      </c>
      <c r="BN435" s="49">
        <v>0</v>
      </c>
      <c r="BO435" s="49">
        <v>0</v>
      </c>
      <c r="BP435" s="49">
        <v>0</v>
      </c>
      <c r="BQ435" s="49">
        <v>0</v>
      </c>
      <c r="BR435" s="49">
        <v>0</v>
      </c>
      <c r="BS435" s="49">
        <v>0</v>
      </c>
      <c r="BT435" s="49">
        <v>0</v>
      </c>
      <c r="BU435" s="50">
        <v>0</v>
      </c>
      <c r="BV435" s="49">
        <v>0</v>
      </c>
      <c r="BW435" s="50">
        <v>0</v>
      </c>
      <c r="BX435" s="49">
        <v>0</v>
      </c>
      <c r="BY435" s="49">
        <v>0</v>
      </c>
      <c r="BZ435" s="49">
        <v>0</v>
      </c>
      <c r="CA435" s="49">
        <v>0</v>
      </c>
      <c r="CB435" s="49">
        <v>0</v>
      </c>
      <c r="CC435" s="49">
        <v>0</v>
      </c>
      <c r="CD435" s="49">
        <v>0</v>
      </c>
      <c r="CE435" s="49">
        <v>0</v>
      </c>
      <c r="CF435" s="49">
        <v>0</v>
      </c>
      <c r="CG435" s="49">
        <v>0</v>
      </c>
      <c r="CH435" s="50">
        <v>0</v>
      </c>
      <c r="CI435" s="49">
        <v>0</v>
      </c>
      <c r="CJ435" s="50">
        <v>0</v>
      </c>
      <c r="CK435" s="49">
        <v>0</v>
      </c>
      <c r="CL435" s="49">
        <v>0</v>
      </c>
      <c r="CM435" s="49">
        <v>0</v>
      </c>
      <c r="CN435" s="49">
        <v>0</v>
      </c>
      <c r="CO435" s="10" t="s">
        <v>5036</v>
      </c>
      <c r="CP435" s="51" t="s">
        <v>5037</v>
      </c>
    </row>
    <row r="436" spans="1:94" ht="70.349999999999994" customHeight="1" x14ac:dyDescent="0.25">
      <c r="A436" s="48" t="s">
        <v>5038</v>
      </c>
      <c r="B436" s="48" t="s">
        <v>5038</v>
      </c>
      <c r="C436" s="10" t="s">
        <v>113</v>
      </c>
      <c r="D436" s="10" t="s">
        <v>4705</v>
      </c>
      <c r="E436" s="10" t="s">
        <v>5039</v>
      </c>
      <c r="F436" s="10" t="s">
        <v>1632</v>
      </c>
      <c r="G436" s="10"/>
      <c r="H436" s="10" t="s">
        <v>1610</v>
      </c>
      <c r="I436" s="10" t="s">
        <v>4997</v>
      </c>
      <c r="J436" s="10" t="s">
        <v>106</v>
      </c>
      <c r="K436" s="10" t="s">
        <v>4823</v>
      </c>
      <c r="L436" s="10" t="s">
        <v>4998</v>
      </c>
      <c r="M436" s="10" t="s">
        <v>5040</v>
      </c>
      <c r="N436" s="10" t="s">
        <v>5041</v>
      </c>
      <c r="O436" s="10" t="s">
        <v>140</v>
      </c>
      <c r="P436" s="10" t="s">
        <v>141</v>
      </c>
      <c r="Q436" s="10" t="s">
        <v>142</v>
      </c>
      <c r="R436" s="10" t="s">
        <v>143</v>
      </c>
      <c r="S436" s="10" t="s">
        <v>223</v>
      </c>
      <c r="T436" s="10" t="s">
        <v>224</v>
      </c>
      <c r="U436" s="10" t="s">
        <v>225</v>
      </c>
      <c r="V436" s="10" t="s">
        <v>226</v>
      </c>
      <c r="W436" s="10" t="s">
        <v>227</v>
      </c>
      <c r="X436" s="10" t="s">
        <v>228</v>
      </c>
      <c r="Y436" s="10" t="s">
        <v>125</v>
      </c>
      <c r="Z436" s="10" t="s">
        <v>171</v>
      </c>
      <c r="AA436" s="49">
        <v>4</v>
      </c>
      <c r="AB436" s="10" t="s">
        <v>127</v>
      </c>
      <c r="AC436" s="10" t="s">
        <v>4313</v>
      </c>
      <c r="AD436" s="49">
        <v>1</v>
      </c>
      <c r="AE436" s="49">
        <v>1</v>
      </c>
      <c r="AF436" s="49">
        <v>1</v>
      </c>
      <c r="AG436" s="49">
        <v>1</v>
      </c>
      <c r="AH436" s="10" t="s">
        <v>6594</v>
      </c>
      <c r="AI436" s="10" t="s">
        <v>6595</v>
      </c>
      <c r="AJ436" s="10" t="s">
        <v>6596</v>
      </c>
      <c r="AK436" s="10" t="s">
        <v>6597</v>
      </c>
      <c r="AL436" s="10" t="s">
        <v>6597</v>
      </c>
      <c r="AM436" s="10" t="s">
        <v>5237</v>
      </c>
      <c r="AN436" s="10"/>
      <c r="AO436" s="49">
        <v>0</v>
      </c>
      <c r="AP436" s="49">
        <v>0</v>
      </c>
      <c r="AQ436" s="49">
        <v>0</v>
      </c>
      <c r="AR436" s="49">
        <v>0</v>
      </c>
      <c r="AS436" s="49">
        <v>0</v>
      </c>
      <c r="AT436" s="49">
        <v>0</v>
      </c>
      <c r="AU436" s="49">
        <v>0</v>
      </c>
      <c r="AV436" s="49">
        <v>0</v>
      </c>
      <c r="AW436" s="50">
        <v>0</v>
      </c>
      <c r="AX436" s="49">
        <v>0</v>
      </c>
      <c r="AY436" s="49">
        <v>0</v>
      </c>
      <c r="AZ436" s="49">
        <v>0</v>
      </c>
      <c r="BA436" s="49">
        <v>0</v>
      </c>
      <c r="BB436" s="49">
        <v>0</v>
      </c>
      <c r="BC436" s="49">
        <v>0</v>
      </c>
      <c r="BD436" s="49">
        <v>0</v>
      </c>
      <c r="BE436" s="49">
        <v>0</v>
      </c>
      <c r="BF436" s="49">
        <v>0</v>
      </c>
      <c r="BG436" s="49">
        <v>0</v>
      </c>
      <c r="BH436" s="49">
        <v>0</v>
      </c>
      <c r="BI436" s="49">
        <v>0</v>
      </c>
      <c r="BJ436" s="50">
        <v>0</v>
      </c>
      <c r="BK436" s="49">
        <v>0</v>
      </c>
      <c r="BL436" s="49">
        <v>0</v>
      </c>
      <c r="BM436" s="49">
        <v>0</v>
      </c>
      <c r="BN436" s="49">
        <v>0</v>
      </c>
      <c r="BO436" s="49">
        <v>0</v>
      </c>
      <c r="BP436" s="49">
        <v>0</v>
      </c>
      <c r="BQ436" s="49">
        <v>0</v>
      </c>
      <c r="BR436" s="49">
        <v>0</v>
      </c>
      <c r="BS436" s="49">
        <v>0</v>
      </c>
      <c r="BT436" s="49">
        <v>0</v>
      </c>
      <c r="BU436" s="50">
        <v>0</v>
      </c>
      <c r="BV436" s="49">
        <v>0</v>
      </c>
      <c r="BW436" s="50">
        <v>0</v>
      </c>
      <c r="BX436" s="49">
        <v>0</v>
      </c>
      <c r="BY436" s="49">
        <v>0</v>
      </c>
      <c r="BZ436" s="49">
        <v>0</v>
      </c>
      <c r="CA436" s="49">
        <v>0</v>
      </c>
      <c r="CB436" s="49">
        <v>0</v>
      </c>
      <c r="CC436" s="49">
        <v>0</v>
      </c>
      <c r="CD436" s="49">
        <v>0</v>
      </c>
      <c r="CE436" s="49">
        <v>0</v>
      </c>
      <c r="CF436" s="49">
        <v>0</v>
      </c>
      <c r="CG436" s="49">
        <v>0</v>
      </c>
      <c r="CH436" s="50">
        <v>0</v>
      </c>
      <c r="CI436" s="49">
        <v>0</v>
      </c>
      <c r="CJ436" s="50">
        <v>0</v>
      </c>
      <c r="CK436" s="49">
        <v>0</v>
      </c>
      <c r="CL436" s="49">
        <v>0</v>
      </c>
      <c r="CM436" s="49">
        <v>0</v>
      </c>
      <c r="CN436" s="49">
        <v>0</v>
      </c>
      <c r="CO436" s="10" t="s">
        <v>5046</v>
      </c>
      <c r="CP436" s="51" t="s">
        <v>5047</v>
      </c>
    </row>
    <row r="437" spans="1:94" ht="70.349999999999994" customHeight="1" x14ac:dyDescent="0.25">
      <c r="A437" s="48" t="s">
        <v>5048</v>
      </c>
      <c r="B437" s="48" t="s">
        <v>5048</v>
      </c>
      <c r="C437" s="10" t="s">
        <v>113</v>
      </c>
      <c r="D437" s="10" t="s">
        <v>4705</v>
      </c>
      <c r="E437" s="10" t="s">
        <v>5049</v>
      </c>
      <c r="F437" s="10" t="s">
        <v>1632</v>
      </c>
      <c r="G437" s="10" t="s">
        <v>4977</v>
      </c>
      <c r="H437" s="10" t="s">
        <v>3385</v>
      </c>
      <c r="I437" s="10" t="s">
        <v>5028</v>
      </c>
      <c r="J437" s="10" t="s">
        <v>4246</v>
      </c>
      <c r="K437" s="10" t="s">
        <v>4823</v>
      </c>
      <c r="L437" s="10" t="s">
        <v>4998</v>
      </c>
      <c r="M437" s="10" t="s">
        <v>5050</v>
      </c>
      <c r="N437" s="10" t="s">
        <v>5051</v>
      </c>
      <c r="O437" s="10" t="s">
        <v>140</v>
      </c>
      <c r="P437" s="10" t="s">
        <v>141</v>
      </c>
      <c r="Q437" s="10" t="s">
        <v>2286</v>
      </c>
      <c r="R437" s="10" t="s">
        <v>2287</v>
      </c>
      <c r="S437" s="10" t="s">
        <v>4308</v>
      </c>
      <c r="T437" s="10" t="s">
        <v>4309</v>
      </c>
      <c r="U437" s="10" t="s">
        <v>4310</v>
      </c>
      <c r="V437" s="10" t="s">
        <v>4311</v>
      </c>
      <c r="W437" s="10" t="s">
        <v>4312</v>
      </c>
      <c r="X437" s="10" t="s">
        <v>530</v>
      </c>
      <c r="Y437" s="10" t="s">
        <v>125</v>
      </c>
      <c r="Z437" s="10" t="s">
        <v>126</v>
      </c>
      <c r="AA437" s="49">
        <v>1</v>
      </c>
      <c r="AB437" s="10" t="s">
        <v>127</v>
      </c>
      <c r="AC437" s="10" t="s">
        <v>4313</v>
      </c>
      <c r="AD437" s="49">
        <v>0</v>
      </c>
      <c r="AE437" s="49">
        <v>0</v>
      </c>
      <c r="AF437" s="49">
        <v>1</v>
      </c>
      <c r="AG437" s="49">
        <v>0</v>
      </c>
      <c r="AH437" s="10"/>
      <c r="AI437" s="10" t="s">
        <v>6598</v>
      </c>
      <c r="AJ437" s="10"/>
      <c r="AK437" s="10" t="s">
        <v>6599</v>
      </c>
      <c r="AL437" s="10"/>
      <c r="AM437" s="10" t="s">
        <v>5205</v>
      </c>
      <c r="AN437" s="10"/>
      <c r="AO437" s="49">
        <v>100</v>
      </c>
      <c r="AP437" s="49">
        <v>0</v>
      </c>
      <c r="AQ437" s="49">
        <v>100</v>
      </c>
      <c r="AR437" s="49">
        <v>0</v>
      </c>
      <c r="AS437" s="49">
        <v>0</v>
      </c>
      <c r="AT437" s="49">
        <v>0</v>
      </c>
      <c r="AU437" s="49">
        <v>0</v>
      </c>
      <c r="AV437" s="49">
        <v>0</v>
      </c>
      <c r="AW437" s="50">
        <v>0</v>
      </c>
      <c r="AX437" s="49">
        <v>0</v>
      </c>
      <c r="AY437" s="49">
        <v>0</v>
      </c>
      <c r="AZ437" s="49">
        <v>0</v>
      </c>
      <c r="BA437" s="49">
        <v>100</v>
      </c>
      <c r="BB437" s="49">
        <v>0</v>
      </c>
      <c r="BC437" s="49">
        <v>0</v>
      </c>
      <c r="BD437" s="49">
        <v>0</v>
      </c>
      <c r="BE437" s="49">
        <v>0</v>
      </c>
      <c r="BF437" s="49">
        <v>0</v>
      </c>
      <c r="BG437" s="49">
        <v>0</v>
      </c>
      <c r="BH437" s="49">
        <v>0</v>
      </c>
      <c r="BI437" s="49">
        <v>0</v>
      </c>
      <c r="BJ437" s="50">
        <v>0</v>
      </c>
      <c r="BK437" s="49">
        <v>0</v>
      </c>
      <c r="BL437" s="49">
        <v>0</v>
      </c>
      <c r="BM437" s="49">
        <v>0</v>
      </c>
      <c r="BN437" s="49">
        <v>0</v>
      </c>
      <c r="BO437" s="49">
        <v>0</v>
      </c>
      <c r="BP437" s="49">
        <v>0</v>
      </c>
      <c r="BQ437" s="49">
        <v>0</v>
      </c>
      <c r="BR437" s="49">
        <v>0</v>
      </c>
      <c r="BS437" s="49">
        <v>0</v>
      </c>
      <c r="BT437" s="49">
        <v>0</v>
      </c>
      <c r="BU437" s="50">
        <v>0</v>
      </c>
      <c r="BV437" s="49">
        <v>0</v>
      </c>
      <c r="BW437" s="50">
        <v>0</v>
      </c>
      <c r="BX437" s="49">
        <v>0</v>
      </c>
      <c r="BY437" s="49">
        <v>0</v>
      </c>
      <c r="BZ437" s="49">
        <v>0</v>
      </c>
      <c r="CA437" s="49">
        <v>0</v>
      </c>
      <c r="CB437" s="49">
        <v>0</v>
      </c>
      <c r="CC437" s="49">
        <v>0</v>
      </c>
      <c r="CD437" s="49">
        <v>0</v>
      </c>
      <c r="CE437" s="49">
        <v>0</v>
      </c>
      <c r="CF437" s="49">
        <v>0</v>
      </c>
      <c r="CG437" s="49">
        <v>0</v>
      </c>
      <c r="CH437" s="50">
        <v>0</v>
      </c>
      <c r="CI437" s="49">
        <v>0</v>
      </c>
      <c r="CJ437" s="50">
        <v>0</v>
      </c>
      <c r="CK437" s="49">
        <v>0</v>
      </c>
      <c r="CL437" s="49">
        <v>0</v>
      </c>
      <c r="CM437" s="49">
        <v>0</v>
      </c>
      <c r="CN437" s="49">
        <v>0</v>
      </c>
      <c r="CO437" s="10"/>
      <c r="CP437" s="51" t="s">
        <v>5054</v>
      </c>
    </row>
    <row r="438" spans="1:94" ht="70.349999999999994" customHeight="1" x14ac:dyDescent="0.25">
      <c r="A438" s="48" t="s">
        <v>5055</v>
      </c>
      <c r="B438" s="48" t="s">
        <v>5055</v>
      </c>
      <c r="C438" s="10" t="s">
        <v>139</v>
      </c>
      <c r="D438" s="10" t="s">
        <v>4705</v>
      </c>
      <c r="E438" s="10" t="s">
        <v>4917</v>
      </c>
      <c r="F438" s="10" t="s">
        <v>4918</v>
      </c>
      <c r="G438" s="10" t="s">
        <v>107</v>
      </c>
      <c r="H438" s="10" t="s">
        <v>4807</v>
      </c>
      <c r="I438" s="10" t="s">
        <v>5056</v>
      </c>
      <c r="J438" s="10" t="s">
        <v>4919</v>
      </c>
      <c r="K438" s="10" t="s">
        <v>4823</v>
      </c>
      <c r="L438" s="10" t="s">
        <v>4811</v>
      </c>
      <c r="M438" s="10" t="s">
        <v>1206</v>
      </c>
      <c r="N438" s="10" t="s">
        <v>4904</v>
      </c>
      <c r="O438" s="10" t="s">
        <v>115</v>
      </c>
      <c r="P438" s="10" t="s">
        <v>116</v>
      </c>
      <c r="Q438" s="10" t="s">
        <v>4813</v>
      </c>
      <c r="R438" s="10" t="s">
        <v>4814</v>
      </c>
      <c r="S438" s="10" t="s">
        <v>5057</v>
      </c>
      <c r="T438" s="10" t="s">
        <v>5058</v>
      </c>
      <c r="U438" s="10" t="s">
        <v>5059</v>
      </c>
      <c r="V438" s="10" t="s">
        <v>5060</v>
      </c>
      <c r="W438" s="10"/>
      <c r="X438" s="10"/>
      <c r="Y438" s="10"/>
      <c r="Z438" s="10" t="s">
        <v>171</v>
      </c>
      <c r="AA438" s="49">
        <v>4</v>
      </c>
      <c r="AB438" s="10" t="s">
        <v>127</v>
      </c>
      <c r="AC438" s="10" t="s">
        <v>4313</v>
      </c>
      <c r="AD438" s="49">
        <v>1</v>
      </c>
      <c r="AE438" s="49">
        <v>1</v>
      </c>
      <c r="AF438" s="49">
        <v>1</v>
      </c>
      <c r="AG438" s="49">
        <v>1</v>
      </c>
      <c r="AH438" s="10" t="s">
        <v>6600</v>
      </c>
      <c r="AI438" s="10" t="s">
        <v>6601</v>
      </c>
      <c r="AJ438" s="10" t="s">
        <v>6602</v>
      </c>
      <c r="AK438" s="10" t="s">
        <v>6603</v>
      </c>
      <c r="AL438" s="10" t="s">
        <v>6603</v>
      </c>
      <c r="AM438" s="10" t="s">
        <v>5237</v>
      </c>
      <c r="AN438" s="10"/>
      <c r="AO438" s="49">
        <v>0</v>
      </c>
      <c r="AP438" s="49">
        <v>0</v>
      </c>
      <c r="AQ438" s="49">
        <v>0</v>
      </c>
      <c r="AR438" s="49">
        <v>0</v>
      </c>
      <c r="AS438" s="49">
        <v>0</v>
      </c>
      <c r="AT438" s="49">
        <v>0</v>
      </c>
      <c r="AU438" s="49">
        <v>0</v>
      </c>
      <c r="AV438" s="49">
        <v>0</v>
      </c>
      <c r="AW438" s="50">
        <v>0</v>
      </c>
      <c r="AX438" s="49">
        <v>0</v>
      </c>
      <c r="AY438" s="49">
        <v>0</v>
      </c>
      <c r="AZ438" s="49">
        <v>0</v>
      </c>
      <c r="BA438" s="49">
        <v>0</v>
      </c>
      <c r="BB438" s="49">
        <v>0</v>
      </c>
      <c r="BC438" s="49">
        <v>0</v>
      </c>
      <c r="BD438" s="49">
        <v>0</v>
      </c>
      <c r="BE438" s="49">
        <v>0</v>
      </c>
      <c r="BF438" s="49">
        <v>0</v>
      </c>
      <c r="BG438" s="49">
        <v>0</v>
      </c>
      <c r="BH438" s="49">
        <v>0</v>
      </c>
      <c r="BI438" s="49">
        <v>0</v>
      </c>
      <c r="BJ438" s="50">
        <v>0</v>
      </c>
      <c r="BK438" s="49">
        <v>0</v>
      </c>
      <c r="BL438" s="49">
        <v>0</v>
      </c>
      <c r="BM438" s="49">
        <v>0</v>
      </c>
      <c r="BN438" s="49">
        <v>0</v>
      </c>
      <c r="BO438" s="49">
        <v>0</v>
      </c>
      <c r="BP438" s="49">
        <v>0</v>
      </c>
      <c r="BQ438" s="49">
        <v>0</v>
      </c>
      <c r="BR438" s="49">
        <v>0</v>
      </c>
      <c r="BS438" s="49">
        <v>0</v>
      </c>
      <c r="BT438" s="49">
        <v>0</v>
      </c>
      <c r="BU438" s="50">
        <v>0</v>
      </c>
      <c r="BV438" s="49">
        <v>0</v>
      </c>
      <c r="BW438" s="50">
        <v>0</v>
      </c>
      <c r="BX438" s="49">
        <v>0</v>
      </c>
      <c r="BY438" s="49">
        <v>0</v>
      </c>
      <c r="BZ438" s="49">
        <v>0</v>
      </c>
      <c r="CA438" s="49">
        <v>0</v>
      </c>
      <c r="CB438" s="49">
        <v>0</v>
      </c>
      <c r="CC438" s="49">
        <v>0</v>
      </c>
      <c r="CD438" s="49">
        <v>0</v>
      </c>
      <c r="CE438" s="49">
        <v>0</v>
      </c>
      <c r="CF438" s="49">
        <v>0</v>
      </c>
      <c r="CG438" s="49">
        <v>0</v>
      </c>
      <c r="CH438" s="50">
        <v>0</v>
      </c>
      <c r="CI438" s="49">
        <v>0</v>
      </c>
      <c r="CJ438" s="50">
        <v>0</v>
      </c>
      <c r="CK438" s="49">
        <v>0</v>
      </c>
      <c r="CL438" s="49">
        <v>0</v>
      </c>
      <c r="CM438" s="49">
        <v>0</v>
      </c>
      <c r="CN438" s="49">
        <v>0</v>
      </c>
      <c r="CO438" s="10" t="s">
        <v>5067</v>
      </c>
      <c r="CP438" s="51" t="s">
        <v>4915</v>
      </c>
    </row>
    <row r="439" spans="1:94" ht="70.349999999999994" customHeight="1" x14ac:dyDescent="0.25">
      <c r="A439" s="48" t="s">
        <v>5068</v>
      </c>
      <c r="B439" s="48" t="s">
        <v>5068</v>
      </c>
      <c r="C439" s="10" t="s">
        <v>113</v>
      </c>
      <c r="D439" s="10" t="s">
        <v>4705</v>
      </c>
      <c r="E439" s="10" t="s">
        <v>4706</v>
      </c>
      <c r="F439" s="10" t="s">
        <v>1496</v>
      </c>
      <c r="G439" s="10"/>
      <c r="H439" s="10" t="s">
        <v>1610</v>
      </c>
      <c r="I439" s="10" t="s">
        <v>4707</v>
      </c>
      <c r="J439" s="10" t="s">
        <v>4400</v>
      </c>
      <c r="K439" s="10" t="s">
        <v>4708</v>
      </c>
      <c r="L439" s="10" t="s">
        <v>5069</v>
      </c>
      <c r="M439" s="10" t="s">
        <v>5070</v>
      </c>
      <c r="N439" s="10" t="s">
        <v>5071</v>
      </c>
      <c r="O439" s="10" t="s">
        <v>2703</v>
      </c>
      <c r="P439" s="10" t="s">
        <v>761</v>
      </c>
      <c r="Q439" s="10" t="s">
        <v>2818</v>
      </c>
      <c r="R439" s="10" t="s">
        <v>2819</v>
      </c>
      <c r="S439" s="10" t="s">
        <v>2820</v>
      </c>
      <c r="T439" s="10" t="s">
        <v>2821</v>
      </c>
      <c r="U439" s="10" t="s">
        <v>2822</v>
      </c>
      <c r="V439" s="10" t="s">
        <v>2823</v>
      </c>
      <c r="W439" s="10" t="s">
        <v>2824</v>
      </c>
      <c r="X439" s="10" t="s">
        <v>2712</v>
      </c>
      <c r="Y439" s="10" t="s">
        <v>125</v>
      </c>
      <c r="Z439" s="10" t="s">
        <v>126</v>
      </c>
      <c r="AA439" s="49">
        <v>500</v>
      </c>
      <c r="AB439" s="10" t="s">
        <v>127</v>
      </c>
      <c r="AC439" s="10" t="s">
        <v>4788</v>
      </c>
      <c r="AD439" s="49">
        <v>0</v>
      </c>
      <c r="AE439" s="49">
        <v>500</v>
      </c>
      <c r="AF439" s="49">
        <v>0</v>
      </c>
      <c r="AG439" s="49">
        <v>0</v>
      </c>
      <c r="AH439" s="10"/>
      <c r="AI439" s="10" t="s">
        <v>6604</v>
      </c>
      <c r="AJ439" s="10" t="s">
        <v>6605</v>
      </c>
      <c r="AK439" s="10"/>
      <c r="AL439" s="10"/>
      <c r="AM439" s="10" t="s">
        <v>5237</v>
      </c>
      <c r="AN439" s="10"/>
      <c r="AO439" s="49">
        <v>0</v>
      </c>
      <c r="AP439" s="49">
        <v>0</v>
      </c>
      <c r="AQ439" s="49">
        <v>0</v>
      </c>
      <c r="AR439" s="49">
        <v>0</v>
      </c>
      <c r="AS439" s="49">
        <v>0</v>
      </c>
      <c r="AT439" s="49">
        <v>0</v>
      </c>
      <c r="AU439" s="49">
        <v>0</v>
      </c>
      <c r="AV439" s="49">
        <v>0</v>
      </c>
      <c r="AW439" s="50">
        <v>0</v>
      </c>
      <c r="AX439" s="49">
        <v>0</v>
      </c>
      <c r="AY439" s="49">
        <v>0</v>
      </c>
      <c r="AZ439" s="49">
        <v>0</v>
      </c>
      <c r="BA439" s="49">
        <v>0</v>
      </c>
      <c r="BB439" s="49">
        <v>0</v>
      </c>
      <c r="BC439" s="49">
        <v>0</v>
      </c>
      <c r="BD439" s="49">
        <v>0</v>
      </c>
      <c r="BE439" s="49">
        <v>0</v>
      </c>
      <c r="BF439" s="49">
        <v>0</v>
      </c>
      <c r="BG439" s="49">
        <v>0</v>
      </c>
      <c r="BH439" s="49">
        <v>0</v>
      </c>
      <c r="BI439" s="49">
        <v>0</v>
      </c>
      <c r="BJ439" s="50">
        <v>0</v>
      </c>
      <c r="BK439" s="49">
        <v>0</v>
      </c>
      <c r="BL439" s="49">
        <v>0</v>
      </c>
      <c r="BM439" s="49">
        <v>0</v>
      </c>
      <c r="BN439" s="49">
        <v>0</v>
      </c>
      <c r="BO439" s="49">
        <v>0</v>
      </c>
      <c r="BP439" s="49">
        <v>0</v>
      </c>
      <c r="BQ439" s="49">
        <v>0</v>
      </c>
      <c r="BR439" s="49">
        <v>0</v>
      </c>
      <c r="BS439" s="49">
        <v>0</v>
      </c>
      <c r="BT439" s="49">
        <v>0</v>
      </c>
      <c r="BU439" s="50">
        <v>0</v>
      </c>
      <c r="BV439" s="49">
        <v>0</v>
      </c>
      <c r="BW439" s="50">
        <v>0</v>
      </c>
      <c r="BX439" s="49">
        <v>0</v>
      </c>
      <c r="BY439" s="49">
        <v>0</v>
      </c>
      <c r="BZ439" s="49">
        <v>0</v>
      </c>
      <c r="CA439" s="49">
        <v>0</v>
      </c>
      <c r="CB439" s="49">
        <v>0</v>
      </c>
      <c r="CC439" s="49">
        <v>0</v>
      </c>
      <c r="CD439" s="49">
        <v>0</v>
      </c>
      <c r="CE439" s="49">
        <v>0</v>
      </c>
      <c r="CF439" s="49">
        <v>0</v>
      </c>
      <c r="CG439" s="49">
        <v>0</v>
      </c>
      <c r="CH439" s="50">
        <v>0</v>
      </c>
      <c r="CI439" s="49">
        <v>0</v>
      </c>
      <c r="CJ439" s="50">
        <v>0</v>
      </c>
      <c r="CK439" s="49">
        <v>0</v>
      </c>
      <c r="CL439" s="49">
        <v>0</v>
      </c>
      <c r="CM439" s="49">
        <v>0</v>
      </c>
      <c r="CN439" s="49">
        <v>0</v>
      </c>
      <c r="CO439" s="10"/>
      <c r="CP439" s="51"/>
    </row>
    <row r="440" spans="1:94" ht="70.349999999999994" customHeight="1" x14ac:dyDescent="0.25">
      <c r="A440" s="48" t="s">
        <v>5074</v>
      </c>
      <c r="B440" s="48" t="s">
        <v>5074</v>
      </c>
      <c r="C440" s="10" t="s">
        <v>103</v>
      </c>
      <c r="D440" s="10" t="s">
        <v>4705</v>
      </c>
      <c r="E440" s="10" t="s">
        <v>4706</v>
      </c>
      <c r="F440" s="10" t="s">
        <v>1496</v>
      </c>
      <c r="G440" s="10"/>
      <c r="H440" s="10" t="s">
        <v>1610</v>
      </c>
      <c r="I440" s="10" t="s">
        <v>4707</v>
      </c>
      <c r="J440" s="10" t="s">
        <v>4400</v>
      </c>
      <c r="K440" s="10" t="s">
        <v>4708</v>
      </c>
      <c r="L440" s="10" t="s">
        <v>5069</v>
      </c>
      <c r="M440" s="10" t="s">
        <v>5070</v>
      </c>
      <c r="N440" s="10" t="s">
        <v>5071</v>
      </c>
      <c r="O440" s="10" t="s">
        <v>3894</v>
      </c>
      <c r="P440" s="10" t="s">
        <v>831</v>
      </c>
      <c r="Q440" s="10" t="s">
        <v>3895</v>
      </c>
      <c r="R440" s="10" t="s">
        <v>3896</v>
      </c>
      <c r="S440" s="10" t="s">
        <v>3975</v>
      </c>
      <c r="T440" s="10" t="s">
        <v>3976</v>
      </c>
      <c r="U440" s="10" t="s">
        <v>5075</v>
      </c>
      <c r="V440" s="10" t="s">
        <v>3978</v>
      </c>
      <c r="W440" s="10" t="s">
        <v>3979</v>
      </c>
      <c r="X440" s="10" t="s">
        <v>336</v>
      </c>
      <c r="Y440" s="10" t="s">
        <v>247</v>
      </c>
      <c r="Z440" s="10" t="s">
        <v>126</v>
      </c>
      <c r="AA440" s="49">
        <v>8</v>
      </c>
      <c r="AB440" s="10" t="s">
        <v>127</v>
      </c>
      <c r="AC440" s="10" t="s">
        <v>4313</v>
      </c>
      <c r="AD440" s="49">
        <v>0</v>
      </c>
      <c r="AE440" s="49">
        <v>2</v>
      </c>
      <c r="AF440" s="49">
        <v>3</v>
      </c>
      <c r="AG440" s="49">
        <v>3</v>
      </c>
      <c r="AH440" s="10"/>
      <c r="AI440" s="10"/>
      <c r="AJ440" s="10"/>
      <c r="AK440" s="10"/>
      <c r="AL440" s="10"/>
      <c r="AM440" s="10" t="s">
        <v>5237</v>
      </c>
      <c r="AN440" s="10"/>
      <c r="AO440" s="49">
        <v>0</v>
      </c>
      <c r="AP440" s="49">
        <v>0</v>
      </c>
      <c r="AQ440" s="49">
        <v>0</v>
      </c>
      <c r="AR440" s="49">
        <v>0</v>
      </c>
      <c r="AS440" s="49">
        <v>0</v>
      </c>
      <c r="AT440" s="49">
        <v>0</v>
      </c>
      <c r="AU440" s="49">
        <v>0</v>
      </c>
      <c r="AV440" s="49">
        <v>0</v>
      </c>
      <c r="AW440" s="50">
        <v>0</v>
      </c>
      <c r="AX440" s="49">
        <v>0</v>
      </c>
      <c r="AY440" s="49">
        <v>0</v>
      </c>
      <c r="AZ440" s="49">
        <v>0</v>
      </c>
      <c r="BA440" s="49">
        <v>0</v>
      </c>
      <c r="BB440" s="49">
        <v>0</v>
      </c>
      <c r="BC440" s="49">
        <v>0</v>
      </c>
      <c r="BD440" s="49">
        <v>0</v>
      </c>
      <c r="BE440" s="49">
        <v>0</v>
      </c>
      <c r="BF440" s="49">
        <v>0</v>
      </c>
      <c r="BG440" s="49">
        <v>0</v>
      </c>
      <c r="BH440" s="49">
        <v>0</v>
      </c>
      <c r="BI440" s="49">
        <v>0</v>
      </c>
      <c r="BJ440" s="50">
        <v>0</v>
      </c>
      <c r="BK440" s="49">
        <v>0</v>
      </c>
      <c r="BL440" s="49">
        <v>0</v>
      </c>
      <c r="BM440" s="49">
        <v>0</v>
      </c>
      <c r="BN440" s="49">
        <v>0</v>
      </c>
      <c r="BO440" s="49">
        <v>0</v>
      </c>
      <c r="BP440" s="49">
        <v>0</v>
      </c>
      <c r="BQ440" s="49">
        <v>0</v>
      </c>
      <c r="BR440" s="49">
        <v>0</v>
      </c>
      <c r="BS440" s="49">
        <v>0</v>
      </c>
      <c r="BT440" s="49">
        <v>0</v>
      </c>
      <c r="BU440" s="50">
        <v>0</v>
      </c>
      <c r="BV440" s="49">
        <v>0</v>
      </c>
      <c r="BW440" s="50">
        <v>0</v>
      </c>
      <c r="BX440" s="49">
        <v>0</v>
      </c>
      <c r="BY440" s="49">
        <v>0</v>
      </c>
      <c r="BZ440" s="49">
        <v>0</v>
      </c>
      <c r="CA440" s="49">
        <v>0</v>
      </c>
      <c r="CB440" s="49">
        <v>0</v>
      </c>
      <c r="CC440" s="49">
        <v>0</v>
      </c>
      <c r="CD440" s="49">
        <v>0</v>
      </c>
      <c r="CE440" s="49">
        <v>0</v>
      </c>
      <c r="CF440" s="49">
        <v>0</v>
      </c>
      <c r="CG440" s="49">
        <v>0</v>
      </c>
      <c r="CH440" s="50">
        <v>0</v>
      </c>
      <c r="CI440" s="49">
        <v>0</v>
      </c>
      <c r="CJ440" s="50">
        <v>0</v>
      </c>
      <c r="CK440" s="49">
        <v>0</v>
      </c>
      <c r="CL440" s="49">
        <v>0</v>
      </c>
      <c r="CM440" s="49">
        <v>0</v>
      </c>
      <c r="CN440" s="49">
        <v>0</v>
      </c>
      <c r="CO440" s="10" t="s">
        <v>5076</v>
      </c>
      <c r="CP440" s="51"/>
    </row>
    <row r="441" spans="1:94" ht="70.349999999999994" customHeight="1" x14ac:dyDescent="0.25">
      <c r="A441" s="48" t="s">
        <v>5077</v>
      </c>
      <c r="B441" s="48" t="s">
        <v>5077</v>
      </c>
      <c r="C441" s="10" t="s">
        <v>179</v>
      </c>
      <c r="D441" s="10" t="s">
        <v>4705</v>
      </c>
      <c r="E441" s="10" t="s">
        <v>4987</v>
      </c>
      <c r="F441" s="10" t="s">
        <v>1632</v>
      </c>
      <c r="G441" s="10"/>
      <c r="H441" s="10" t="s">
        <v>3385</v>
      </c>
      <c r="I441" s="10" t="s">
        <v>3385</v>
      </c>
      <c r="J441" s="10" t="s">
        <v>4978</v>
      </c>
      <c r="K441" s="10" t="s">
        <v>4823</v>
      </c>
      <c r="L441" s="10" t="s">
        <v>5069</v>
      </c>
      <c r="M441" s="10" t="s">
        <v>5070</v>
      </c>
      <c r="N441" s="10" t="s">
        <v>5071</v>
      </c>
      <c r="O441" s="10" t="s">
        <v>140</v>
      </c>
      <c r="P441" s="10" t="s">
        <v>141</v>
      </c>
      <c r="Q441" s="10" t="s">
        <v>142</v>
      </c>
      <c r="R441" s="10" t="s">
        <v>143</v>
      </c>
      <c r="S441" s="10" t="s">
        <v>5078</v>
      </c>
      <c r="T441" s="10" t="s">
        <v>145</v>
      </c>
      <c r="U441" s="10" t="s">
        <v>146</v>
      </c>
      <c r="V441" s="10" t="s">
        <v>147</v>
      </c>
      <c r="W441" s="10" t="s">
        <v>148</v>
      </c>
      <c r="X441" s="10" t="s">
        <v>149</v>
      </c>
      <c r="Y441" s="10" t="s">
        <v>125</v>
      </c>
      <c r="Z441" s="10" t="s">
        <v>126</v>
      </c>
      <c r="AA441" s="49">
        <v>4</v>
      </c>
      <c r="AB441" s="10" t="s">
        <v>127</v>
      </c>
      <c r="AC441" s="10" t="s">
        <v>4313</v>
      </c>
      <c r="AD441" s="49">
        <v>0</v>
      </c>
      <c r="AE441" s="49">
        <v>2</v>
      </c>
      <c r="AF441" s="49">
        <v>1</v>
      </c>
      <c r="AG441" s="49">
        <v>1</v>
      </c>
      <c r="AH441" s="10"/>
      <c r="AI441" s="10" t="s">
        <v>6606</v>
      </c>
      <c r="AJ441" s="10" t="s">
        <v>6607</v>
      </c>
      <c r="AK441" s="10" t="s">
        <v>6608</v>
      </c>
      <c r="AL441" s="10" t="s">
        <v>6608</v>
      </c>
      <c r="AM441" s="10" t="s">
        <v>5237</v>
      </c>
      <c r="AN441" s="10"/>
      <c r="AO441" s="49">
        <v>0</v>
      </c>
      <c r="AP441" s="49">
        <v>0</v>
      </c>
      <c r="AQ441" s="49">
        <v>0</v>
      </c>
      <c r="AR441" s="49">
        <v>0</v>
      </c>
      <c r="AS441" s="49">
        <v>0</v>
      </c>
      <c r="AT441" s="49">
        <v>0</v>
      </c>
      <c r="AU441" s="49">
        <v>0</v>
      </c>
      <c r="AV441" s="49">
        <v>0</v>
      </c>
      <c r="AW441" s="50">
        <v>0</v>
      </c>
      <c r="AX441" s="49">
        <v>0</v>
      </c>
      <c r="AY441" s="49">
        <v>0</v>
      </c>
      <c r="AZ441" s="49">
        <v>0</v>
      </c>
      <c r="BA441" s="49">
        <v>0</v>
      </c>
      <c r="BB441" s="49">
        <v>0</v>
      </c>
      <c r="BC441" s="49">
        <v>0</v>
      </c>
      <c r="BD441" s="49">
        <v>0</v>
      </c>
      <c r="BE441" s="49">
        <v>0</v>
      </c>
      <c r="BF441" s="49">
        <v>0</v>
      </c>
      <c r="BG441" s="49">
        <v>0</v>
      </c>
      <c r="BH441" s="49">
        <v>0</v>
      </c>
      <c r="BI441" s="49">
        <v>0</v>
      </c>
      <c r="BJ441" s="50">
        <v>0</v>
      </c>
      <c r="BK441" s="49">
        <v>0</v>
      </c>
      <c r="BL441" s="49">
        <v>0</v>
      </c>
      <c r="BM441" s="49">
        <v>0</v>
      </c>
      <c r="BN441" s="49">
        <v>0</v>
      </c>
      <c r="BO441" s="49">
        <v>0</v>
      </c>
      <c r="BP441" s="49">
        <v>0</v>
      </c>
      <c r="BQ441" s="49">
        <v>0</v>
      </c>
      <c r="BR441" s="49">
        <v>0</v>
      </c>
      <c r="BS441" s="49">
        <v>0</v>
      </c>
      <c r="BT441" s="49">
        <v>0</v>
      </c>
      <c r="BU441" s="50">
        <v>0</v>
      </c>
      <c r="BV441" s="49">
        <v>0</v>
      </c>
      <c r="BW441" s="50">
        <v>0</v>
      </c>
      <c r="BX441" s="49">
        <v>0</v>
      </c>
      <c r="BY441" s="49">
        <v>0</v>
      </c>
      <c r="BZ441" s="49">
        <v>0</v>
      </c>
      <c r="CA441" s="49">
        <v>0</v>
      </c>
      <c r="CB441" s="49">
        <v>0</v>
      </c>
      <c r="CC441" s="49">
        <v>0</v>
      </c>
      <c r="CD441" s="49">
        <v>0</v>
      </c>
      <c r="CE441" s="49">
        <v>0</v>
      </c>
      <c r="CF441" s="49">
        <v>0</v>
      </c>
      <c r="CG441" s="49">
        <v>0</v>
      </c>
      <c r="CH441" s="50">
        <v>0</v>
      </c>
      <c r="CI441" s="49">
        <v>0</v>
      </c>
      <c r="CJ441" s="50">
        <v>0</v>
      </c>
      <c r="CK441" s="49">
        <v>0</v>
      </c>
      <c r="CL441" s="49">
        <v>0</v>
      </c>
      <c r="CM441" s="49">
        <v>0</v>
      </c>
      <c r="CN441" s="49">
        <v>0</v>
      </c>
      <c r="CO441" s="10" t="s">
        <v>5084</v>
      </c>
      <c r="CP441" s="51" t="s">
        <v>6609</v>
      </c>
    </row>
    <row r="442" spans="1:94" ht="70.349999999999994" customHeight="1" x14ac:dyDescent="0.25">
      <c r="A442" s="52" t="s">
        <v>5086</v>
      </c>
      <c r="B442" s="52" t="s">
        <v>5086</v>
      </c>
      <c r="C442" s="17" t="s">
        <v>254</v>
      </c>
      <c r="D442" s="17" t="s">
        <v>4705</v>
      </c>
      <c r="E442" s="17" t="s">
        <v>4930</v>
      </c>
      <c r="F442" s="17" t="s">
        <v>775</v>
      </c>
      <c r="G442" s="17"/>
      <c r="H442" s="17" t="s">
        <v>108</v>
      </c>
      <c r="I442" s="17" t="s">
        <v>4931</v>
      </c>
      <c r="J442" s="17" t="s">
        <v>846</v>
      </c>
      <c r="K442" s="17" t="s">
        <v>4823</v>
      </c>
      <c r="L442" s="17" t="s">
        <v>5069</v>
      </c>
      <c r="M442" s="17" t="s">
        <v>5070</v>
      </c>
      <c r="N442" s="17" t="s">
        <v>5071</v>
      </c>
      <c r="O442" s="17" t="s">
        <v>115</v>
      </c>
      <c r="P442" s="17" t="s">
        <v>116</v>
      </c>
      <c r="Q442" s="17" t="s">
        <v>5087</v>
      </c>
      <c r="R442" s="17" t="s">
        <v>4814</v>
      </c>
      <c r="S442" s="17" t="s">
        <v>5088</v>
      </c>
      <c r="T442" s="17" t="s">
        <v>5089</v>
      </c>
      <c r="U442" s="17" t="s">
        <v>5090</v>
      </c>
      <c r="V442" s="17" t="s">
        <v>5091</v>
      </c>
      <c r="W442" s="17" t="s">
        <v>5092</v>
      </c>
      <c r="X442" s="17" t="s">
        <v>2152</v>
      </c>
      <c r="Y442" s="17" t="s">
        <v>125</v>
      </c>
      <c r="Z442" s="17" t="s">
        <v>126</v>
      </c>
      <c r="AA442" s="53">
        <v>1</v>
      </c>
      <c r="AB442" s="17" t="s">
        <v>127</v>
      </c>
      <c r="AC442" s="17" t="s">
        <v>4313</v>
      </c>
      <c r="AD442" s="53">
        <v>0</v>
      </c>
      <c r="AE442" s="53">
        <v>0</v>
      </c>
      <c r="AF442" s="53">
        <v>1</v>
      </c>
      <c r="AG442" s="53">
        <v>0</v>
      </c>
      <c r="AH442" s="17"/>
      <c r="AI442" s="17"/>
      <c r="AJ442" s="17"/>
      <c r="AK442" s="17" t="s">
        <v>6610</v>
      </c>
      <c r="AL442" s="17"/>
      <c r="AM442" s="17" t="s">
        <v>5237</v>
      </c>
      <c r="AN442" s="17"/>
      <c r="AO442" s="53">
        <v>0</v>
      </c>
      <c r="AP442" s="53">
        <v>0</v>
      </c>
      <c r="AQ442" s="53">
        <v>0</v>
      </c>
      <c r="AR442" s="53">
        <v>0</v>
      </c>
      <c r="AS442" s="53">
        <v>0</v>
      </c>
      <c r="AT442" s="53">
        <v>0</v>
      </c>
      <c r="AU442" s="53">
        <v>0</v>
      </c>
      <c r="AV442" s="53">
        <v>0</v>
      </c>
      <c r="AW442" s="54">
        <v>0</v>
      </c>
      <c r="AX442" s="53">
        <v>0</v>
      </c>
      <c r="AY442" s="53">
        <v>0</v>
      </c>
      <c r="AZ442" s="53">
        <v>0</v>
      </c>
      <c r="BA442" s="53">
        <v>0</v>
      </c>
      <c r="BB442" s="53">
        <v>0</v>
      </c>
      <c r="BC442" s="53">
        <v>0</v>
      </c>
      <c r="BD442" s="53">
        <v>0</v>
      </c>
      <c r="BE442" s="53">
        <v>0</v>
      </c>
      <c r="BF442" s="53">
        <v>0</v>
      </c>
      <c r="BG442" s="53">
        <v>0</v>
      </c>
      <c r="BH442" s="53">
        <v>0</v>
      </c>
      <c r="BI442" s="53">
        <v>0</v>
      </c>
      <c r="BJ442" s="54">
        <v>0</v>
      </c>
      <c r="BK442" s="53">
        <v>0</v>
      </c>
      <c r="BL442" s="53">
        <v>0</v>
      </c>
      <c r="BM442" s="53">
        <v>0</v>
      </c>
      <c r="BN442" s="53">
        <v>0</v>
      </c>
      <c r="BO442" s="53">
        <v>0</v>
      </c>
      <c r="BP442" s="53">
        <v>0</v>
      </c>
      <c r="BQ442" s="53">
        <v>0</v>
      </c>
      <c r="BR442" s="53">
        <v>0</v>
      </c>
      <c r="BS442" s="53">
        <v>0</v>
      </c>
      <c r="BT442" s="53">
        <v>0</v>
      </c>
      <c r="BU442" s="54">
        <v>0</v>
      </c>
      <c r="BV442" s="53">
        <v>0</v>
      </c>
      <c r="BW442" s="54">
        <v>0</v>
      </c>
      <c r="BX442" s="53">
        <v>0</v>
      </c>
      <c r="BY442" s="53">
        <v>0</v>
      </c>
      <c r="BZ442" s="53">
        <v>0</v>
      </c>
      <c r="CA442" s="53">
        <v>0</v>
      </c>
      <c r="CB442" s="53">
        <v>0</v>
      </c>
      <c r="CC442" s="53">
        <v>0</v>
      </c>
      <c r="CD442" s="53">
        <v>0</v>
      </c>
      <c r="CE442" s="53">
        <v>0</v>
      </c>
      <c r="CF442" s="53">
        <v>0</v>
      </c>
      <c r="CG442" s="53">
        <v>0</v>
      </c>
      <c r="CH442" s="54">
        <v>0</v>
      </c>
      <c r="CI442" s="53">
        <v>0</v>
      </c>
      <c r="CJ442" s="54">
        <v>0</v>
      </c>
      <c r="CK442" s="53">
        <v>0</v>
      </c>
      <c r="CL442" s="53">
        <v>0</v>
      </c>
      <c r="CM442" s="53">
        <v>0</v>
      </c>
      <c r="CN442" s="53">
        <v>0</v>
      </c>
      <c r="CO442" s="17"/>
      <c r="CP442" s="55"/>
    </row>
  </sheetData>
  <mergeCells count="8">
    <mergeCell ref="A1:N1"/>
    <mergeCell ref="O1:AC1"/>
    <mergeCell ref="AD1:AG1"/>
    <mergeCell ref="AO1:CN1"/>
    <mergeCell ref="A2:N2"/>
    <mergeCell ref="O2:AC2"/>
    <mergeCell ref="AD2:AG2"/>
    <mergeCell ref="AO2:CN2"/>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8864A-5BED-4480-B1C8-A848E144E3B3}">
  <sheetPr codeName="Hoja12"/>
  <dimension ref="A1:W69"/>
  <sheetViews>
    <sheetView workbookViewId="0">
      <selection activeCell="B7" sqref="B7"/>
    </sheetView>
  </sheetViews>
  <sheetFormatPr baseColWidth="10" defaultColWidth="11.42578125" defaultRowHeight="15" x14ac:dyDescent="0.25"/>
  <cols>
    <col min="1" max="4" width="32.85546875" bestFit="1" customWidth="1"/>
    <col min="5" max="5" width="8.85546875" customWidth="1"/>
    <col min="6" max="7" width="2" bestFit="1" customWidth="1"/>
    <col min="8" max="10" width="2" hidden="1" customWidth="1"/>
    <col min="11" max="12" width="3" hidden="1" customWidth="1"/>
    <col min="13" max="13" width="12.42578125" hidden="1" customWidth="1"/>
    <col min="14" max="17" width="9.5703125" customWidth="1"/>
    <col min="18" max="18" width="3.5703125" customWidth="1"/>
    <col min="19" max="19" width="3" bestFit="1" customWidth="1"/>
    <col min="20" max="23" width="9.42578125" customWidth="1"/>
    <col min="24" max="38" width="3" bestFit="1" customWidth="1"/>
    <col min="39" max="63" width="4" bestFit="1" customWidth="1"/>
    <col min="64" max="73" width="5" bestFit="1" customWidth="1"/>
    <col min="74" max="78" width="6" bestFit="1" customWidth="1"/>
    <col min="79" max="79" width="8" bestFit="1" customWidth="1"/>
    <col min="80" max="80" width="10.42578125" bestFit="1" customWidth="1"/>
    <col min="81" max="81" width="11.85546875" bestFit="1" customWidth="1"/>
  </cols>
  <sheetData>
    <row r="1" spans="1:23" x14ac:dyDescent="0.25">
      <c r="A1" s="159" t="s">
        <v>38</v>
      </c>
      <c r="B1" t="s">
        <v>3433</v>
      </c>
      <c r="N1" t="s">
        <v>6611</v>
      </c>
    </row>
    <row r="3" spans="1:23" x14ac:dyDescent="0.25">
      <c r="A3" t="s">
        <v>6612</v>
      </c>
      <c r="B3" t="s">
        <v>6613</v>
      </c>
      <c r="C3" t="s">
        <v>6614</v>
      </c>
      <c r="D3" t="s">
        <v>6615</v>
      </c>
      <c r="N3" s="202" t="s">
        <v>6616</v>
      </c>
      <c r="O3" s="202"/>
      <c r="P3" s="202"/>
      <c r="Q3" s="202"/>
      <c r="T3" s="203" t="s">
        <v>6617</v>
      </c>
      <c r="U3" s="203"/>
      <c r="V3" s="203"/>
      <c r="W3" s="203"/>
    </row>
    <row r="4" spans="1:23" x14ac:dyDescent="0.25">
      <c r="A4" s="24">
        <v>4133</v>
      </c>
      <c r="B4" s="24">
        <v>7494</v>
      </c>
      <c r="C4" s="24">
        <v>3016</v>
      </c>
      <c r="D4" s="24">
        <v>3106</v>
      </c>
      <c r="E4" s="24">
        <f>SUM(A4:D4)</f>
        <v>17749</v>
      </c>
      <c r="N4" s="56">
        <v>2024</v>
      </c>
      <c r="O4" s="56">
        <v>2025</v>
      </c>
      <c r="P4" s="56">
        <v>2026</v>
      </c>
      <c r="Q4" s="56">
        <v>2027</v>
      </c>
      <c r="T4" s="57">
        <v>2024</v>
      </c>
      <c r="U4" s="57">
        <v>2025</v>
      </c>
      <c r="V4" s="57">
        <v>2026</v>
      </c>
      <c r="W4" s="57">
        <v>2027</v>
      </c>
    </row>
    <row r="5" spans="1:23" x14ac:dyDescent="0.25">
      <c r="A5" s="58">
        <f>GETPIVOTDATA("Suma de Meta Física Esperada 2024",$A$3)/E4</f>
        <v>0.23285818919375739</v>
      </c>
      <c r="B5" s="58">
        <f>GETPIVOTDATA("Suma de Meta Física Esperada 2025",$A$3)/E4</f>
        <v>0.42222097019550398</v>
      </c>
      <c r="C5" s="58">
        <f>GETPIVOTDATA("Suma de Meta Física Esperada 2026",$A$3)/E4</f>
        <v>0.16992506620091272</v>
      </c>
      <c r="D5" s="58">
        <f>GETPIVOTDATA("Suma de Meta Física Esperada 2027",$A$3)/E4</f>
        <v>0.17499577440982592</v>
      </c>
      <c r="N5" s="59">
        <v>0.26644182124789206</v>
      </c>
      <c r="O5" s="59">
        <v>0.69758291174817311</v>
      </c>
      <c r="P5" s="59">
        <v>2.0236087689713321E-2</v>
      </c>
      <c r="Q5" s="59">
        <v>1.5739179314221474E-2</v>
      </c>
      <c r="T5" s="59">
        <v>0.14931993193118187</v>
      </c>
      <c r="U5" s="59">
        <v>0.33537104452202576</v>
      </c>
      <c r="V5" s="59">
        <v>0.24326886372866521</v>
      </c>
      <c r="W5" s="59">
        <v>0.27204015981812713</v>
      </c>
    </row>
    <row r="7" spans="1:23" x14ac:dyDescent="0.25">
      <c r="N7" s="202" t="s">
        <v>2259</v>
      </c>
      <c r="O7" s="202"/>
      <c r="P7" s="202"/>
      <c r="Q7" s="202"/>
    </row>
    <row r="8" spans="1:23" x14ac:dyDescent="0.25">
      <c r="N8" s="56">
        <v>2024</v>
      </c>
      <c r="O8" s="56">
        <v>2025</v>
      </c>
      <c r="P8" s="56">
        <v>2026</v>
      </c>
      <c r="Q8" s="56">
        <v>2027</v>
      </c>
    </row>
    <row r="9" spans="1:23" x14ac:dyDescent="0.25">
      <c r="N9" s="59">
        <v>0.41891891891891891</v>
      </c>
      <c r="O9" s="59">
        <v>0.14864864864864866</v>
      </c>
      <c r="P9" s="59">
        <v>0.28378378378378377</v>
      </c>
      <c r="Q9" s="59">
        <v>0.14864864864864866</v>
      </c>
    </row>
    <row r="11" spans="1:23" x14ac:dyDescent="0.25">
      <c r="N11" s="202" t="s">
        <v>6618</v>
      </c>
      <c r="O11" s="202"/>
      <c r="P11" s="202"/>
      <c r="Q11" s="202"/>
    </row>
    <row r="12" spans="1:23" x14ac:dyDescent="0.25">
      <c r="N12" s="56">
        <v>2024</v>
      </c>
      <c r="O12" s="56">
        <v>2025</v>
      </c>
      <c r="P12" s="56">
        <v>2026</v>
      </c>
      <c r="Q12" s="56">
        <v>2027</v>
      </c>
    </row>
    <row r="13" spans="1:23" x14ac:dyDescent="0.25">
      <c r="N13" s="59">
        <v>0.24388137057299164</v>
      </c>
      <c r="O13" s="59">
        <v>0.27411459832997409</v>
      </c>
      <c r="P13" s="59">
        <v>0.22055859487474805</v>
      </c>
      <c r="Q13" s="59">
        <v>0.26144543622228622</v>
      </c>
    </row>
    <row r="14" spans="1:23" x14ac:dyDescent="0.25">
      <c r="E14" s="24"/>
    </row>
    <row r="15" spans="1:23" x14ac:dyDescent="0.25">
      <c r="A15" s="58"/>
      <c r="B15" s="58"/>
      <c r="C15" s="58"/>
      <c r="D15" s="58"/>
      <c r="N15" s="202" t="s">
        <v>6619</v>
      </c>
      <c r="O15" s="202"/>
      <c r="P15" s="202"/>
      <c r="Q15" s="202"/>
    </row>
    <row r="16" spans="1:23" x14ac:dyDescent="0.25">
      <c r="N16" s="56">
        <v>2024</v>
      </c>
      <c r="O16" s="56">
        <v>2025</v>
      </c>
      <c r="P16" s="56">
        <v>2026</v>
      </c>
      <c r="Q16" s="56">
        <v>2027</v>
      </c>
    </row>
    <row r="17" spans="14:17" x14ac:dyDescent="0.25">
      <c r="N17" s="60">
        <v>0.25121508174186263</v>
      </c>
      <c r="O17" s="60">
        <v>0.2496113374899766</v>
      </c>
      <c r="P17" s="60">
        <v>0.24957860801544832</v>
      </c>
      <c r="Q17" s="60">
        <v>0.24959497275271245</v>
      </c>
    </row>
    <row r="18" spans="14:17" x14ac:dyDescent="0.25">
      <c r="N18" s="60"/>
      <c r="O18" s="60"/>
      <c r="P18" s="60"/>
      <c r="Q18" s="60"/>
    </row>
    <row r="19" spans="14:17" x14ac:dyDescent="0.25">
      <c r="N19" s="202" t="s">
        <v>6620</v>
      </c>
      <c r="O19" s="202"/>
      <c r="P19" s="202"/>
      <c r="Q19" s="202"/>
    </row>
    <row r="20" spans="14:17" x14ac:dyDescent="0.25">
      <c r="N20" s="56">
        <v>2024</v>
      </c>
      <c r="O20" s="56">
        <v>2025</v>
      </c>
      <c r="P20" s="56">
        <v>2026</v>
      </c>
      <c r="Q20" s="56">
        <v>2027</v>
      </c>
    </row>
    <row r="21" spans="14:17" x14ac:dyDescent="0.25">
      <c r="N21" s="59">
        <v>0.23456299659477867</v>
      </c>
      <c r="O21" s="59">
        <v>0.6452894438138479</v>
      </c>
      <c r="P21" s="59">
        <v>7.2871736662883088E-2</v>
      </c>
      <c r="Q21" s="59">
        <v>4.7275822928490349E-2</v>
      </c>
    </row>
    <row r="23" spans="14:17" x14ac:dyDescent="0.25">
      <c r="N23" s="202" t="s">
        <v>3903</v>
      </c>
      <c r="O23" s="202"/>
      <c r="P23" s="202"/>
      <c r="Q23" s="202"/>
    </row>
    <row r="24" spans="14:17" x14ac:dyDescent="0.25">
      <c r="N24" s="56">
        <v>2024</v>
      </c>
      <c r="O24" s="56">
        <v>2025</v>
      </c>
      <c r="P24" s="56">
        <v>2026</v>
      </c>
      <c r="Q24" s="56">
        <v>2027</v>
      </c>
    </row>
    <row r="25" spans="14:17" x14ac:dyDescent="0.25">
      <c r="N25" s="59">
        <v>0.15498676521999699</v>
      </c>
      <c r="O25" s="59">
        <v>0.37017929381211606</v>
      </c>
      <c r="P25" s="59">
        <v>0.31985217000449484</v>
      </c>
      <c r="Q25" s="59">
        <v>0.15498177096339211</v>
      </c>
    </row>
    <row r="27" spans="14:17" x14ac:dyDescent="0.25">
      <c r="N27" s="202" t="s">
        <v>6621</v>
      </c>
      <c r="O27" s="202"/>
      <c r="P27" s="202"/>
      <c r="Q27" s="202"/>
    </row>
    <row r="28" spans="14:17" x14ac:dyDescent="0.25">
      <c r="N28" s="56">
        <v>2024</v>
      </c>
      <c r="O28" s="56">
        <v>2025</v>
      </c>
      <c r="P28" s="56">
        <v>2026</v>
      </c>
      <c r="Q28" s="56">
        <v>2027</v>
      </c>
    </row>
    <row r="29" spans="14:17" x14ac:dyDescent="0.25">
      <c r="N29" s="59">
        <v>0.19236700077101002</v>
      </c>
      <c r="O29" s="59">
        <v>0.12991518889745568</v>
      </c>
      <c r="P29" s="59">
        <v>0.12798766383962992</v>
      </c>
      <c r="Q29" s="59">
        <v>0.54973014649190444</v>
      </c>
    </row>
    <row r="31" spans="14:17" x14ac:dyDescent="0.25">
      <c r="N31" s="202" t="s">
        <v>6622</v>
      </c>
      <c r="O31" s="202"/>
      <c r="P31" s="202"/>
      <c r="Q31" s="202"/>
    </row>
    <row r="32" spans="14:17" x14ac:dyDescent="0.25">
      <c r="N32" s="56">
        <v>2024</v>
      </c>
      <c r="O32" s="56">
        <v>2025</v>
      </c>
      <c r="P32" s="56">
        <v>2026</v>
      </c>
      <c r="Q32" s="56">
        <v>2027</v>
      </c>
    </row>
    <row r="33" spans="7:17" x14ac:dyDescent="0.25">
      <c r="N33" s="59">
        <v>0.26644182124789206</v>
      </c>
      <c r="O33" s="59">
        <v>0.69758291174817311</v>
      </c>
      <c r="P33" s="59">
        <v>2.0236087689713321E-2</v>
      </c>
      <c r="Q33" s="59">
        <v>1.5739179314221474E-2</v>
      </c>
    </row>
    <row r="35" spans="7:17" x14ac:dyDescent="0.25">
      <c r="N35" s="202" t="s">
        <v>556</v>
      </c>
      <c r="O35" s="202"/>
      <c r="P35" s="202"/>
      <c r="Q35" s="202"/>
    </row>
    <row r="36" spans="7:17" x14ac:dyDescent="0.25">
      <c r="N36" s="56">
        <v>2024</v>
      </c>
      <c r="O36" s="56">
        <v>2025</v>
      </c>
      <c r="P36" s="56">
        <v>2026</v>
      </c>
      <c r="Q36" s="56">
        <v>2027</v>
      </c>
    </row>
    <row r="37" spans="7:17" x14ac:dyDescent="0.25">
      <c r="N37" s="61">
        <v>0.25078912534998427</v>
      </c>
      <c r="O37" s="61">
        <v>0.24967461786082293</v>
      </c>
      <c r="P37" s="61">
        <v>0.24976660461137232</v>
      </c>
      <c r="Q37" s="61">
        <v>0.24976965217782052</v>
      </c>
    </row>
    <row r="39" spans="7:17" x14ac:dyDescent="0.25">
      <c r="N39" s="202" t="s">
        <v>6623</v>
      </c>
      <c r="O39" s="202"/>
      <c r="P39" s="202"/>
      <c r="Q39" s="202"/>
    </row>
    <row r="40" spans="7:17" x14ac:dyDescent="0.25">
      <c r="N40" s="56">
        <v>2024</v>
      </c>
      <c r="O40" s="56">
        <v>2025</v>
      </c>
      <c r="P40" s="56">
        <v>2026</v>
      </c>
      <c r="Q40" s="56">
        <v>2027</v>
      </c>
    </row>
    <row r="41" spans="7:17" x14ac:dyDescent="0.25">
      <c r="N41" s="61">
        <v>0.29495178672716954</v>
      </c>
      <c r="O41" s="61">
        <v>0.23823028927963696</v>
      </c>
      <c r="P41" s="61">
        <v>0.23425978445830967</v>
      </c>
      <c r="Q41" s="61">
        <v>0.23255813953488366</v>
      </c>
    </row>
    <row r="43" spans="7:17" x14ac:dyDescent="0.25">
      <c r="N43" s="202" t="s">
        <v>6624</v>
      </c>
      <c r="O43" s="202"/>
      <c r="P43" s="202"/>
      <c r="Q43" s="202"/>
    </row>
    <row r="44" spans="7:17" x14ac:dyDescent="0.25">
      <c r="N44" s="56">
        <v>2024</v>
      </c>
      <c r="O44" s="56">
        <v>2025</v>
      </c>
      <c r="P44" s="56">
        <v>2026</v>
      </c>
      <c r="Q44" s="56">
        <v>2027</v>
      </c>
    </row>
    <row r="45" spans="7:17" x14ac:dyDescent="0.25">
      <c r="N45" s="61">
        <v>0.35715440534526394</v>
      </c>
      <c r="O45" s="61">
        <v>0.27793721083921535</v>
      </c>
      <c r="P45" s="61">
        <v>3.6423603029225197E-2</v>
      </c>
      <c r="Q45" s="61">
        <v>0.3284847807862955</v>
      </c>
    </row>
    <row r="46" spans="7:17" x14ac:dyDescent="0.25">
      <c r="G46" s="62"/>
      <c r="H46" s="62"/>
      <c r="I46" s="62"/>
      <c r="J46" s="62"/>
      <c r="K46" s="62"/>
      <c r="L46" s="62"/>
      <c r="M46" s="62"/>
    </row>
    <row r="47" spans="7:17" x14ac:dyDescent="0.25">
      <c r="N47" s="202" t="s">
        <v>6625</v>
      </c>
      <c r="O47" s="202"/>
      <c r="P47" s="202"/>
      <c r="Q47" s="202"/>
    </row>
    <row r="48" spans="7:17" x14ac:dyDescent="0.25">
      <c r="N48" s="56">
        <v>2024</v>
      </c>
      <c r="O48" s="56">
        <v>2025</v>
      </c>
      <c r="P48" s="56">
        <v>2026</v>
      </c>
      <c r="Q48" s="56">
        <v>2027</v>
      </c>
    </row>
    <row r="49" spans="14:17" x14ac:dyDescent="0.25">
      <c r="N49" s="61">
        <v>3.2095001203562545E-4</v>
      </c>
      <c r="O49" s="61">
        <v>0.33339235862290312</v>
      </c>
      <c r="P49" s="61">
        <v>0.33320698232284807</v>
      </c>
      <c r="Q49" s="61">
        <v>0.33307970904221323</v>
      </c>
    </row>
    <row r="51" spans="14:17" x14ac:dyDescent="0.25">
      <c r="N51" s="202" t="s">
        <v>6626</v>
      </c>
      <c r="O51" s="202"/>
      <c r="P51" s="202"/>
      <c r="Q51" s="202"/>
    </row>
    <row r="52" spans="14:17" x14ac:dyDescent="0.25">
      <c r="N52" s="56">
        <v>2024</v>
      </c>
      <c r="O52" s="56">
        <v>2025</v>
      </c>
      <c r="P52" s="56">
        <v>2026</v>
      </c>
      <c r="Q52" s="56">
        <v>2027</v>
      </c>
    </row>
    <row r="53" spans="14:17" x14ac:dyDescent="0.25">
      <c r="N53" s="61">
        <v>5.5555555555555552E-2</v>
      </c>
      <c r="O53" s="61">
        <v>0.51851851851851849</v>
      </c>
      <c r="P53" s="61">
        <v>0.31481481481481483</v>
      </c>
      <c r="Q53" s="61">
        <v>0.1111111111111111</v>
      </c>
    </row>
    <row r="55" spans="14:17" x14ac:dyDescent="0.25">
      <c r="N55" s="202" t="s">
        <v>1163</v>
      </c>
      <c r="O55" s="202"/>
      <c r="P55" s="202"/>
      <c r="Q55" s="202"/>
    </row>
    <row r="56" spans="14:17" x14ac:dyDescent="0.25">
      <c r="N56" s="56">
        <v>2024</v>
      </c>
      <c r="O56" s="56">
        <v>2025</v>
      </c>
      <c r="P56" s="56">
        <v>2026</v>
      </c>
      <c r="Q56" s="56">
        <v>2027</v>
      </c>
    </row>
    <row r="57" spans="14:17" x14ac:dyDescent="0.25">
      <c r="N57" s="61">
        <v>0.24959999999999999</v>
      </c>
      <c r="O57" s="61">
        <v>0.25</v>
      </c>
      <c r="P57" s="61">
        <v>0.25</v>
      </c>
      <c r="Q57" s="61">
        <v>0.25030000000000002</v>
      </c>
    </row>
    <row r="59" spans="14:17" x14ac:dyDescent="0.25">
      <c r="N59" s="202" t="s">
        <v>6627</v>
      </c>
      <c r="O59" s="202"/>
      <c r="P59" s="202"/>
      <c r="Q59" s="202"/>
    </row>
    <row r="60" spans="14:17" x14ac:dyDescent="0.25">
      <c r="N60" s="56">
        <v>2024</v>
      </c>
      <c r="O60" s="56">
        <v>2025</v>
      </c>
      <c r="P60" s="56">
        <v>2026</v>
      </c>
      <c r="Q60" s="56">
        <v>2027</v>
      </c>
    </row>
    <row r="61" spans="14:17" x14ac:dyDescent="0.25">
      <c r="N61" s="61">
        <v>0.1029119788219722</v>
      </c>
      <c r="O61" s="61">
        <v>0.31585043017868963</v>
      </c>
      <c r="P61" s="61">
        <v>0.31634679020516215</v>
      </c>
      <c r="Q61" s="61">
        <v>0.26489080079417604</v>
      </c>
    </row>
    <row r="63" spans="14:17" x14ac:dyDescent="0.25">
      <c r="N63" s="202" t="s">
        <v>6628</v>
      </c>
      <c r="O63" s="202"/>
      <c r="P63" s="202"/>
      <c r="Q63" s="202"/>
    </row>
    <row r="64" spans="14:17" x14ac:dyDescent="0.25">
      <c r="N64" s="56">
        <v>2024</v>
      </c>
      <c r="O64" s="56">
        <v>2025</v>
      </c>
      <c r="P64" s="56">
        <v>2026</v>
      </c>
      <c r="Q64" s="56">
        <v>2027</v>
      </c>
    </row>
    <row r="65" spans="14:17" x14ac:dyDescent="0.25">
      <c r="N65" s="61">
        <v>0.25047801147227533</v>
      </c>
      <c r="O65" s="61">
        <v>0.25239005736137665</v>
      </c>
      <c r="P65" s="61">
        <v>0.24856596558317401</v>
      </c>
      <c r="Q65" s="61">
        <v>0.24856596558317401</v>
      </c>
    </row>
    <row r="67" spans="14:17" x14ac:dyDescent="0.25">
      <c r="N67" s="202" t="s">
        <v>6629</v>
      </c>
      <c r="O67" s="202"/>
      <c r="P67" s="202"/>
      <c r="Q67" s="202"/>
    </row>
    <row r="68" spans="14:17" x14ac:dyDescent="0.25">
      <c r="N68" s="56">
        <v>2024</v>
      </c>
      <c r="O68" s="56">
        <v>2025</v>
      </c>
      <c r="P68" s="56">
        <v>2026</v>
      </c>
      <c r="Q68" s="56">
        <v>2027</v>
      </c>
    </row>
    <row r="69" spans="14:17" x14ac:dyDescent="0.25">
      <c r="N69" s="59">
        <v>0.27420955010136738</v>
      </c>
      <c r="O69" s="59">
        <v>0.24681878963033257</v>
      </c>
      <c r="P69" s="59">
        <v>0.25816330932148557</v>
      </c>
      <c r="Q69" s="59">
        <v>0.22080835094681447</v>
      </c>
    </row>
  </sheetData>
  <autoFilter ref="N1:N4" xr:uid="{CD344795-1496-46D9-A26A-CCF4C38C81FD}"/>
  <mergeCells count="18">
    <mergeCell ref="N67:Q67"/>
    <mergeCell ref="N23:Q23"/>
    <mergeCell ref="N27:Q27"/>
    <mergeCell ref="N31:Q31"/>
    <mergeCell ref="N35:Q35"/>
    <mergeCell ref="N39:Q39"/>
    <mergeCell ref="N43:Q43"/>
    <mergeCell ref="N47:Q47"/>
    <mergeCell ref="N51:Q51"/>
    <mergeCell ref="N55:Q55"/>
    <mergeCell ref="N59:Q59"/>
    <mergeCell ref="N63:Q63"/>
    <mergeCell ref="N19:Q19"/>
    <mergeCell ref="N3:Q3"/>
    <mergeCell ref="T3:W3"/>
    <mergeCell ref="N7:Q7"/>
    <mergeCell ref="N11:Q11"/>
    <mergeCell ref="N15:Q1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61184d8-2b3a-4883-866a-c5a488a58b3a" xsi:nil="true"/>
    <lcf76f155ced4ddcb4097134ff3c332f xmlns="0faf4f6a-479e-439d-948b-a440ba86a10a">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o" ma:contentTypeID="0x010100A01762B0BE6F124C893C4EBC44405419" ma:contentTypeVersion="18" ma:contentTypeDescription="Crear nuevo documento." ma:contentTypeScope="" ma:versionID="b85f8b08dd6b3a7601aa1850424305e8">
  <xsd:schema xmlns:xsd="http://www.w3.org/2001/XMLSchema" xmlns:xs="http://www.w3.org/2001/XMLSchema" xmlns:p="http://schemas.microsoft.com/office/2006/metadata/properties" xmlns:ns2="261184d8-2b3a-4883-866a-c5a488a58b3a" xmlns:ns3="0faf4f6a-479e-439d-948b-a440ba86a10a" targetNamespace="http://schemas.microsoft.com/office/2006/metadata/properties" ma:root="true" ma:fieldsID="b99f30fd4c78391c6e791803f770fd5b" ns2:_="" ns3:_="">
    <xsd:import namespace="261184d8-2b3a-4883-866a-c5a488a58b3a"/>
    <xsd:import namespace="0faf4f6a-479e-439d-948b-a440ba86a10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AutoKeyPoints" minOccurs="0"/>
                <xsd:element ref="ns3:MediaServiceKeyPoints" minOccurs="0"/>
                <xsd:element ref="ns3:MediaServiceDateTaken"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1184d8-2b3a-4883-866a-c5a488a58b3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2b1876b0-5c48-4be0-b540-71b7a5eebd51}" ma:internalName="TaxCatchAll" ma:showField="CatchAllData" ma:web="261184d8-2b3a-4883-866a-c5a488a58b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faf4f6a-479e-439d-948b-a440ba86a1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038cc294-940b-4409-8b22-07835bb32768" ma:termSetId="09814cd3-568e-fe90-9814-8d621ff8fb84" ma:anchorId="fba54fb3-c3e1-fe81-a776-ca4b69148c4d" ma:open="true" ma:isKeyword="false">
      <xsd:complexType>
        <xsd:sequence>
          <xsd:element ref="pc:Terms" minOccurs="0" maxOccurs="1"/>
        </xsd:sequence>
      </xsd:complex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DateTaken" ma:index="22" nillable="true" ma:displayName="MediaServiceDateTaken" ma:hidden="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A2D35B4-5442-42E2-9757-049B18A3F3DE}">
  <ds:schemaRefs>
    <ds:schemaRef ds:uri="http://schemas.microsoft.com/DataMashup"/>
  </ds:schemaRefs>
</ds:datastoreItem>
</file>

<file path=customXml/itemProps2.xml><?xml version="1.0" encoding="utf-8"?>
<ds:datastoreItem xmlns:ds="http://schemas.openxmlformats.org/officeDocument/2006/customXml" ds:itemID="{5BFAE414-298A-47A9-A511-C9EE23DAD79B}">
  <ds:schemaRefs>
    <ds:schemaRef ds:uri="http://schemas.microsoft.com/sharepoint/v3/contenttype/forms"/>
  </ds:schemaRefs>
</ds:datastoreItem>
</file>

<file path=customXml/itemProps3.xml><?xml version="1.0" encoding="utf-8"?>
<ds:datastoreItem xmlns:ds="http://schemas.openxmlformats.org/officeDocument/2006/customXml" ds:itemID="{47C2A138-C1E4-4E4C-AF8A-EB82B0ADD19A}">
  <ds:schemaRefs>
    <ds:schemaRef ds:uri="http://www.w3.org/XML/1998/namespace"/>
    <ds:schemaRef ds:uri="http://schemas.microsoft.com/office/2006/documentManagement/types"/>
    <ds:schemaRef ds:uri="http://schemas.microsoft.com/office/2006/metadata/properties"/>
    <ds:schemaRef ds:uri="http://purl.org/dc/elements/1.1/"/>
    <ds:schemaRef ds:uri="http://schemas.openxmlformats.org/package/2006/metadata/core-properties"/>
    <ds:schemaRef ds:uri="261184d8-2b3a-4883-866a-c5a488a58b3a"/>
    <ds:schemaRef ds:uri="http://purl.org/dc/terms/"/>
    <ds:schemaRef ds:uri="http://schemas.microsoft.com/office/infopath/2007/PartnerControls"/>
    <ds:schemaRef ds:uri="0faf4f6a-479e-439d-948b-a440ba86a10a"/>
    <ds:schemaRef ds:uri="http://purl.org/dc/dcmitype/"/>
  </ds:schemaRefs>
</ds:datastoreItem>
</file>

<file path=customXml/itemProps4.xml><?xml version="1.0" encoding="utf-8"?>
<ds:datastoreItem xmlns:ds="http://schemas.openxmlformats.org/officeDocument/2006/customXml" ds:itemID="{164E371B-34E9-4DFD-A033-D2823CEA00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1184d8-2b3a-4883-866a-c5a488a58b3a"/>
    <ds:schemaRef ds:uri="0faf4f6a-479e-439d-948b-a440ba86a1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Plan Indicativo 2024 - 2027</vt:lpstr>
      <vt:lpstr>Ponderados</vt:lpstr>
      <vt:lpstr>Avance de Ejecución Física</vt:lpstr>
      <vt:lpstr>Graficos</vt:lpstr>
      <vt:lpstr>OrdenPDD</vt:lpstr>
      <vt:lpstr>CatProductos</vt:lpstr>
      <vt:lpstr>Estructura PDD</vt:lpstr>
      <vt:lpstr>Salud - Agrupación</vt:lpstr>
      <vt:lpstr>Tipo de Acumulación</vt:lpstr>
      <vt:lpstr>Cooperación </vt:lpstr>
      <vt:lpstr>Plan Indicativo Agrupado</vt:lpstr>
      <vt:lpstr>Distribución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Indicadores</dc:creator>
  <cp:keywords/>
  <dc:description/>
  <cp:lastModifiedBy>Luis Miguel Racedo Colon</cp:lastModifiedBy>
  <cp:revision/>
  <dcterms:created xsi:type="dcterms:W3CDTF">2026-03-19T18:43:49Z</dcterms:created>
  <dcterms:modified xsi:type="dcterms:W3CDTF">2026-04-23T15:45:34Z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0x010100A01762B0BE6F124C893C4EBC44405419</vt:lpwstr>
  </property>
  <property fmtid="{D5CDD505-2E9C-101B-9397-08002B2CF9AE}" pid="3" name="MediaServiceImageTags">
    <vt:lpwstr/>
  </property>
</Properties>
</file>