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P BAGUIO" sheetId="1" state="visible" r:id="rId2"/>
  </sheets>
  <definedNames>
    <definedName function="false" hidden="true" localSheetId="0" name="_xlnm._FilterDatabase" vbProcedure="false">'UP BAGUIO'!$H$1:$H$21</definedName>
    <definedName function="false" hidden="false" localSheetId="0" name="_xlnm._FilterDatabase" vbProcedure="false">'UP BAGUIO'!$H$1:$H$21</definedName>
    <definedName function="false" hidden="false" localSheetId="0" name="_xlnm._FilterDatabase_0" vbProcedure="false">'UP BAGUIO'!$H$1:$H$21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<sst xmlns="http://schemas.openxmlformats.org/spreadsheetml/2006/main" count="156" uniqueCount="108">
  <si>
    <t>OFFICE OF THE VICE PRESIDENT FOR DEVELOPMENT</t>
  </si>
  <si>
    <t>INFRASTRUCTURE PROJECTS</t>
  </si>
  <si>
    <t>OCTOBER 2014</t>
  </si>
  <si>
    <t>UP BAGUIO</t>
  </si>
  <si>
    <t>PROJECT</t>
  </si>
  <si>
    <t>PROJECT DESCRIPTION</t>
  </si>
  <si>
    <t>DESIRED PROJECT OUTCOME</t>
  </si>
  <si>
    <t>BUDGET (PhP)</t>
  </si>
  <si>
    <t>CONTRACT PRICE (PhP)</t>
  </si>
  <si>
    <t>ACTUAL COST (PhP)</t>
  </si>
  <si>
    <t>SOURCE OF FUNDS</t>
  </si>
  <si>
    <t>Contractor/Vendor</t>
  </si>
  <si>
    <t>No. of Biddings</t>
  </si>
  <si>
    <t>Date of Notice of Award</t>
  </si>
  <si>
    <t>Date of Notice to Proceed</t>
  </si>
  <si>
    <t>TARGET START DATE</t>
  </si>
  <si>
    <t>ACTUAL START DATE</t>
  </si>
  <si>
    <t>% ACCOMPLISHMENT</t>
  </si>
  <si>
    <t>TARGET COMPLETION DATE</t>
  </si>
  <si>
    <t>ACTUAL COMPLETION DATE</t>
  </si>
  <si>
    <t>REMARKS
(Problems/Issues Encountered and Other Pertinent Information Regarding the Project)</t>
  </si>
  <si>
    <t>Status</t>
  </si>
  <si>
    <t>PROGRESS BILLING 1</t>
  </si>
  <si>
    <t>PROGRESS BILLING 2</t>
  </si>
  <si>
    <t>PROGRESS BILLING 3</t>
  </si>
  <si>
    <t>PROGRESS BILLING 4</t>
  </si>
  <si>
    <t>PROGRESS BILLING 5</t>
  </si>
  <si>
    <t>PROGRESS BILLING 6</t>
  </si>
  <si>
    <t>PROGRESS BILLING 7</t>
  </si>
  <si>
    <t>PROGRESS BILLING 8</t>
  </si>
  <si>
    <t>PROGRESS BILLING 9</t>
  </si>
  <si>
    <t>PROGRESS BILLING 10</t>
  </si>
  <si>
    <t>Renovation, Expansion, and Repainting of the Residence Hall</t>
  </si>
  <si>
    <t>Renovation, Expansion &amp; Repainting of Residence Hall</t>
  </si>
  <si>
    <t>Improved access to on-campus accommodation for UP students</t>
  </si>
  <si>
    <t>2012 CHED Funding</t>
  </si>
  <si>
    <t>Payment completed</t>
  </si>
  <si>
    <t>Completed</t>
  </si>
  <si>
    <t>Extension of Human Kinetics Program Building</t>
  </si>
  <si>
    <t>Enhanced learning environment; improved access to academic support facility</t>
  </si>
  <si>
    <t>Payment in process 
- COA inspection report pending</t>
  </si>
  <si>
    <t>Extention of the College of Arts &amp; Communication Building</t>
  </si>
  <si>
    <t>Extension of the College of Arts &amp; Communication Building</t>
  </si>
  <si>
    <t>Enhanced learning environment</t>
  </si>
  <si>
    <t>Demolition &amp; Conversion of Psychology Building to Additional Lab Rooms and Extention of Kolehiyo ng Agham Building</t>
  </si>
  <si>
    <t>Demolition &amp; Conversion of Psychology Building to Additional Lab Rooms and Extension of Kolehiyo ng Agham Building</t>
  </si>
  <si>
    <t>14-Jan-14_Orig Contract; 22Feb14_Add'l/ Variation Contract</t>
  </si>
  <si>
    <t>Payment of the Project completed
- Additional/Variation payment in process</t>
  </si>
  <si>
    <t>Extension &amp; Repainting of the Galerya Kordilyera</t>
  </si>
  <si>
    <t>Completion of Various Academic Buildings &amp; Facilities</t>
  </si>
  <si>
    <t>2014 CO Budget</t>
  </si>
  <si>
    <t>Establishment of the Cordillera Gallery-Museum within the UP Baguio Cultural Hub</t>
  </si>
  <si>
    <t>Establishment of the Cordillera Gallery-Museum (within the UP Baguio Cultural Hub) to showcase the rich, natural and artistic wealth of the Cordillera region; and to house the research and creative work/output of the Faculty</t>
  </si>
  <si>
    <t>Modern Auditorium fully integrated with the Cordillera Museum</t>
  </si>
  <si>
    <t>21,160,000.00 (Infrastructure)  4,940,000.00 (Equipment)</t>
  </si>
  <si>
    <t>18,500,629.00 (Infrastructure)</t>
  </si>
  <si>
    <t>2014 CO Budget (CIDP)</t>
  </si>
  <si>
    <t>MIG-WELLS CORPORATION</t>
  </si>
  <si>
    <t>- Construction started in March 2015
- Original bidder was disqualified
- Project to be awarded to the 2nd lowest bidder
- Status updated as of 11 May 2015</t>
  </si>
  <si>
    <t>Construction of the UP Baguio International House</t>
  </si>
  <si>
    <t>Phase I of the construction of the UP Baguio International House</t>
  </si>
  <si>
    <t>Improved support facilities and services for UP visiting professors, UPB faculty and international students</t>
  </si>
  <si>
    <t>2015 CO Budget (NEP)</t>
  </si>
  <si>
    <t>Schematic design at 30% (updated as of 11 May 2015)</t>
  </si>
  <si>
    <t>Establishment of Green Campus</t>
  </si>
  <si>
    <t>Establishment of a materials recovery facility, water treatment plant, enhancement of rainharvesting facilities and other recycling infrastructure</t>
  </si>
  <si>
    <t>Improved and eco-friendly environment for UP students, faculty, staff and other stakeholders</t>
  </si>
  <si>
    <t>Schematic design at 20% (updated as of 11 May 2015)</t>
  </si>
  <si>
    <t>Construction of Montaine Field Station in Mt. Sto. Tomas Utilizing Green Architecture, Suitable for Geology Research</t>
  </si>
  <si>
    <t>Construction of the Montaine Research Field Station utilizing green architecture</t>
  </si>
  <si>
    <t>Enhanced research environment and increased research productivity</t>
  </si>
  <si>
    <t>Currently in its Design Phase
Status updated as of 13 May 2015</t>
  </si>
  <si>
    <t>Procurement of Various Equipment for the College of Science</t>
  </si>
  <si>
    <t>Enhanced learning/research environment and increased research productivity</t>
  </si>
  <si>
    <t>UP System RF</t>
  </si>
  <si>
    <t>College of Science Finishing &amp; Lab Improvement</t>
  </si>
  <si>
    <t>Provision of laboratory fixtures, furnishing and equipment for the KA Center for Research in the Natural Sciences and Mathematics</t>
  </si>
  <si>
    <t>Budget earmarked on 07 Jan 2014</t>
  </si>
  <si>
    <t>Extension of Kolehiyo ng Agham Building</t>
  </si>
  <si>
    <t>Demolition of Old Psychology Building to Additional Rooms</t>
  </si>
  <si>
    <t>Design</t>
  </si>
  <si>
    <t>Arch. Aristotle Go</t>
  </si>
  <si>
    <t>Structural Consultancy Service</t>
  </si>
  <si>
    <t>Palma &amp; Agpad</t>
  </si>
  <si>
    <t>Construction</t>
  </si>
  <si>
    <t>Welmary Construction &amp; Supply</t>
  </si>
  <si>
    <t>Design &amp; Development Consultancy Service</t>
  </si>
  <si>
    <t>IRC Construction &amp; Supply</t>
  </si>
  <si>
    <t>CAD Construction</t>
  </si>
  <si>
    <t>Plano Builders</t>
  </si>
  <si>
    <t>Completion of the Construction of the Mini-Theater as the Extension of the College of Arts &amp; Communication</t>
  </si>
  <si>
    <t>The College of Arts and Communication Theatre will serve as venue for performances and academic fora.</t>
  </si>
  <si>
    <t>WELMARY CONSTRUCTION AND SUPPLY</t>
  </si>
  <si>
    <t>Bidding completed; Notice of Award, Notice to Proceed issued (construction is on-going)</t>
  </si>
  <si>
    <t>On-going</t>
  </si>
  <si>
    <t>Completion of the Kolehiyo ng Agham Building</t>
  </si>
  <si>
    <t>Research Center in the Natural Sciences and Mathematics</t>
  </si>
  <si>
    <t>CAD CONSTRUCTION</t>
  </si>
  <si>
    <t>Completion of the Extension and Repainting of Galerya Kordilyera</t>
  </si>
  <si>
    <t>Galerya Kordilyera to house the Museo Kordilyera (Cordillera Ethnographic Museum)</t>
  </si>
  <si>
    <t>Enhanced learning environment and support the niche of UP Baguio in Cordillera studies</t>
  </si>
  <si>
    <t>GREAT ZONE ENTERPRISE</t>
  </si>
  <si>
    <t>Expansion of the Human Kinetics Program Building into a Gymnasium</t>
  </si>
  <si>
    <t>HKP building with Gymnasium and a fullsized ball court</t>
  </si>
  <si>
    <t>Enhanced learning environment and varsity sports program</t>
  </si>
  <si>
    <t>ACCURACY BUILDER ENTERPRISE</t>
  </si>
  <si>
    <t>Bidding completed; Notice of Award and contract issued, Pre-Construction Meeting on March 9, 2015 before start of the project</t>
  </si>
  <si>
    <t>Construction starts on March 2015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</si>
</sst>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_);_(* \(#,##0\);_(* \-??_);_(@_)"/>
    <numFmt numFmtId="166" formatCode="MMM\-YY"/>
    <numFmt numFmtId="167" formatCode="M/D/YYYY"/>
    <numFmt numFmtId="168" formatCode="D\-MMM\-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Lucida fax"/>
      <family val="0"/>
      <charset val="1"/>
    </font>
    <font>
      <b val="true"/>
      <sz val="10"/>
      <color rgb="FF000000"/>
      <name val="Lucida fax"/>
      <family val="0"/>
      <charset val="1"/>
    </font>
    <font>
      <b val="true"/>
      <sz val="14"/>
      <color rgb="FF000000"/>
      <name val="Lucida fax"/>
      <family val="0"/>
      <charset val="1"/>
    </font>
    <font>
      <sz val="10"/>
      <color rgb="FF000000"/>
      <name val="Lucida fax"/>
      <family val="0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2"/>
        <color rgb="FF000000"/>
        <name val="Calibri"/>
        <family val="2"/>
        <charset val="1"/>
      </font>
      <fill>
        <patternFill>
          <bgColor rgb="FFD9D9D9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ABF8F"/>
    <pageSetUpPr fitToPage="false"/>
  </sheetPr>
  <dimension ref="A1:AC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7" topLeftCell="M26" activePane="bottomRight" state="frozen"/>
      <selection pane="topLeft" activeCell="A1" activeCellId="0" sqref="A1"/>
      <selection pane="topRight" activeCell="M1" activeCellId="0" sqref="M1"/>
      <selection pane="bottomLeft" activeCell="A26" activeCellId="0" sqref="A26"/>
      <selection pane="bottomRight" activeCell="B42" activeCellId="0" sqref="B42"/>
    </sheetView>
  </sheetViews>
  <sheetFormatPr defaultRowHeight="15"/>
  <cols>
    <col collapsed="false" hidden="false" max="1" min="1" style="0" width="5.32962962962963"/>
    <col collapsed="false" hidden="false" max="2" min="2" style="0" width="52.0037037037037"/>
    <col collapsed="false" hidden="false" max="3" min="3" style="0" width="38.4407407407407"/>
    <col collapsed="false" hidden="false" max="4" min="4" style="0" width="30.1111111111111"/>
    <col collapsed="false" hidden="false" max="5" min="5" style="0" width="16.1111111111111"/>
    <col collapsed="false" hidden="false" max="7" min="6" style="0" width="16.4444444444444"/>
    <col collapsed="false" hidden="false" max="9" min="8" style="0" width="26"/>
    <col collapsed="false" hidden="false" max="14" min="10" style="0" width="13.3259259259259"/>
    <col collapsed="false" hidden="false" max="15" min="15" style="0" width="18.1111111111111"/>
    <col collapsed="false" hidden="false" max="16" min="16" style="0" width="13.3259259259259"/>
    <col collapsed="false" hidden="false" max="17" min="17" style="0" width="13.6740740740741"/>
    <col collapsed="false" hidden="false" max="18" min="18" style="0" width="34.4407407407407"/>
    <col collapsed="false" hidden="false" max="28" min="19" style="0" width="16.5592592592593"/>
    <col collapsed="false" hidden="false" max="29" min="29" style="0" width="17.7814814814815"/>
    <col collapsed="false" hidden="false" max="1025" min="30" style="0" width="13.437037037037"/>
  </cols>
  <sheetData>
    <row r="1" customFormat="false" ht="15.7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5.75" hidden="false" customHeight="true" outlineLevel="0" collapsed="false">
      <c r="A2" s="1" t="s">
        <v>1</v>
      </c>
      <c r="B2" s="2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2.75" hidden="false" customHeight="true" outlineLevel="0" collapsed="false">
      <c r="A3" s="4" t="s">
        <v>2</v>
      </c>
      <c r="B3" s="5"/>
      <c r="C3" s="6"/>
      <c r="D3" s="6"/>
      <c r="E3" s="6"/>
      <c r="F3" s="6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customFormat="false" ht="12.75" hidden="false" customHeight="true" outlineLevel="0" collapsed="false">
      <c r="A4" s="4"/>
      <c r="B4" s="5"/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8" hidden="false" customHeight="true" outlineLevel="0" collapsed="false">
      <c r="A5" s="8" t="s">
        <v>3</v>
      </c>
      <c r="B5" s="9"/>
      <c r="C5" s="6"/>
      <c r="D5" s="6"/>
      <c r="E5" s="6"/>
      <c r="F5" s="6"/>
      <c r="G5" s="6"/>
      <c r="H5" s="5"/>
      <c r="I5" s="5"/>
      <c r="J5" s="5"/>
      <c r="K5" s="5"/>
      <c r="L5" s="5"/>
      <c r="M5" s="5"/>
      <c r="N5" s="5"/>
      <c r="O5" s="5" t="n">
        <v>100</v>
      </c>
      <c r="P5" s="5"/>
      <c r="R5" s="5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customFormat="false" ht="12.75" hidden="false" customHeight="true" outlineLevel="0" collapsed="false">
      <c r="A6" s="10"/>
      <c r="B6" s="11"/>
      <c r="C6" s="12"/>
      <c r="D6" s="12"/>
      <c r="E6" s="12"/>
      <c r="F6" s="12"/>
      <c r="G6" s="1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customFormat="false" ht="39" hidden="false" customHeight="true" outlineLevel="0" collapsed="false">
      <c r="A7" s="13"/>
      <c r="B7" s="13" t="s">
        <v>4</v>
      </c>
      <c r="C7" s="13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3" t="s">
        <v>16</v>
      </c>
      <c r="O7" s="13" t="s">
        <v>17</v>
      </c>
      <c r="P7" s="13" t="s">
        <v>18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23</v>
      </c>
      <c r="V7" s="13" t="s">
        <v>24</v>
      </c>
      <c r="W7" s="13" t="s">
        <v>25</v>
      </c>
      <c r="X7" s="13" t="s">
        <v>26</v>
      </c>
      <c r="Y7" s="13" t="s">
        <v>27</v>
      </c>
      <c r="Z7" s="13" t="s">
        <v>28</v>
      </c>
      <c r="AA7" s="13" t="s">
        <v>29</v>
      </c>
      <c r="AB7" s="13" t="s">
        <v>30</v>
      </c>
      <c r="AC7" s="13" t="s">
        <v>31</v>
      </c>
    </row>
    <row r="8" customFormat="false" ht="25.5" hidden="false" customHeight="true" outlineLevel="0" collapsed="false">
      <c r="A8" s="14" t="n">
        <v>1</v>
      </c>
      <c r="B8" s="15" t="s">
        <v>32</v>
      </c>
      <c r="C8" s="16" t="s">
        <v>33</v>
      </c>
      <c r="D8" s="16" t="s">
        <v>34</v>
      </c>
      <c r="E8" s="16" t="n">
        <v>11385000</v>
      </c>
      <c r="F8" s="16"/>
      <c r="G8" s="16" t="n">
        <v>11395725</v>
      </c>
      <c r="H8" s="15" t="s">
        <v>35</v>
      </c>
      <c r="I8" s="15"/>
      <c r="J8" s="15" t="n">
        <v>1</v>
      </c>
      <c r="K8" s="17" t="n">
        <v>41254</v>
      </c>
      <c r="L8" s="17" t="n">
        <v>41302</v>
      </c>
      <c r="M8" s="17" t="n">
        <f aca="false">L8</f>
        <v>41302</v>
      </c>
      <c r="N8" s="17" t="n">
        <f aca="false">M8</f>
        <v>41302</v>
      </c>
      <c r="O8" s="5" t="n">
        <v>100</v>
      </c>
      <c r="P8" s="17" t="n">
        <v>41482</v>
      </c>
      <c r="Q8" s="17" t="n">
        <v>41574</v>
      </c>
      <c r="R8" s="15" t="s">
        <v>36</v>
      </c>
      <c r="S8" s="18" t="s">
        <v>37</v>
      </c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customFormat="false" ht="12.75" hidden="false" customHeight="true" outlineLevel="0" collapsed="false">
      <c r="A9" s="14" t="str">
        <f aca="false">A8+1</f>
        <v>2</v>
      </c>
      <c r="B9" s="15" t="s">
        <v>38</v>
      </c>
      <c r="C9" s="16" t="s">
        <v>38</v>
      </c>
      <c r="D9" s="16" t="s">
        <v>39</v>
      </c>
      <c r="E9" s="16" t="n">
        <v>3960000</v>
      </c>
      <c r="F9" s="16"/>
      <c r="G9" s="16" t="n">
        <f aca="false">SUM(F26:F28)</f>
        <v>3084788</v>
      </c>
      <c r="H9" s="15" t="s">
        <v>35</v>
      </c>
      <c r="I9" s="15"/>
      <c r="J9" s="15" t="n">
        <v>1</v>
      </c>
      <c r="K9" s="17" t="n">
        <v>41257</v>
      </c>
      <c r="L9" s="17" t="n">
        <v>41309</v>
      </c>
      <c r="M9" s="17" t="str">
        <f aca="false">L9</f>
        <v>2/4/2013</v>
      </c>
      <c r="N9" s="17" t="n">
        <v>41312</v>
      </c>
      <c r="O9" s="5" t="n">
        <v>100</v>
      </c>
      <c r="P9" s="17" t="n">
        <v>41492</v>
      </c>
      <c r="Q9" s="20" t="n">
        <v>41680</v>
      </c>
      <c r="R9" s="15" t="s">
        <v>40</v>
      </c>
      <c r="S9" s="18" t="s">
        <v>37</v>
      </c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customFormat="false" ht="12.75" hidden="false" customHeight="true" outlineLevel="0" collapsed="false">
      <c r="A10" s="14" t="str">
        <f aca="false">A9+1</f>
        <v>3</v>
      </c>
      <c r="B10" s="15" t="s">
        <v>41</v>
      </c>
      <c r="C10" s="16" t="s">
        <v>42</v>
      </c>
      <c r="D10" s="16" t="s">
        <v>43</v>
      </c>
      <c r="E10" s="16" t="n">
        <v>7920000</v>
      </c>
      <c r="F10" s="16"/>
      <c r="G10" s="16" t="n">
        <f aca="false">SUM(F29:F31)</f>
        <v>5996395</v>
      </c>
      <c r="H10" s="15" t="s">
        <v>35</v>
      </c>
      <c r="I10" s="15"/>
      <c r="J10" s="15" t="n">
        <v>1</v>
      </c>
      <c r="K10" s="17" t="n">
        <v>41254</v>
      </c>
      <c r="L10" s="17" t="n">
        <v>41295</v>
      </c>
      <c r="M10" s="17" t="n">
        <f aca="false">L10</f>
        <v>41295</v>
      </c>
      <c r="N10" s="17" t="n">
        <f aca="false">M10</f>
        <v>41295</v>
      </c>
      <c r="O10" s="5" t="n">
        <v>100</v>
      </c>
      <c r="P10" s="17" t="n">
        <v>41505</v>
      </c>
      <c r="Q10" s="20" t="n">
        <v>41627</v>
      </c>
      <c r="R10" s="15" t="s">
        <v>36</v>
      </c>
      <c r="S10" s="18" t="s">
        <v>37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customFormat="false" ht="39" hidden="false" customHeight="true" outlineLevel="0" collapsed="false">
      <c r="A11" s="21" t="str">
        <f aca="false">A10+1</f>
        <v>4</v>
      </c>
      <c r="B11" s="22" t="s">
        <v>44</v>
      </c>
      <c r="C11" s="23" t="s">
        <v>45</v>
      </c>
      <c r="D11" s="23" t="s">
        <v>39</v>
      </c>
      <c r="E11" s="23" t="n">
        <v>8415000</v>
      </c>
      <c r="F11" s="23"/>
      <c r="G11" s="23" t="n">
        <f aca="false">SUM(F32:F34)</f>
        <v>7106900</v>
      </c>
      <c r="H11" s="22" t="s">
        <v>35</v>
      </c>
      <c r="I11" s="22"/>
      <c r="J11" s="22"/>
      <c r="K11" s="24" t="n">
        <v>41254</v>
      </c>
      <c r="L11" s="24" t="n">
        <v>41295</v>
      </c>
      <c r="M11" s="24" t="n">
        <f aca="false">L11</f>
        <v>41295</v>
      </c>
      <c r="N11" s="24" t="n">
        <f aca="false">M11</f>
        <v>41295</v>
      </c>
      <c r="O11" s="5" t="n">
        <v>100</v>
      </c>
      <c r="P11" s="24" t="n">
        <v>41505</v>
      </c>
      <c r="Q11" s="22" t="s">
        <v>46</v>
      </c>
      <c r="R11" s="22" t="s">
        <v>47</v>
      </c>
      <c r="S11" s="22" t="s">
        <v>37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customFormat="false" ht="12.75" hidden="false" customHeight="true" outlineLevel="0" collapsed="false">
      <c r="A12" s="14" t="str">
        <f aca="false">A11+1</f>
        <v>5</v>
      </c>
      <c r="B12" s="15" t="s">
        <v>48</v>
      </c>
      <c r="C12" s="16" t="s">
        <v>48</v>
      </c>
      <c r="D12" s="16" t="s">
        <v>39</v>
      </c>
      <c r="E12" s="16" t="n">
        <v>9900000</v>
      </c>
      <c r="F12" s="16"/>
      <c r="G12" s="16" t="n">
        <f aca="false">SUM(F35:F37)</f>
        <v>8105183</v>
      </c>
      <c r="H12" s="15" t="s">
        <v>35</v>
      </c>
      <c r="I12" s="15"/>
      <c r="J12" s="15" t="n">
        <v>1</v>
      </c>
      <c r="K12" s="17" t="n">
        <v>41254</v>
      </c>
      <c r="L12" s="17" t="n">
        <v>41295</v>
      </c>
      <c r="M12" s="17" t="n">
        <f aca="false">L12</f>
        <v>41295</v>
      </c>
      <c r="N12" s="17" t="n">
        <f aca="false">M12</f>
        <v>41295</v>
      </c>
      <c r="O12" s="5" t="n">
        <v>100</v>
      </c>
      <c r="P12" s="17" t="n">
        <v>41505</v>
      </c>
      <c r="Q12" s="20" t="n">
        <v>41576</v>
      </c>
      <c r="R12" s="15" t="s">
        <v>36</v>
      </c>
      <c r="S12" s="15" t="s">
        <v>37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customFormat="false" ht="12.75" hidden="false" customHeight="true" outlineLevel="0" collapsed="false">
      <c r="A13" s="14" t="str">
        <f aca="false">A12+1</f>
        <v>6</v>
      </c>
      <c r="B13" s="15" t="s">
        <v>49</v>
      </c>
      <c r="C13" s="16" t="s">
        <v>49</v>
      </c>
      <c r="D13" s="16" t="s">
        <v>43</v>
      </c>
      <c r="E13" s="16" t="n">
        <v>60500000</v>
      </c>
      <c r="F13" s="16"/>
      <c r="G13" s="16"/>
      <c r="H13" s="15" t="s">
        <v>50</v>
      </c>
      <c r="I13" s="15"/>
      <c r="J13" s="15"/>
      <c r="K13" s="15"/>
      <c r="L13" s="15"/>
      <c r="M13" s="15"/>
      <c r="N13" s="15"/>
      <c r="O13" s="5" t="n">
        <v>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customFormat="false" ht="25.5" hidden="false" customHeight="true" outlineLevel="0" collapsed="false">
      <c r="A14" s="14" t="str">
        <f aca="false">A13+1</f>
        <v>7</v>
      </c>
      <c r="B14" s="15" t="s">
        <v>51</v>
      </c>
      <c r="C14" s="16" t="s">
        <v>52</v>
      </c>
      <c r="D14" s="16" t="s">
        <v>53</v>
      </c>
      <c r="E14" s="16" t="n">
        <v>26100000</v>
      </c>
      <c r="F14" s="16" t="s">
        <v>54</v>
      </c>
      <c r="G14" s="16" t="s">
        <v>55</v>
      </c>
      <c r="H14" s="15" t="s">
        <v>56</v>
      </c>
      <c r="I14" s="15" t="s">
        <v>57</v>
      </c>
      <c r="J14" s="15" t="n">
        <v>1</v>
      </c>
      <c r="K14" s="17" t="n">
        <v>42055</v>
      </c>
      <c r="L14" s="15"/>
      <c r="M14" s="15"/>
      <c r="N14" s="15"/>
      <c r="O14" s="5" t="n">
        <v>25</v>
      </c>
      <c r="P14" s="15"/>
      <c r="Q14" s="15"/>
      <c r="R14" s="15" t="s">
        <v>58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customFormat="false" ht="12.75" hidden="false" customHeight="true" outlineLevel="0" collapsed="false">
      <c r="A15" s="14" t="n">
        <f aca="false">A14+1</f>
        <v>8</v>
      </c>
      <c r="B15" s="15" t="s">
        <v>59</v>
      </c>
      <c r="C15" s="16" t="s">
        <v>60</v>
      </c>
      <c r="D15" s="16" t="s">
        <v>61</v>
      </c>
      <c r="E15" s="16" t="n">
        <v>20000000</v>
      </c>
      <c r="F15" s="16"/>
      <c r="G15" s="16"/>
      <c r="H15" s="15" t="s">
        <v>62</v>
      </c>
      <c r="I15" s="15"/>
      <c r="J15" s="15"/>
      <c r="K15" s="15"/>
      <c r="L15" s="15"/>
      <c r="M15" s="15"/>
      <c r="N15" s="15"/>
      <c r="O15" s="5" t="n">
        <v>0</v>
      </c>
      <c r="P15" s="15"/>
      <c r="Q15" s="15"/>
      <c r="R15" s="15" t="s">
        <v>63</v>
      </c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customFormat="false" ht="12.75" hidden="false" customHeight="true" outlineLevel="0" collapsed="false">
      <c r="A16" s="14" t="n">
        <f aca="false">A15+1</f>
        <v>9</v>
      </c>
      <c r="B16" s="15" t="s">
        <v>64</v>
      </c>
      <c r="C16" s="16" t="s">
        <v>65</v>
      </c>
      <c r="D16" s="16" t="s">
        <v>66</v>
      </c>
      <c r="E16" s="16" t="n">
        <v>29500000</v>
      </c>
      <c r="F16" s="16"/>
      <c r="G16" s="16"/>
      <c r="H16" s="15" t="s">
        <v>62</v>
      </c>
      <c r="I16" s="15"/>
      <c r="J16" s="15"/>
      <c r="K16" s="15"/>
      <c r="L16" s="15"/>
      <c r="M16" s="15"/>
      <c r="N16" s="15"/>
      <c r="O16" s="5" t="n">
        <v>0</v>
      </c>
      <c r="P16" s="15"/>
      <c r="Q16" s="15"/>
      <c r="R16" s="15" t="s">
        <v>67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customFormat="false" ht="25.5" hidden="false" customHeight="true" outlineLevel="0" collapsed="false">
      <c r="A17" s="14" t="n">
        <f aca="false">A16+1</f>
        <v>10</v>
      </c>
      <c r="B17" s="15" t="s">
        <v>68</v>
      </c>
      <c r="C17" s="16" t="s">
        <v>69</v>
      </c>
      <c r="D17" s="16" t="s">
        <v>70</v>
      </c>
      <c r="E17" s="16" t="n">
        <v>1000000</v>
      </c>
      <c r="F17" s="16"/>
      <c r="G17" s="16"/>
      <c r="H17" s="15" t="s">
        <v>62</v>
      </c>
      <c r="I17" s="15"/>
      <c r="J17" s="15"/>
      <c r="K17" s="15"/>
      <c r="L17" s="15"/>
      <c r="M17" s="15"/>
      <c r="N17" s="15"/>
      <c r="O17" s="5" t="n">
        <v>0</v>
      </c>
      <c r="P17" s="15"/>
      <c r="Q17" s="15"/>
      <c r="R17" s="15" t="s">
        <v>71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customFormat="false" ht="25.5" hidden="false" customHeight="true" outlineLevel="0" collapsed="false">
      <c r="A18" s="14" t="n">
        <f aca="false">A17+1</f>
        <v>11</v>
      </c>
      <c r="B18" s="15" t="s">
        <v>72</v>
      </c>
      <c r="C18" s="16" t="s">
        <v>72</v>
      </c>
      <c r="D18" s="16" t="s">
        <v>73</v>
      </c>
      <c r="E18" s="16" t="n">
        <v>8000000</v>
      </c>
      <c r="F18" s="16"/>
      <c r="G18" s="16"/>
      <c r="H18" s="15" t="s">
        <v>74</v>
      </c>
      <c r="I18" s="15"/>
      <c r="J18" s="15"/>
      <c r="K18" s="15"/>
      <c r="L18" s="15"/>
      <c r="M18" s="15"/>
      <c r="N18" s="15"/>
      <c r="O18" s="5" t="n">
        <v>0</v>
      </c>
      <c r="P18" s="15"/>
      <c r="Q18" s="15" t="n">
        <v>2011</v>
      </c>
      <c r="R18" s="15"/>
      <c r="S18" s="15" t="s">
        <v>37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customFormat="false" ht="12.75" hidden="false" customHeight="true" outlineLevel="0" collapsed="false">
      <c r="A19" s="14" t="n">
        <f aca="false">A18+1</f>
        <v>12</v>
      </c>
      <c r="B19" s="15" t="s">
        <v>75</v>
      </c>
      <c r="C19" s="16" t="s">
        <v>76</v>
      </c>
      <c r="D19" s="16" t="s">
        <v>73</v>
      </c>
      <c r="E19" s="16" t="n">
        <v>10000000</v>
      </c>
      <c r="F19" s="16"/>
      <c r="G19" s="16"/>
      <c r="H19" s="15" t="s">
        <v>74</v>
      </c>
      <c r="I19" s="15"/>
      <c r="J19" s="15"/>
      <c r="K19" s="15"/>
      <c r="L19" s="15"/>
      <c r="M19" s="15"/>
      <c r="N19" s="15"/>
      <c r="O19" s="5" t="n">
        <v>0</v>
      </c>
      <c r="P19" s="15"/>
      <c r="Q19" s="15"/>
      <c r="R19" s="15" t="s">
        <v>77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customFormat="false" ht="12.75" hidden="false" customHeight="true" outlineLevel="0" collapsed="false">
      <c r="A20" s="14" t="n">
        <v>13</v>
      </c>
      <c r="B20" s="15" t="s">
        <v>78</v>
      </c>
      <c r="C20" s="16"/>
      <c r="D20" s="16"/>
      <c r="E20" s="16" t="n">
        <v>5940000</v>
      </c>
      <c r="F20" s="16"/>
      <c r="G20" s="16"/>
      <c r="H20" s="15"/>
      <c r="I20" s="15"/>
      <c r="J20" s="15"/>
      <c r="K20" s="15"/>
      <c r="L20" s="15"/>
      <c r="M20" s="15"/>
      <c r="N20" s="15"/>
      <c r="O20" s="5" t="n">
        <v>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customFormat="false" ht="12.75" hidden="false" customHeight="true" outlineLevel="0" collapsed="false">
      <c r="A21" s="14" t="n">
        <v>14</v>
      </c>
      <c r="B21" s="15" t="s">
        <v>79</v>
      </c>
      <c r="C21" s="16"/>
      <c r="D21" s="16"/>
      <c r="E21" s="16" t="n">
        <v>2475000</v>
      </c>
      <c r="F21" s="16"/>
      <c r="G21" s="16"/>
      <c r="H21" s="15"/>
      <c r="I21" s="15"/>
      <c r="J21" s="15"/>
      <c r="K21" s="15"/>
      <c r="L21" s="15"/>
      <c r="M21" s="15"/>
      <c r="N21" s="15"/>
      <c r="O21" s="5" t="n">
        <v>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customFormat="false" ht="15" hidden="false" customHeight="true" outlineLevel="0" collapsed="false">
      <c r="O22" s="5" t="n">
        <v>0</v>
      </c>
    </row>
    <row r="23" customFormat="false" ht="15" hidden="false" customHeight="true" outlineLevel="0" collapsed="false">
      <c r="A23" s="0" t="n">
        <v>1</v>
      </c>
      <c r="B23" s="15" t="s">
        <v>80</v>
      </c>
      <c r="C23" s="16"/>
      <c r="D23" s="16"/>
      <c r="E23" s="16"/>
      <c r="F23" s="16" t="n">
        <v>113850</v>
      </c>
      <c r="G23" s="16"/>
      <c r="H23" s="15"/>
      <c r="I23" s="15" t="s">
        <v>81</v>
      </c>
      <c r="J23" s="15"/>
      <c r="K23" s="15"/>
      <c r="L23" s="15"/>
      <c r="M23" s="15"/>
      <c r="N23" s="15"/>
      <c r="O23" s="5" t="n">
        <v>0</v>
      </c>
      <c r="P23" s="15"/>
      <c r="Q23" s="15"/>
      <c r="R23" s="15"/>
      <c r="S23" s="19"/>
    </row>
    <row r="24" customFormat="false" ht="15" hidden="false" customHeight="true" outlineLevel="0" collapsed="false">
      <c r="A24" s="0" t="n">
        <v>1</v>
      </c>
      <c r="B24" s="15" t="s">
        <v>82</v>
      </c>
      <c r="C24" s="16"/>
      <c r="D24" s="16"/>
      <c r="E24" s="16"/>
      <c r="F24" s="16" t="n">
        <v>13169</v>
      </c>
      <c r="G24" s="16"/>
      <c r="H24" s="15"/>
      <c r="I24" s="15" t="s">
        <v>83</v>
      </c>
      <c r="J24" s="15"/>
      <c r="K24" s="15"/>
      <c r="L24" s="15"/>
      <c r="M24" s="15"/>
      <c r="N24" s="15"/>
      <c r="O24" s="5" t="n">
        <v>0</v>
      </c>
      <c r="P24" s="15"/>
      <c r="Q24" s="15"/>
      <c r="R24" s="15"/>
      <c r="S24" s="19"/>
    </row>
    <row r="25" customFormat="false" ht="15" hidden="false" customHeight="true" outlineLevel="0" collapsed="false">
      <c r="A25" s="0" t="n">
        <v>1</v>
      </c>
      <c r="B25" s="15" t="s">
        <v>84</v>
      </c>
      <c r="C25" s="16"/>
      <c r="D25" s="16"/>
      <c r="E25" s="16"/>
      <c r="F25" s="16" t="n">
        <v>9730082</v>
      </c>
      <c r="G25" s="16"/>
      <c r="H25" s="15"/>
      <c r="I25" s="15" t="s">
        <v>85</v>
      </c>
      <c r="J25" s="15"/>
      <c r="K25" s="15"/>
      <c r="L25" s="15"/>
      <c r="M25" s="15"/>
      <c r="N25" s="15"/>
      <c r="O25" s="5" t="n">
        <v>0</v>
      </c>
      <c r="P25" s="15"/>
      <c r="Q25" s="15"/>
      <c r="R25" s="15"/>
      <c r="S25" s="19"/>
    </row>
    <row r="26" customFormat="false" ht="12.75" hidden="false" customHeight="true" outlineLevel="0" collapsed="false">
      <c r="A26" s="25" t="n">
        <v>2</v>
      </c>
      <c r="B26" s="15" t="s">
        <v>86</v>
      </c>
      <c r="C26" s="16"/>
      <c r="D26" s="16"/>
      <c r="E26" s="16"/>
      <c r="F26" s="16" t="n">
        <v>39600</v>
      </c>
      <c r="G26" s="16"/>
      <c r="H26" s="15"/>
      <c r="I26" s="15" t="s">
        <v>81</v>
      </c>
      <c r="J26" s="15"/>
      <c r="K26" s="15"/>
      <c r="L26" s="15"/>
      <c r="M26" s="15"/>
      <c r="N26" s="15"/>
      <c r="O26" s="5" t="n">
        <v>0</v>
      </c>
      <c r="P26" s="15"/>
      <c r="Q26" s="15"/>
      <c r="R26" s="15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customFormat="false" ht="12.75" hidden="false" customHeight="true" outlineLevel="0" collapsed="false">
      <c r="A27" s="25" t="n">
        <v>2</v>
      </c>
      <c r="B27" s="15" t="s">
        <v>82</v>
      </c>
      <c r="C27" s="16"/>
      <c r="D27" s="16"/>
      <c r="E27" s="16"/>
      <c r="F27" s="16" t="n">
        <v>4580</v>
      </c>
      <c r="G27" s="16"/>
      <c r="H27" s="15"/>
      <c r="I27" s="15" t="s">
        <v>83</v>
      </c>
      <c r="J27" s="15"/>
      <c r="K27" s="15"/>
      <c r="L27" s="15"/>
      <c r="M27" s="15"/>
      <c r="N27" s="15"/>
      <c r="O27" s="5" t="n">
        <v>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customFormat="false" ht="12.75" hidden="false" customHeight="true" outlineLevel="0" collapsed="false">
      <c r="A28" s="26" t="n">
        <v>2</v>
      </c>
      <c r="B28" s="15" t="s">
        <v>84</v>
      </c>
      <c r="C28" s="16"/>
      <c r="D28" s="16"/>
      <c r="E28" s="16"/>
      <c r="F28" s="16" t="n">
        <v>3040608</v>
      </c>
      <c r="G28" s="16"/>
      <c r="H28" s="15"/>
      <c r="I28" s="15" t="s">
        <v>87</v>
      </c>
      <c r="J28" s="15"/>
      <c r="K28" s="15"/>
      <c r="L28" s="15"/>
      <c r="M28" s="15"/>
      <c r="N28" s="15"/>
      <c r="O28" s="5" t="n">
        <v>0</v>
      </c>
      <c r="P28" s="15"/>
      <c r="Q28" s="15"/>
      <c r="R28" s="15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customFormat="false" ht="12.75" hidden="false" customHeight="true" outlineLevel="0" collapsed="false">
      <c r="A29" s="25" t="n">
        <v>3</v>
      </c>
      <c r="B29" s="15" t="s">
        <v>86</v>
      </c>
      <c r="C29" s="16"/>
      <c r="D29" s="16"/>
      <c r="E29" s="16"/>
      <c r="F29" s="16" t="n">
        <v>79200</v>
      </c>
      <c r="G29" s="16"/>
      <c r="H29" s="15"/>
      <c r="I29" s="15" t="s">
        <v>81</v>
      </c>
      <c r="J29" s="15"/>
      <c r="K29" s="15"/>
      <c r="L29" s="15"/>
      <c r="M29" s="15"/>
      <c r="N29" s="15"/>
      <c r="O29" s="5" t="n">
        <v>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customFormat="false" ht="12.75" hidden="false" customHeight="true" outlineLevel="0" collapsed="false">
      <c r="A30" s="25" t="n">
        <v>3</v>
      </c>
      <c r="B30" s="15" t="s">
        <v>82</v>
      </c>
      <c r="C30" s="16"/>
      <c r="D30" s="16"/>
      <c r="E30" s="16"/>
      <c r="F30" s="16" t="n">
        <v>9161</v>
      </c>
      <c r="G30" s="16"/>
      <c r="H30" s="15"/>
      <c r="I30" s="15" t="s">
        <v>83</v>
      </c>
      <c r="J30" s="15"/>
      <c r="K30" s="15"/>
      <c r="L30" s="15"/>
      <c r="M30" s="15"/>
      <c r="N30" s="15"/>
      <c r="O30" s="5" t="n">
        <v>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customFormat="false" ht="12.75" hidden="false" customHeight="true" outlineLevel="0" collapsed="false">
      <c r="A31" s="26" t="n">
        <v>3</v>
      </c>
      <c r="B31" s="15" t="s">
        <v>84</v>
      </c>
      <c r="C31" s="16"/>
      <c r="D31" s="16"/>
      <c r="E31" s="16"/>
      <c r="F31" s="16" t="n">
        <f aca="false">5370954+537080</f>
        <v>5908034</v>
      </c>
      <c r="G31" s="16"/>
      <c r="H31" s="15"/>
      <c r="I31" s="15" t="s">
        <v>88</v>
      </c>
      <c r="J31" s="15" t="n">
        <v>1</v>
      </c>
      <c r="K31" s="15"/>
      <c r="L31" s="15"/>
      <c r="M31" s="15"/>
      <c r="N31" s="15"/>
      <c r="O31" s="5" t="n">
        <v>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customFormat="false" ht="12.75" hidden="false" customHeight="true" outlineLevel="0" collapsed="false">
      <c r="A32" s="25" t="n">
        <v>4</v>
      </c>
      <c r="B32" s="22" t="s">
        <v>86</v>
      </c>
      <c r="C32" s="23"/>
      <c r="D32" s="23"/>
      <c r="E32" s="23"/>
      <c r="F32" s="23" t="n">
        <v>99000</v>
      </c>
      <c r="G32" s="23"/>
      <c r="H32" s="22"/>
      <c r="I32" s="22" t="s">
        <v>81</v>
      </c>
      <c r="J32" s="22"/>
      <c r="K32" s="22"/>
      <c r="L32" s="22"/>
      <c r="M32" s="22"/>
      <c r="N32" s="22"/>
      <c r="O32" s="5" t="n">
        <v>0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customFormat="false" ht="12.75" hidden="false" customHeight="true" outlineLevel="0" collapsed="false">
      <c r="A33" s="25" t="n">
        <v>4</v>
      </c>
      <c r="B33" s="22" t="s">
        <v>82</v>
      </c>
      <c r="C33" s="23"/>
      <c r="D33" s="23"/>
      <c r="E33" s="23"/>
      <c r="F33" s="23" t="n">
        <v>11451</v>
      </c>
      <c r="G33" s="23"/>
      <c r="H33" s="22"/>
      <c r="I33" s="22" t="s">
        <v>83</v>
      </c>
      <c r="J33" s="22"/>
      <c r="K33" s="22"/>
      <c r="L33" s="22"/>
      <c r="M33" s="22"/>
      <c r="N33" s="22"/>
      <c r="O33" s="5" t="n">
        <v>0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customFormat="false" ht="12.75" hidden="false" customHeight="true" outlineLevel="0" collapsed="false">
      <c r="A34" s="26" t="n">
        <v>4</v>
      </c>
      <c r="B34" s="22" t="s">
        <v>84</v>
      </c>
      <c r="C34" s="23"/>
      <c r="D34" s="23"/>
      <c r="E34" s="23"/>
      <c r="F34" s="23" t="n">
        <v>6996449</v>
      </c>
      <c r="G34" s="23"/>
      <c r="H34" s="22"/>
      <c r="I34" s="22" t="s">
        <v>88</v>
      </c>
      <c r="J34" s="22"/>
      <c r="K34" s="22"/>
      <c r="L34" s="22"/>
      <c r="M34" s="22"/>
      <c r="N34" s="22"/>
      <c r="O34" s="5" t="n">
        <v>0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customFormat="false" ht="12.75" hidden="false" customHeight="true" outlineLevel="0" collapsed="false">
      <c r="A35" s="25" t="n">
        <v>5</v>
      </c>
      <c r="B35" s="15" t="s">
        <v>86</v>
      </c>
      <c r="C35" s="16"/>
      <c r="D35" s="16"/>
      <c r="E35" s="16"/>
      <c r="F35" s="16" t="n">
        <v>99000</v>
      </c>
      <c r="G35" s="16"/>
      <c r="H35" s="15"/>
      <c r="I35" s="15" t="s">
        <v>81</v>
      </c>
      <c r="J35" s="15"/>
      <c r="K35" s="15"/>
      <c r="L35" s="15"/>
      <c r="M35" s="15"/>
      <c r="N35" s="15"/>
      <c r="O35" s="5" t="n">
        <v>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customFormat="false" ht="12.75" hidden="false" customHeight="true" outlineLevel="0" collapsed="false">
      <c r="A36" s="25" t="n">
        <v>5</v>
      </c>
      <c r="B36" s="15" t="s">
        <v>82</v>
      </c>
      <c r="C36" s="16"/>
      <c r="D36" s="16"/>
      <c r="E36" s="16"/>
      <c r="F36" s="16" t="n">
        <v>11451</v>
      </c>
      <c r="G36" s="16"/>
      <c r="H36" s="15"/>
      <c r="I36" s="15" t="s">
        <v>83</v>
      </c>
      <c r="J36" s="15"/>
      <c r="K36" s="15"/>
      <c r="L36" s="15"/>
      <c r="M36" s="15"/>
      <c r="N36" s="15"/>
      <c r="O36" s="5" t="n">
        <v>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customFormat="false" ht="12.75" hidden="false" customHeight="true" outlineLevel="0" collapsed="false">
      <c r="A37" s="26" t="n">
        <v>5</v>
      </c>
      <c r="B37" s="15" t="s">
        <v>84</v>
      </c>
      <c r="C37" s="16"/>
      <c r="D37" s="16"/>
      <c r="E37" s="16"/>
      <c r="F37" s="16" t="n">
        <v>7994732</v>
      </c>
      <c r="G37" s="16"/>
      <c r="H37" s="15"/>
      <c r="I37" s="15" t="s">
        <v>89</v>
      </c>
      <c r="J37" s="15"/>
      <c r="K37" s="15"/>
      <c r="L37" s="15"/>
      <c r="M37" s="15"/>
      <c r="N37" s="15"/>
      <c r="O37" s="5" t="n">
        <v>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customFormat="false" ht="25.5" hidden="false" customHeight="true" outlineLevel="0" collapsed="false">
      <c r="A38" s="25" t="n">
        <v>6</v>
      </c>
      <c r="B38" s="15" t="s">
        <v>90</v>
      </c>
      <c r="C38" s="16" t="s">
        <v>91</v>
      </c>
      <c r="D38" s="16" t="s">
        <v>43</v>
      </c>
      <c r="E38" s="16"/>
      <c r="F38" s="16" t="n">
        <v>13577000</v>
      </c>
      <c r="G38" s="16" t="n">
        <v>11483211.99</v>
      </c>
      <c r="H38" s="15"/>
      <c r="I38" s="15" t="s">
        <v>92</v>
      </c>
      <c r="J38" s="15" t="n">
        <v>1</v>
      </c>
      <c r="K38" s="17" t="n">
        <v>41983</v>
      </c>
      <c r="L38" s="17" t="n">
        <v>42033</v>
      </c>
      <c r="M38" s="17" t="n">
        <v>42033</v>
      </c>
      <c r="N38" s="17" t="n">
        <v>42033</v>
      </c>
      <c r="O38" s="5" t="n">
        <v>0</v>
      </c>
      <c r="P38" s="17" t="n">
        <v>42243</v>
      </c>
      <c r="Q38" s="15"/>
      <c r="R38" s="15" t="s">
        <v>93</v>
      </c>
      <c r="S38" s="15" t="s">
        <v>94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customFormat="false" ht="12.75" hidden="false" customHeight="true" outlineLevel="0" collapsed="false">
      <c r="A39" s="25" t="n">
        <v>6</v>
      </c>
      <c r="B39" s="15" t="s">
        <v>95</v>
      </c>
      <c r="C39" s="16" t="s">
        <v>96</v>
      </c>
      <c r="D39" s="16" t="s">
        <v>43</v>
      </c>
      <c r="E39" s="16"/>
      <c r="F39" s="16" t="n">
        <v>12383000</v>
      </c>
      <c r="G39" s="16" t="n">
        <v>11073405.12</v>
      </c>
      <c r="H39" s="15"/>
      <c r="I39" s="15" t="s">
        <v>97</v>
      </c>
      <c r="J39" s="15" t="n">
        <v>1</v>
      </c>
      <c r="K39" s="17" t="n">
        <v>41974</v>
      </c>
      <c r="L39" s="17" t="n">
        <v>42033</v>
      </c>
      <c r="M39" s="17" t="n">
        <v>42033</v>
      </c>
      <c r="N39" s="17" t="n">
        <v>42033</v>
      </c>
      <c r="O39" s="5" t="n">
        <v>0</v>
      </c>
      <c r="P39" s="17" t="n">
        <v>42243</v>
      </c>
      <c r="Q39" s="15"/>
      <c r="R39" s="15" t="s">
        <v>93</v>
      </c>
      <c r="S39" s="15" t="s">
        <v>94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customFormat="false" ht="39" hidden="false" customHeight="true" outlineLevel="0" collapsed="false">
      <c r="A40" s="25" t="n">
        <v>6</v>
      </c>
      <c r="B40" s="15" t="s">
        <v>98</v>
      </c>
      <c r="C40" s="16" t="s">
        <v>99</v>
      </c>
      <c r="D40" s="16" t="s">
        <v>100</v>
      </c>
      <c r="E40" s="16"/>
      <c r="F40" s="16" t="n">
        <v>17460000</v>
      </c>
      <c r="G40" s="16" t="n">
        <v>14556748.9</v>
      </c>
      <c r="H40" s="15"/>
      <c r="I40" s="15" t="s">
        <v>101</v>
      </c>
      <c r="J40" s="15" t="n">
        <v>1</v>
      </c>
      <c r="K40" s="17" t="n">
        <v>41771</v>
      </c>
      <c r="L40" s="17" t="n">
        <v>41977</v>
      </c>
      <c r="M40" s="17" t="n">
        <v>41977</v>
      </c>
      <c r="N40" s="17" t="n">
        <v>41977</v>
      </c>
      <c r="O40" s="5" t="n">
        <v>0</v>
      </c>
      <c r="P40" s="17" t="n">
        <v>42187</v>
      </c>
      <c r="Q40" s="15"/>
      <c r="R40" s="15" t="s">
        <v>93</v>
      </c>
      <c r="S40" s="15" t="s">
        <v>94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customFormat="false" ht="25.5" hidden="false" customHeight="true" outlineLevel="0" collapsed="false">
      <c r="A41" s="26" t="n">
        <v>6</v>
      </c>
      <c r="B41" s="15" t="s">
        <v>102</v>
      </c>
      <c r="C41" s="16" t="s">
        <v>103</v>
      </c>
      <c r="D41" s="16" t="s">
        <v>104</v>
      </c>
      <c r="E41" s="16"/>
      <c r="F41" s="16" t="n">
        <v>17080000</v>
      </c>
      <c r="G41" s="16" t="n">
        <v>15260395.35</v>
      </c>
      <c r="H41" s="15"/>
      <c r="I41" s="15" t="s">
        <v>105</v>
      </c>
      <c r="J41" s="15" t="n">
        <v>1</v>
      </c>
      <c r="K41" s="17" t="n">
        <v>42052</v>
      </c>
      <c r="L41" s="15"/>
      <c r="M41" s="15"/>
      <c r="N41" s="15"/>
      <c r="O41" s="5" t="n">
        <v>0</v>
      </c>
      <c r="P41" s="15"/>
      <c r="Q41" s="15"/>
      <c r="R41" s="15" t="s">
        <v>106</v>
      </c>
      <c r="S41" s="15" t="s">
        <v>107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H1:H2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